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F&amp;O)'!$R$1:$R$307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6"/>
  <c r="L40"/>
  <c r="K40"/>
  <c r="K91"/>
  <c r="M91" s="1"/>
  <c r="P22"/>
  <c r="P21"/>
  <c r="L47"/>
  <c r="K47"/>
  <c r="M93"/>
  <c r="K93"/>
  <c r="L46"/>
  <c r="K46"/>
  <c r="M46" s="1"/>
  <c r="M47" l="1"/>
  <c r="L19"/>
  <c r="K19"/>
  <c r="K92"/>
  <c r="M92" s="1"/>
  <c r="K87"/>
  <c r="M87" s="1"/>
  <c r="L63"/>
  <c r="M63" s="1"/>
  <c r="K63"/>
  <c r="L61"/>
  <c r="K61"/>
  <c r="L11"/>
  <c r="M11" s="1"/>
  <c r="K11"/>
  <c r="M61" l="1"/>
  <c r="M19"/>
  <c r="L62"/>
  <c r="K62"/>
  <c r="L45"/>
  <c r="K45"/>
  <c r="L44"/>
  <c r="M44" s="1"/>
  <c r="K44"/>
  <c r="K90"/>
  <c r="M90" s="1"/>
  <c r="K89"/>
  <c r="M89" s="1"/>
  <c r="P20"/>
  <c r="L35"/>
  <c r="K35"/>
  <c r="L16"/>
  <c r="K16"/>
  <c r="L60"/>
  <c r="K60"/>
  <c r="L10"/>
  <c r="K10"/>
  <c r="L42"/>
  <c r="K42"/>
  <c r="L41"/>
  <c r="K41"/>
  <c r="K88"/>
  <c r="M88" s="1"/>
  <c r="K86"/>
  <c r="M86" s="1"/>
  <c r="L37"/>
  <c r="K37"/>
  <c r="L36"/>
  <c r="K36"/>
  <c r="K85"/>
  <c r="M85" s="1"/>
  <c r="K84"/>
  <c r="M84" s="1"/>
  <c r="K83"/>
  <c r="M83" s="1"/>
  <c r="M10" l="1"/>
  <c r="M16"/>
  <c r="M41"/>
  <c r="M62"/>
  <c r="M45"/>
  <c r="M37"/>
  <c r="M35"/>
  <c r="M60"/>
  <c r="M42"/>
  <c r="M36"/>
  <c r="K82"/>
  <c r="M82" s="1"/>
  <c r="K81"/>
  <c r="M81" s="1"/>
  <c r="L34"/>
  <c r="K34"/>
  <c r="L39"/>
  <c r="K39"/>
  <c r="L32"/>
  <c r="K32"/>
  <c r="M34" l="1"/>
  <c r="M39"/>
  <c r="M32"/>
  <c r="K80"/>
  <c r="M80" s="1"/>
  <c r="L15"/>
  <c r="K15"/>
  <c r="M15" l="1"/>
  <c r="L58"/>
  <c r="K58"/>
  <c r="L59"/>
  <c r="K59"/>
  <c r="M58" l="1"/>
  <c r="M59"/>
  <c r="P17"/>
  <c r="P18"/>
  <c r="K79"/>
  <c r="M79" s="1"/>
  <c r="K77"/>
  <c r="M77" s="1"/>
  <c r="K78"/>
  <c r="M78" s="1"/>
  <c r="L38"/>
  <c r="K38"/>
  <c r="L33"/>
  <c r="K33"/>
  <c r="M33" l="1"/>
  <c r="M38"/>
  <c r="L12"/>
  <c r="K12"/>
  <c r="L14"/>
  <c r="K14"/>
  <c r="L13"/>
  <c r="K13"/>
  <c r="M12" l="1"/>
  <c r="M14"/>
  <c r="M13"/>
  <c r="K290"/>
  <c r="L290" s="1"/>
  <c r="K76"/>
  <c r="M76" s="1"/>
  <c r="K75"/>
  <c r="M75" s="1"/>
  <c r="L100"/>
  <c r="K100"/>
  <c r="K269"/>
  <c r="L269" s="1"/>
  <c r="K289"/>
  <c r="L289" s="1"/>
  <c r="K288"/>
  <c r="L288" s="1"/>
  <c r="K287"/>
  <c r="L287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5"/>
  <c r="L275" s="1"/>
  <c r="K274"/>
  <c r="L274" s="1"/>
  <c r="K273"/>
  <c r="L273" s="1"/>
  <c r="K272"/>
  <c r="L272" s="1"/>
  <c r="K271"/>
  <c r="L271" s="1"/>
  <c r="K270"/>
  <c r="L270" s="1"/>
  <c r="K268"/>
  <c r="L268" s="1"/>
  <c r="K267"/>
  <c r="L267" s="1"/>
  <c r="K266"/>
  <c r="L266" s="1"/>
  <c r="F265"/>
  <c r="K265" s="1"/>
  <c r="L265" s="1"/>
  <c r="K264"/>
  <c r="L264" s="1"/>
  <c r="K263"/>
  <c r="L263" s="1"/>
  <c r="K262"/>
  <c r="L262" s="1"/>
  <c r="K261"/>
  <c r="L261" s="1"/>
  <c r="K260"/>
  <c r="L260" s="1"/>
  <c r="F259"/>
  <c r="K259" s="1"/>
  <c r="L259" s="1"/>
  <c r="F258"/>
  <c r="K258" s="1"/>
  <c r="L258" s="1"/>
  <c r="K257"/>
  <c r="L257" s="1"/>
  <c r="F256"/>
  <c r="K256" s="1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0"/>
  <c r="L240" s="1"/>
  <c r="K238"/>
  <c r="L238" s="1"/>
  <c r="K237"/>
  <c r="L237" s="1"/>
  <c r="F236"/>
  <c r="K236" s="1"/>
  <c r="L236" s="1"/>
  <c r="K235"/>
  <c r="L235" s="1"/>
  <c r="K232"/>
  <c r="L232" s="1"/>
  <c r="K231"/>
  <c r="L231" s="1"/>
  <c r="K230"/>
  <c r="L230" s="1"/>
  <c r="K227"/>
  <c r="L227" s="1"/>
  <c r="K226"/>
  <c r="L226" s="1"/>
  <c r="K225"/>
  <c r="L225" s="1"/>
  <c r="K224"/>
  <c r="L224" s="1"/>
  <c r="K223"/>
  <c r="L223" s="1"/>
  <c r="K222"/>
  <c r="L222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0"/>
  <c r="L210" s="1"/>
  <c r="K208"/>
  <c r="L208" s="1"/>
  <c r="K206"/>
  <c r="L206" s="1"/>
  <c r="K204"/>
  <c r="L204" s="1"/>
  <c r="K203"/>
  <c r="L203" s="1"/>
  <c r="K202"/>
  <c r="L202" s="1"/>
  <c r="K200"/>
  <c r="L200" s="1"/>
  <c r="K199"/>
  <c r="L199" s="1"/>
  <c r="K198"/>
  <c r="L198" s="1"/>
  <c r="K197"/>
  <c r="K196"/>
  <c r="L196" s="1"/>
  <c r="K195"/>
  <c r="L195" s="1"/>
  <c r="K193"/>
  <c r="L193" s="1"/>
  <c r="K192"/>
  <c r="L192" s="1"/>
  <c r="K191"/>
  <c r="L191" s="1"/>
  <c r="K190"/>
  <c r="L190" s="1"/>
  <c r="K189"/>
  <c r="L189" s="1"/>
  <c r="F188"/>
  <c r="K188" s="1"/>
  <c r="L188" s="1"/>
  <c r="H187"/>
  <c r="K187" s="1"/>
  <c r="L187" s="1"/>
  <c r="K184"/>
  <c r="L184" s="1"/>
  <c r="K183"/>
  <c r="L183" s="1"/>
  <c r="K182"/>
  <c r="L182" s="1"/>
  <c r="K181"/>
  <c r="L181" s="1"/>
  <c r="K180"/>
  <c r="L180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H153"/>
  <c r="K153" s="1"/>
  <c r="L153" s="1"/>
  <c r="F152"/>
  <c r="K152" s="1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M7"/>
  <c r="D7" i="5"/>
  <c r="K6" i="4"/>
  <c r="K6" i="3"/>
  <c r="L6" i="2"/>
  <c r="M100" i="6" l="1"/>
</calcChain>
</file>

<file path=xl/sharedStrings.xml><?xml version="1.0" encoding="utf-8"?>
<sst xmlns="http://schemas.openxmlformats.org/spreadsheetml/2006/main" count="2982" uniqueCount="1133">
  <si>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</si>
  <si>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</si>
  <si>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</si>
  <si>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</si>
  <si>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</si>
  <si>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</si>
  <si>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</si>
  <si>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</si>
  <si>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</si>
  <si>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</si>
  <si>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</si>
  <si>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</si>
  <si>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</si>
  <si>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</si>
  <si>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</si>
  <si>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</si>
  <si>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</si>
  <si>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</si>
  <si>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</si>
  <si>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</si>
  <si>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</si>
  <si>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</si>
  <si>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</si>
  <si>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</si>
  <si>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</si>
  <si>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</si>
  <si>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</si>
  <si>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</si>
  <si>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</si>
  <si>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</si>
  <si>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</si>
  <si>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</si>
  <si>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</si>
  <si>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</si>
  <si>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</si>
  <si>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</si>
  <si>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</si>
  <si>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</si>
  <si>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</si>
  <si>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</si>
  <si>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</si>
  <si>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</si>
  <si>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</si>
  <si>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</si>
  <si>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</si>
  <si>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</si>
  <si>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</si>
  <si>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</si>
  <si>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</si>
  <si>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</si>
  <si>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</si>
  <si>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</si>
  <si>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</si>
  <si>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</si>
  <si>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</si>
  <si>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</si>
  <si>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</si>
  <si>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</si>
  <si>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</si>
  <si>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</si>
  <si>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</si>
  <si>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</si>
  <si>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</si>
  <si>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</si>
  <si>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</si>
  <si>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</si>
  <si>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</si>
  <si>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</si>
  <si>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</si>
  <si>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</si>
  <si>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</si>
  <si>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</si>
  <si>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</si>
  <si>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</si>
  <si>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</si>
  <si>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</si>
  <si>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</si>
  <si>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</si>
  <si>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</si>
  <si>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</si>
  <si>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</si>
  <si>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</si>
  <si>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</si>
  <si>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</si>
  <si>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</si>
  <si>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</si>
  <si>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</si>
  <si>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</si>
  <si>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</si>
  <si>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</si>
  <si>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</si>
  <si>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</si>
  <si>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</si>
  <si>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</si>
  <si>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</si>
  <si>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</si>
  <si>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</si>
  <si>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</si>
  <si>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</si>
  <si>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</si>
  <si>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</si>
  <si>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</si>
  <si>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</si>
  <si>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</si>
  <si>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</si>
  <si>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</si>
  <si>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</si>
  <si>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</si>
  <si>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</si>
  <si>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</si>
  <si>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</si>
  <si>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</si>
  <si>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</si>
  <si>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</si>
  <si>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</si>
  <si>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</si>
  <si>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</si>
  <si>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</si>
  <si>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</si>
  <si>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</si>
  <si>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</si>
  <si>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</si>
  <si>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</si>
  <si>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</si>
  <si>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</si>
  <si>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</si>
  <si>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</si>
  <si>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</si>
  <si>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</si>
  <si>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</si>
  <si>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</si>
  <si>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</si>
  <si>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</si>
  <si>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</si>
  <si>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</si>
  <si>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</si>
  <si>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</si>
  <si>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</si>
  <si>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</si>
  <si>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</si>
  <si>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</si>
  <si>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</si>
  <si>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</si>
  <si>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</si>
  <si>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</si>
  <si>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</si>
  <si>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</si>
  <si>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</si>
  <si>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</si>
  <si>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</si>
  <si>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</si>
  <si>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</si>
  <si>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</si>
  <si>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</si>
  <si>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</si>
  <si>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</si>
  <si>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</si>
  <si>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</si>
  <si>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</si>
  <si>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</si>
  <si>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</si>
  <si>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</si>
  <si>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</si>
  <si>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</si>
  <si>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</si>
  <si>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</si>
  <si>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</si>
  <si>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</si>
  <si>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</si>
  <si>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</si>
  <si>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</si>
  <si>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</si>
  <si>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</si>
  <si>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</si>
  <si>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</si>
  <si>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</si>
  <si>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</si>
  <si>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</si>
  <si>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</si>
  <si>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</si>
  <si>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</si>
  <si>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</si>
  <si>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</si>
  <si>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</si>
  <si>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</si>
  <si>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</si>
  <si>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</si>
  <si>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</si>
  <si>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</si>
  <si>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</si>
  <si>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</si>
  <si>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</si>
  <si>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</si>
  <si>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</si>
  <si>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</si>
  <si>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</si>
  <si>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</si>
  <si>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</si>
  <si>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</si>
  <si>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</si>
  <si>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</si>
  <si>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</si>
  <si>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</si>
  <si>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</si>
  <si>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</si>
  <si>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</si>
  <si>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</si>
  <si>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</si>
  <si>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</si>
  <si>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</si>
  <si>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</si>
  <si>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</si>
  <si>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</si>
  <si>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</si>
  <si>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</si>
  <si>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</si>
  <si>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</si>
  <si>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</si>
  <si>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</si>
  <si>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</si>
  <si>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</si>
  <si>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</si>
  <si>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</si>
  <si>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</si>
  <si>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</si>
  <si>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</si>
  <si>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</si>
  <si>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</si>
  <si>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</si>
  <si>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</si>
  <si>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</si>
  <si>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</si>
  <si>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</si>
  <si>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</si>
  <si>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</si>
  <si>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</si>
  <si>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</si>
  <si>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</si>
  <si>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</si>
  <si>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</si>
  <si>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</si>
  <si>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</si>
  <si>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</si>
  <si>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</si>
  <si>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</si>
  <si>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</si>
  <si>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</si>
  <si>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</si>
  <si>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</si>
  <si>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</si>
  <si>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</si>
  <si>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</si>
  <si>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</si>
  <si>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</si>
  <si>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</si>
  <si>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</si>
  <si>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</si>
  <si>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</si>
  <si>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</si>
  <si>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</si>
  <si>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</si>
  <si>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</si>
  <si>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</si>
  <si>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</si>
  <si>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</si>
  <si>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</si>
  <si>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</si>
  <si>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</si>
  <si>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</si>
  <si>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</si>
  <si>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</si>
  <si>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</si>
  <si>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</si>
  <si>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</si>
  <si>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</si>
  <si>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</si>
  <si>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</si>
  <si>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</si>
  <si>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</si>
  <si>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</si>
  <si>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</si>
  <si>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</si>
  <si>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</si>
  <si>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</si>
  <si>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</si>
  <si>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</si>
  <si>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</si>
  <si>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</si>
  <si>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</si>
  <si>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</si>
  <si>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</si>
  <si>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</si>
  <si>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</si>
  <si>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</si>
  <si>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</si>
  <si>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</si>
  <si>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</si>
  <si>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</si>
  <si>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</si>
  <si>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</si>
  <si>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</si>
  <si>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</si>
  <si>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</si>
  <si>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</si>
  <si>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</si>
  <si>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</si>
  <si>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</si>
  <si>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</si>
  <si>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</si>
  <si>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</si>
  <si>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</si>
  <si>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</si>
  <si>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</si>
  <si>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</si>
  <si>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</si>
  <si>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</si>
  <si>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</si>
  <si>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</si>
  <si>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</si>
  <si>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</si>
  <si>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</si>
  <si>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</si>
  <si>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</si>
  <si>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</si>
  <si>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</si>
  <si>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</si>
  <si>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</si>
  <si>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</si>
  <si>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</si>
  <si>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</si>
  <si>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</si>
  <si>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</si>
  <si>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</si>
  <si>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</si>
  <si>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</si>
  <si>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</si>
  <si>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</si>
  <si>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</si>
  <si>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</si>
  <si>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</si>
  <si>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</si>
  <si>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</si>
  <si>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</si>
  <si>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</si>
  <si>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</si>
  <si>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</si>
  <si>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</si>
  <si>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</si>
  <si>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</si>
  <si>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</si>
  <si>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</si>
  <si>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</si>
  <si>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</si>
  <si>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</si>
  <si>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</si>
  <si>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</si>
  <si>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</si>
  <si>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</si>
  <si>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</si>
  <si>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</si>
  <si>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</si>
  <si>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</si>
  <si>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</si>
  <si>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</si>
  <si>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</si>
  <si>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</si>
  <si>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</si>
  <si>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</si>
  <si>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</si>
  <si>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</si>
  <si>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</si>
  <si>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</si>
  <si>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</si>
  <si>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</si>
  <si>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</si>
  <si>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</si>
  <si>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</si>
  <si>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</si>
  <si>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</si>
  <si>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</si>
  <si>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</si>
  <si>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</si>
  <si>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</si>
  <si>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</si>
  <si>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</si>
  <si>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</si>
  <si>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</si>
  <si>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</si>
  <si>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</si>
  <si>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</si>
  <si>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</si>
  <si>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</si>
  <si>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</si>
  <si>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</si>
  <si>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</si>
  <si>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</si>
  <si>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</si>
  <si>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</si>
  <si>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</si>
  <si>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</si>
  <si>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</si>
  <si>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</si>
  <si>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</si>
  <si>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</si>
  <si>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</si>
  <si>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</si>
  <si>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</si>
  <si>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</si>
  <si>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</si>
  <si>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</si>
  <si>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</si>
  <si>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</si>
  <si>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</si>
  <si>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</si>
  <si>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</si>
  <si>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</si>
  <si>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</si>
  <si>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</si>
  <si>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</si>
  <si>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</si>
  <si>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</si>
  <si>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</si>
  <si>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</si>
  <si>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</si>
  <si>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</si>
  <si>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</si>
  <si>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</si>
  <si>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</si>
  <si>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</si>
  <si>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</si>
  <si>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</si>
  <si>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</si>
  <si>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</si>
  <si>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</si>
  <si>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</si>
  <si>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</si>
  <si>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</si>
  <si>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</si>
  <si>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</si>
  <si>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</si>
  <si>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</si>
  <si>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</si>
  <si>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</si>
  <si>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</si>
  <si>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</si>
  <si>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</si>
  <si>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</si>
  <si>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</si>
  <si>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</si>
  <si>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</si>
  <si>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</si>
  <si>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</si>
  <si>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</si>
  <si>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</si>
  <si>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</si>
  <si>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</si>
  <si>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</si>
  <si>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</si>
  <si>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</si>
  <si>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</si>
  <si>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</si>
  <si>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</si>
  <si>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</si>
  <si>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</si>
  <si>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</si>
  <si>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</si>
  <si>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</si>
  <si>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</si>
  <si>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</si>
  <si>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</si>
  <si>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</si>
  <si>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</si>
  <si>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</si>
  <si>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</si>
  <si>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</si>
  <si>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</si>
  <si>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</si>
  <si>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</si>
  <si>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</si>
  <si>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</si>
  <si>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</si>
  <si>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</si>
  <si>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</si>
  <si>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</si>
  <si>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</si>
  <si>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</si>
  <si>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</si>
  <si>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</si>
  <si>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</si>
  <si>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</si>
  <si>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</si>
  <si>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</si>
  <si>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</si>
  <si>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</si>
  <si>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</si>
  <si>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</si>
  <si>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</si>
  <si>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</si>
  <si>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</si>
  <si>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</si>
  <si>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</si>
  <si>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</si>
  <si>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</si>
  <si>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</si>
  <si>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</si>
  <si>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</si>
  <si>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</si>
  <si>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</si>
  <si>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</si>
  <si>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</si>
  <si>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</si>
  <si>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</si>
  <si>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</si>
  <si>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</si>
  <si>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</si>
  <si>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</si>
  <si>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</si>
  <si>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</si>
  <si>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</si>
  <si>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</si>
  <si>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</si>
  <si>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</si>
  <si>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</si>
  <si>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</si>
  <si>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</si>
  <si>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</si>
  <si>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</si>
  <si>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</si>
  <si>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</si>
  <si>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</si>
  <si>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</si>
  <si>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</si>
  <si>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</si>
  <si>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</si>
  <si>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</si>
  <si>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</si>
  <si>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</si>
  <si>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</si>
  <si>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</si>
  <si>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</si>
  <si>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</si>
  <si>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</si>
  <si>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</si>
  <si>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</si>
  <si>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</si>
  <si>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</si>
  <si>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</si>
  <si>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</si>
  <si>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</si>
  <si>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</si>
  <si>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</si>
  <si>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</si>
  <si>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</si>
  <si>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</si>
  <si>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</si>
  <si>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</si>
  <si>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</si>
  <si>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</si>
  <si>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</si>
  <si>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</si>
  <si>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</si>
  <si>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</si>
  <si>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</si>
  <si>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</si>
  <si>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</si>
  <si>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</si>
  <si>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</si>
  <si>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</si>
  <si>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</si>
  <si>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</si>
  <si>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</si>
  <si>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</si>
  <si>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</si>
  <si>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</si>
  <si>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</si>
  <si>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</si>
  <si>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</si>
  <si>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</si>
  <si>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</si>
  <si>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</si>
  <si>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</si>
  <si>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</si>
  <si>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</si>
  <si>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</si>
  <si>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</si>
  <si>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</si>
  <si>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</si>
  <si>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</si>
  <si>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</si>
  <si>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</si>
  <si>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</si>
  <si>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</si>
  <si>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</si>
  <si>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</si>
  <si>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</si>
  <si>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</si>
  <si>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</si>
  <si>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</si>
  <si>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</si>
  <si>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</si>
  <si>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</si>
  <si>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</si>
  <si>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</si>
  <si>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</si>
  <si>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</si>
  <si>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</si>
  <si>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</si>
  <si>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</si>
  <si>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</si>
  <si>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</si>
  <si>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</si>
  <si>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</si>
  <si>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</si>
  <si>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</si>
  <si>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</si>
  <si>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</si>
  <si>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</si>
  <si>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</si>
  <si>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</si>
  <si>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</si>
  <si>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</si>
  <si>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</si>
  <si>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</si>
  <si>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</si>
  <si>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</si>
  <si>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</si>
  <si>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</si>
  <si>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</si>
  <si>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</si>
  <si>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</si>
  <si>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</si>
  <si>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</si>
  <si>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</si>
  <si>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</si>
  <si>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</si>
  <si>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</si>
  <si>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</si>
  <si>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</si>
  <si>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</si>
  <si>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</si>
  <si>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</si>
  <si>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</si>
  <si>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</si>
  <si>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</si>
  <si>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</si>
  <si>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</si>
  <si>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</si>
  <si>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</si>
  <si>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</si>
  <si>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</si>
  <si>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</si>
  <si>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</si>
  <si>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</si>
  <si>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</si>
  <si>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</si>
  <si>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</si>
  <si>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</si>
  <si>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</si>
  <si>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</si>
  <si>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</si>
  <si>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</si>
  <si>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</si>
  <si>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</si>
  <si>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</si>
  <si>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</si>
  <si>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</si>
  <si>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</si>
  <si>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</si>
  <si>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</si>
  <si>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</si>
  <si>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</si>
  <si>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</si>
  <si>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</si>
  <si>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</si>
  <si>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</si>
  <si>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</si>
  <si>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</si>
  <si>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</si>
  <si>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</si>
  <si>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</si>
  <si>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</si>
  <si>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</si>
  <si>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</si>
  <si>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</si>
  <si>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</si>
  <si>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</si>
  <si>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</si>
  <si>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</si>
  <si>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</si>
  <si>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</si>
  <si>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</si>
  <si>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</si>
  <si>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</si>
  <si>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</si>
  <si>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</si>
  <si>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</si>
  <si>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</si>
  <si>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</si>
  <si>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</si>
  <si>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</si>
  <si>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</si>
  <si>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</si>
  <si>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</si>
  <si>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</si>
  <si>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</si>
  <si>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</si>
  <si>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</si>
  <si>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</si>
  <si>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</si>
  <si>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</si>
  <si>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</si>
  <si>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</si>
  <si>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</si>
  <si>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</si>
  <si>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</si>
  <si>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</si>
  <si>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</si>
  <si>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</si>
  <si>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</si>
  <si>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</si>
  <si>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</si>
  <si>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</si>
  <si>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</si>
  <si>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</si>
  <si>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</si>
  <si>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</si>
  <si>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</si>
  <si>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</si>
  <si>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</si>
  <si>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</si>
  <si>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</si>
  <si>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</si>
  <si>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</si>
  <si>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</si>
  <si>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</si>
  <si>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</si>
  <si>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</si>
  <si>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</si>
  <si>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</si>
  <si>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</si>
  <si>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</si>
  <si>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</si>
  <si>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</si>
  <si>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</si>
  <si>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</si>
  <si>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</si>
  <si>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</si>
  <si>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</si>
  <si>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</si>
  <si>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</si>
  <si>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</si>
  <si>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</si>
  <si>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</si>
  <si>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</si>
  <si>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</si>
  <si>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</si>
  <si>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</si>
  <si>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</si>
  <si>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</si>
  <si>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</si>
  <si>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</si>
  <si>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</si>
  <si>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</si>
  <si>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</si>
  <si>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</si>
  <si>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</si>
  <si>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</si>
  <si>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</si>
  <si>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</si>
  <si>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</si>
  <si>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</si>
  <si>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</si>
  <si>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</si>
  <si>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</si>
  <si>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</si>
  <si>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</si>
  <si>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</si>
  <si>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</si>
  <si>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</si>
  <si>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</si>
  <si>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</si>
  <si>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</si>
  <si>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</si>
  <si>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</si>
  <si>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</si>
  <si>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</si>
  <si>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</si>
  <si>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</si>
  <si>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</si>
  <si>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</si>
  <si>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</si>
  <si>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</si>
  <si>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</si>
  <si>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</si>
  <si>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</si>
  <si>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</si>
  <si>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</si>
  <si>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</si>
  <si>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</si>
  <si>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</si>
  <si>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</si>
  <si>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</si>
  <si>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</si>
  <si>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</si>
  <si>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</si>
  <si>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</si>
  <si>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</si>
  <si>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</si>
  <si>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</si>
  <si>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</si>
  <si>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</si>
  <si>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</si>
  <si>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</si>
  <si>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</si>
  <si>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</si>
  <si>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</si>
  <si>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</si>
  <si>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</si>
  <si>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</si>
  <si>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</si>
  <si>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</si>
  <si>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</si>
  <si>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</si>
  <si>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</si>
  <si>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</si>
  <si>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</si>
  <si>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</si>
  <si>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KIMS</t>
  </si>
  <si>
    <t>1225-1245</t>
  </si>
  <si>
    <t>Market Closing Price</t>
  </si>
  <si>
    <t>820-850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</si>
  <si>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</si>
  <si>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</si>
  <si>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</si>
  <si>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</si>
  <si>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</si>
  <si>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</si>
  <si>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</si>
  <si>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</si>
  <si>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</si>
  <si>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</si>
  <si>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</si>
  <si>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</si>
  <si>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</si>
  <si>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</si>
  <si>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</si>
  <si>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</si>
  <si>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</si>
  <si>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</si>
  <si>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</si>
  <si>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</si>
  <si>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</si>
  <si>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</si>
  <si>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</si>
  <si>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</si>
  <si>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</si>
  <si>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</si>
  <si>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</si>
  <si>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</si>
  <si>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</si>
  <si>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</si>
  <si>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</si>
  <si>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</si>
  <si>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</si>
  <si>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</si>
  <si>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</si>
  <si>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</si>
  <si>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 xml:space="preserve">ASIANPAINT </t>
  </si>
  <si>
    <t>3250-3300</t>
  </si>
  <si>
    <t>SIEMENS DEC FUT</t>
  </si>
  <si>
    <t>820-860</t>
  </si>
  <si>
    <t>2200-2250</t>
  </si>
  <si>
    <t>ASIANPAINT DEC FUT</t>
  </si>
  <si>
    <t>3230-3300</t>
  </si>
  <si>
    <t>214-224</t>
  </si>
  <si>
    <t>1180-1200</t>
  </si>
  <si>
    <t>765-780</t>
  </si>
  <si>
    <t>1660-1700</t>
  </si>
  <si>
    <t>140-170</t>
  </si>
  <si>
    <t>XTX MARKETS LLP</t>
  </si>
  <si>
    <t>NSE</t>
  </si>
  <si>
    <t>Profit of Rs.130/-</t>
  </si>
  <si>
    <t>Loss of Rs.42.5-</t>
  </si>
  <si>
    <t>NIFTY 17100 PE 02-DEC</t>
  </si>
  <si>
    <t>Profit of Rs.20.5/-</t>
  </si>
  <si>
    <t>NIFTY 17150 PE 02-DEC</t>
  </si>
  <si>
    <t>120-160</t>
  </si>
  <si>
    <t>2100-2200</t>
  </si>
  <si>
    <t>2200-2220</t>
  </si>
  <si>
    <t>Retail Research Technical Calls &amp; Fundamental Performance Report for the month of Dec-2021</t>
  </si>
  <si>
    <t>Profit of Rs.33.5/-</t>
  </si>
  <si>
    <t>970-990</t>
  </si>
  <si>
    <t>375-385</t>
  </si>
  <si>
    <t>645-665</t>
  </si>
  <si>
    <t>Profit of Rs.10/-</t>
  </si>
  <si>
    <t>NIFTY 17250PE 02-DEC</t>
  </si>
  <si>
    <t>90-110</t>
  </si>
  <si>
    <t>NIFTY 17500 CE 09-DEC</t>
  </si>
  <si>
    <t>Sell</t>
  </si>
  <si>
    <t>Profit of Rs.20/-</t>
  </si>
  <si>
    <t>Loss of Rs.36/-</t>
  </si>
  <si>
    <t>NIFTY 17350PE 02-DEC</t>
  </si>
  <si>
    <t>25-30</t>
  </si>
  <si>
    <t>435-440</t>
  </si>
  <si>
    <t>465-475</t>
  </si>
  <si>
    <t>118-120</t>
  </si>
  <si>
    <t>130-135</t>
  </si>
  <si>
    <t>Profit of Rs.31.5/-</t>
  </si>
  <si>
    <t xml:space="preserve">LTTS </t>
  </si>
  <si>
    <t>5650-5800</t>
  </si>
  <si>
    <t>Part Profit of Rs.90/-</t>
  </si>
  <si>
    <t>Loss of Rs.47/-</t>
  </si>
  <si>
    <t>Loss of Rs.11.50/-</t>
  </si>
  <si>
    <t xml:space="preserve">HCLTECH </t>
  </si>
  <si>
    <t>1210-1230</t>
  </si>
  <si>
    <t>Loss of Rs.160/-</t>
  </si>
  <si>
    <t>Loss of Rs.85.50/-</t>
  </si>
  <si>
    <t>Profit of Rs.6.5/-</t>
  </si>
  <si>
    <t>NIFTY 17000 PE 09-DEC</t>
  </si>
  <si>
    <t>BANKNIFTY 36200 CE 09-DEC</t>
  </si>
  <si>
    <t>110-130</t>
  </si>
  <si>
    <t>Profit of Rs.22/-</t>
  </si>
  <si>
    <t>400-500</t>
  </si>
  <si>
    <t>Profit of Rs60/-</t>
  </si>
  <si>
    <t>350-400</t>
  </si>
  <si>
    <t>Profit of Rs.12.50/-</t>
  </si>
  <si>
    <t>Profit of Rs50/-</t>
  </si>
  <si>
    <t>INFY 1720 CE DEC</t>
  </si>
  <si>
    <t>48-60</t>
  </si>
  <si>
    <t>Profit of Rs6.50/-</t>
  </si>
  <si>
    <t>Loss of Rs.32.50/-</t>
  </si>
  <si>
    <t>NAUKRI DEC FUT</t>
  </si>
  <si>
    <t>5900-5950</t>
  </si>
  <si>
    <t>Loss of Rs.33/-</t>
  </si>
  <si>
    <t>Profit of Rs.10.5/-</t>
  </si>
  <si>
    <t>DEEPAKFERT</t>
  </si>
  <si>
    <t>385-400</t>
  </si>
  <si>
    <t>40-20</t>
  </si>
  <si>
    <t>NIFTY 17600 CE 16-DEC</t>
  </si>
  <si>
    <t>Loss of Rs.28.50/-</t>
  </si>
  <si>
    <t>HINDUNILVR 2360 CE DEC</t>
  </si>
  <si>
    <t xml:space="preserve">COLPAL </t>
  </si>
  <si>
    <t>1436-1444</t>
  </si>
  <si>
    <t>1490-1530</t>
  </si>
  <si>
    <t>IFL</t>
  </si>
  <si>
    <t>Profit of Rs.27.25/-</t>
  </si>
  <si>
    <t>85-105</t>
  </si>
  <si>
    <t>Profit of Rs.19.50/-</t>
  </si>
  <si>
    <t>Profit of Rs.13/-</t>
  </si>
  <si>
    <t>295-315</t>
  </si>
  <si>
    <t>53.5-55</t>
  </si>
  <si>
    <t>HCLTECH DEC FUT</t>
  </si>
  <si>
    <t>1180-1190</t>
  </si>
  <si>
    <t>Loss of Rs.100/-</t>
  </si>
  <si>
    <t>Profit of Rs.15/-</t>
  </si>
  <si>
    <t>96-98</t>
  </si>
  <si>
    <t>663-668</t>
  </si>
  <si>
    <t>700-730</t>
  </si>
  <si>
    <t>NIFTY 17400 CE 16-DEC</t>
  </si>
  <si>
    <t>SIMPLXPAP</t>
  </si>
  <si>
    <t>MANSI SHARES &amp; STOCK ADVISORS PVT LTD</t>
  </si>
  <si>
    <t>228-235</t>
  </si>
  <si>
    <t>Loss of Rs.31.0/-</t>
  </si>
  <si>
    <t>KOTAKBANK 1900 CE 30-DEC</t>
  </si>
  <si>
    <t>40-45</t>
  </si>
  <si>
    <t>Loss of Rs.1.65/-</t>
  </si>
  <si>
    <t>Loss of Rs.2.7/-</t>
  </si>
  <si>
    <t>770-775</t>
  </si>
  <si>
    <t>Loss of Rs.9/-</t>
  </si>
  <si>
    <t>ICICIGI DEC FUT</t>
  </si>
  <si>
    <t>1440-1460</t>
  </si>
  <si>
    <t>ANUPAM</t>
  </si>
  <si>
    <t>VINODKUMAR MANILAL GALA</t>
  </si>
  <si>
    <t>KRITI SURI</t>
  </si>
  <si>
    <t>OZONEWORLD</t>
  </si>
  <si>
    <t>SHREELEKHA GLOBAL FINANCE LIMITED</t>
  </si>
  <si>
    <t>UTLINDS</t>
  </si>
  <si>
    <t>Loss of Rs.28/-</t>
  </si>
  <si>
    <t>Loss of Rs.15.50/-</t>
  </si>
  <si>
    <t xml:space="preserve">KOTAKBANK 1900 CE 30-DEC </t>
  </si>
  <si>
    <t>25-35</t>
  </si>
  <si>
    <t>NIFTY 17200 CE 23-DEC</t>
  </si>
  <si>
    <t>100-120</t>
  </si>
  <si>
    <t>Profit of Rs.17.50/-</t>
  </si>
  <si>
    <t>Loss of Rs.17/-</t>
  </si>
  <si>
    <t>200-202</t>
  </si>
  <si>
    <t>220-230</t>
  </si>
  <si>
    <t>726-734</t>
  </si>
  <si>
    <t>780-820</t>
  </si>
  <si>
    <t>AMRAAGRI</t>
  </si>
  <si>
    <t>KIRANSY-B</t>
  </si>
  <si>
    <t>MFLINDIA</t>
  </si>
  <si>
    <t>MANSI SHARE &amp; STOCK ADVISORS PRIVATE LIMITED</t>
  </si>
  <si>
    <t>TOWER RESEARCH CAPITAL MARKETS INDIA PRIVATE LIMITED</t>
  </si>
  <si>
    <t>Loss of Rs.6.5/-</t>
  </si>
  <si>
    <t>NIFTY 17000 CE 23-DEC</t>
  </si>
  <si>
    <t>90-100</t>
  </si>
  <si>
    <t>Loss of Rs.33.0/-</t>
  </si>
  <si>
    <t>5500-5600</t>
  </si>
  <si>
    <t>Loss of Rs.145/-</t>
  </si>
  <si>
    <t>ICICIBANK DEC FUT</t>
  </si>
  <si>
    <t>VALJI GUNSHI BORICHA</t>
  </si>
  <si>
    <t>AAMIR MEHBUBBHAI AJMERWALA</t>
  </si>
  <si>
    <t>SHAH DIPAK KANAYALAL</t>
  </si>
  <si>
    <t>PANAFIC</t>
  </si>
  <si>
    <t>B.W.TRADERS</t>
  </si>
  <si>
    <t>SELLWIN</t>
  </si>
  <si>
    <t>ALLIED TREXIM PRIVATE LIMITED</t>
  </si>
  <si>
    <t>SSPNFIN</t>
  </si>
  <si>
    <t>OLGA TRADING PRIVATE LIMITED</t>
  </si>
  <si>
    <t>RAMA KRISNA BELLAM</t>
  </si>
  <si>
    <t>YAMNINV</t>
  </si>
  <si>
    <t>RIIL</t>
  </si>
  <si>
    <t>Reliance Indl Infra Ltd</t>
  </si>
  <si>
    <t>Loss of Rs.11.0/-</t>
  </si>
  <si>
    <t>659-663</t>
  </si>
  <si>
    <t>690-700</t>
  </si>
  <si>
    <t>Profit of Rs.45.5/-</t>
  </si>
  <si>
    <t>213-217</t>
  </si>
  <si>
    <t>240-250</t>
  </si>
  <si>
    <t>2340-2380</t>
  </si>
  <si>
    <t>3IINFOTECH</t>
  </si>
  <si>
    <t>ADISHAKTI</t>
  </si>
  <si>
    <t>NNM SECURITIES PVT LTD</t>
  </si>
  <si>
    <t>SANJAY RAMESHBHAI PATEL</t>
  </si>
  <si>
    <t>VASHI CONSTRUCTIONS PRIVATE LIMITED</t>
  </si>
  <si>
    <t>PREMJI DHANJI SHAH</t>
  </si>
  <si>
    <t>ASIANTNE</t>
  </si>
  <si>
    <t>PUSHPA BHAJU</t>
  </si>
  <si>
    <t>ANKITA VISHAL SHAH</t>
  </si>
  <si>
    <t>HOOGHLY EXTRUSIONS LIMITED</t>
  </si>
  <si>
    <t>CALSOFT</t>
  </si>
  <si>
    <t>RAHUL AGARWAL</t>
  </si>
  <si>
    <t>CHANDNIMACH</t>
  </si>
  <si>
    <t>CRESSAN</t>
  </si>
  <si>
    <t>ZUBER TRADING LLP</t>
  </si>
  <si>
    <t>DDIL</t>
  </si>
  <si>
    <t>DEEPAK PUROHIT</t>
  </si>
  <si>
    <t>SWATI SANJAY VAIDYA</t>
  </si>
  <si>
    <t>DML</t>
  </si>
  <si>
    <t>SAACHI KRISHANA SECURITIES AND INVESTMENTS</t>
  </si>
  <si>
    <t>FRASER</t>
  </si>
  <si>
    <t>SALONI JINANK DALAL</t>
  </si>
  <si>
    <t>KSHITIJA GORAKHANATH MANDVILKAR .</t>
  </si>
  <si>
    <t>OMKAR RAJKUMAR</t>
  </si>
  <si>
    <t>YOGEETA RAJKUMAR</t>
  </si>
  <si>
    <t>GVFILM</t>
  </si>
  <si>
    <t>TOPGAIN FINANCE PRIVATE LIMITED</t>
  </si>
  <si>
    <t>RADHEY KISHAN .</t>
  </si>
  <si>
    <t>YASMIN MAHEBOOB AJMERWALA</t>
  </si>
  <si>
    <t>NARMADABEN VAGHELA</t>
  </si>
  <si>
    <t>KAILASH CHAND JANGID</t>
  </si>
  <si>
    <t>MBM BEARINGS (RAJASTHAN) P LTD</t>
  </si>
  <si>
    <t>AJAY MARUDA</t>
  </si>
  <si>
    <t>RADHIKA AJAY MARUDA</t>
  </si>
  <si>
    <t>VISHAL MANOJBHAI SHAH</t>
  </si>
  <si>
    <t>INTELLADV</t>
  </si>
  <si>
    <t>N K WEALTH SOLUTIONS LLP</t>
  </si>
  <si>
    <t>JAINEX</t>
  </si>
  <si>
    <t>HARVESTDEAL SECURITIES LTD</t>
  </si>
  <si>
    <t>PUSHPA GARG</t>
  </si>
  <si>
    <t>NAYNABEN JAYESHKUMAR DALAL</t>
  </si>
  <si>
    <t>KOCL</t>
  </si>
  <si>
    <t>SHAILESHRAJARAMPUNEKAR</t>
  </si>
  <si>
    <t>LANCER</t>
  </si>
  <si>
    <t>AVIATOR GLOBAL INVESTMENT FUND</t>
  </si>
  <si>
    <t>MCLEODRUSS</t>
  </si>
  <si>
    <t>DB (INTL) OWN TRADING</t>
  </si>
  <si>
    <t>MCLOUD</t>
  </si>
  <si>
    <t>VINAYKUMAR RANGA VINAYKUMAR</t>
  </si>
  <si>
    <t>NAVIGANT</t>
  </si>
  <si>
    <t>HEMALI JAYESH DAWDA</t>
  </si>
  <si>
    <t>NCLRESE</t>
  </si>
  <si>
    <t>OMANSH</t>
  </si>
  <si>
    <t>AMANDEEP SINGH</t>
  </si>
  <si>
    <t>OMNIPOTENT</t>
  </si>
  <si>
    <t>APURVAJAIN</t>
  </si>
  <si>
    <t>AKSHAY RAJENDRABHAI OSWAL</t>
  </si>
  <si>
    <t>NIKHIL BANSAL</t>
  </si>
  <si>
    <t>PRISMMEDI</t>
  </si>
  <si>
    <t>SANJAY CHATURBHAI VAGHASIYA</t>
  </si>
  <si>
    <t>REGENCY</t>
  </si>
  <si>
    <t>AMANDEEPSAINI</t>
  </si>
  <si>
    <t>AKSHAY RAJENDRA SONAWANE</t>
  </si>
  <si>
    <t>PRIYADARSHI AGARWAL</t>
  </si>
  <si>
    <t>TRL</t>
  </si>
  <si>
    <t>PARTON TRADERS PRIVATE LIMITED</t>
  </si>
  <si>
    <t>DISPLAY COMMERCIAL PRIVATE LIMITED</t>
  </si>
  <si>
    <t>PARTH KETAN THAKKAR</t>
  </si>
  <si>
    <t>KRISHI KETAN THAKKAR</t>
  </si>
  <si>
    <t>VISTARAMAR</t>
  </si>
  <si>
    <t>JAGADEESHATUKURI</t>
  </si>
  <si>
    <t>MADHUSUDHAN GUNDA</t>
  </si>
  <si>
    <t>3IINFOLTD</t>
  </si>
  <si>
    <t>3i Infotech Limited</t>
  </si>
  <si>
    <t>Asian Granito India Limit</t>
  </si>
  <si>
    <t>PARU SECURITIES PVT. LTD.</t>
  </si>
  <si>
    <t>COMPINFO</t>
  </si>
  <si>
    <t>Compuage Infocom Ltd</t>
  </si>
  <si>
    <t>DSML</t>
  </si>
  <si>
    <t>Debock Sale Marketing Ltd</t>
  </si>
  <si>
    <t>NANALAL BHANJI DUDHAIYA</t>
  </si>
  <si>
    <t>Filatex India Ltd</t>
  </si>
  <si>
    <t>NIRMAL KUMAR BATHWAL</t>
  </si>
  <si>
    <t>MAPMYINDIA</t>
  </si>
  <si>
    <t>C.E. Info Systems Limited</t>
  </si>
  <si>
    <t>NK SECURITIES RESEARCH PRIVATE LIMITED</t>
  </si>
  <si>
    <t>FIDELITY INVESTMENT TRUST FIDELITY SERIES EMERGING MARKETS FUND</t>
  </si>
  <si>
    <t>MUSIGMA SECURITIES</t>
  </si>
  <si>
    <t>GOLDMAN SACHS FUNDS - GOLDMAN SACHS INDIA EQUITY PORTFOLIO</t>
  </si>
  <si>
    <t>Mcleod Russel India Limit</t>
  </si>
  <si>
    <t>DB INTERNATIONAL STOCK BROKERS LIMITED</t>
  </si>
  <si>
    <t>PRAKASHSTL</t>
  </si>
  <si>
    <t>Prakash Steelage Ltd</t>
  </si>
  <si>
    <t>GRAVITON RESEARCH CAPITAL LLP</t>
  </si>
  <si>
    <t>QE SECURITIES</t>
  </si>
  <si>
    <t>SERVOTECH</t>
  </si>
  <si>
    <t>Servotech Power Sys Ltd.</t>
  </si>
  <si>
    <t>MALIK PANKAJ</t>
  </si>
  <si>
    <t>Vedanta Limited</t>
  </si>
  <si>
    <t>VEDANTA HOLDINGS MAURITIUS II LIMITED</t>
  </si>
  <si>
    <t>BCP</t>
  </si>
  <si>
    <t>B.C. Power Controls Ltd</t>
  </si>
  <si>
    <t>ROOP SINGH RATHORE</t>
  </si>
  <si>
    <t>CaliforniaSoft- Roll Sett</t>
  </si>
  <si>
    <t>AGARWAL RAHUL</t>
  </si>
  <si>
    <t>DESTINY</t>
  </si>
  <si>
    <t>Destiny Logistics &amp; I Ltd</t>
  </si>
  <si>
    <t>DIPESH JAIN</t>
  </si>
  <si>
    <t>RAMESH BHANDAPPA MUNNOLI</t>
  </si>
  <si>
    <t>SUNIL KALOT</t>
  </si>
  <si>
    <t>PENGUIN TRADING &amp; AGENCIES LTD</t>
  </si>
  <si>
    <t>FINSIDER INTERNATIONAL COMPANY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</si>
</sst>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92D050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5" fillId="12" borderId="23" xfId="0" applyFont="1" applyFill="1" applyBorder="1" applyAlignment="1">
      <alignment horizontal="center" vertical="center"/>
    </xf>
    <xf numFmtId="0" fontId="36" fillId="12" borderId="23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65" fontId="35" fillId="20" borderId="1" xfId="0" applyNumberFormat="1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6" fillId="21" borderId="1" xfId="0" applyFont="1" applyFill="1" applyBorder="1" applyAlignment="1">
      <alignment horizontal="center" vertical="center"/>
    </xf>
    <xf numFmtId="2" fontId="36" fillId="21" borderId="1" xfId="0" applyNumberFormat="1" applyFont="1" applyFill="1" applyBorder="1" applyAlignment="1">
      <alignment horizontal="center" vertical="center"/>
    </xf>
    <xf numFmtId="10" fontId="36" fillId="21" borderId="1" xfId="0" applyNumberFormat="1" applyFont="1" applyFill="1" applyBorder="1" applyAlignment="1">
      <alignment horizontal="center" vertical="center" wrapText="1"/>
    </xf>
    <xf numFmtId="16" fontId="36" fillId="21" borderId="1" xfId="0" applyNumberFormat="1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/>
    </xf>
    <xf numFmtId="1" fontId="1" fillId="23" borderId="1" xfId="0" applyNumberFormat="1" applyFont="1" applyFill="1" applyBorder="1" applyAlignment="1">
      <alignment horizontal="center" vertical="center" wrapText="1"/>
    </xf>
    <xf numFmtId="167" fontId="1" fillId="23" borderId="1" xfId="0" applyNumberFormat="1" applyFont="1" applyFill="1" applyBorder="1" applyAlignment="1">
      <alignment horizontal="center" vertical="center"/>
    </xf>
    <xf numFmtId="167" fontId="1" fillId="23" borderId="1" xfId="0" applyNumberFormat="1" applyFont="1" applyFill="1" applyBorder="1" applyAlignment="1">
      <alignment horizontal="left"/>
    </xf>
    <xf numFmtId="0" fontId="1" fillId="24" borderId="1" xfId="0" applyFont="1" applyFill="1" applyBorder="1" applyAlignment="1">
      <alignment horizontal="center"/>
    </xf>
    <xf numFmtId="2" fontId="1" fillId="24" borderId="1" xfId="0" applyNumberFormat="1" applyFont="1" applyFill="1" applyBorder="1" applyAlignment="1">
      <alignment horizontal="center" vertical="center"/>
    </xf>
    <xf numFmtId="2" fontId="1" fillId="24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18" borderId="1" xfId="0" applyFont="1" applyFill="1" applyBorder="1" applyAlignment="1">
      <alignment horizontal="center" vertical="center"/>
    </xf>
    <xf numFmtId="15" fontId="1" fillId="18" borderId="1" xfId="0" applyNumberFormat="1" applyFont="1" applyFill="1" applyBorder="1" applyAlignment="1">
      <alignment horizontal="center" vertical="center"/>
    </xf>
    <xf numFmtId="0" fontId="36" fillId="18" borderId="1" xfId="0" applyFont="1" applyFill="1" applyBorder="1"/>
    <xf numFmtId="43" fontId="35" fillId="18" borderId="1" xfId="0" applyNumberFormat="1" applyFont="1" applyFill="1" applyBorder="1" applyAlignment="1">
      <alignment horizontal="center" vertical="top"/>
    </xf>
    <xf numFmtId="0" fontId="35" fillId="18" borderId="1" xfId="0" applyFont="1" applyFill="1" applyBorder="1" applyAlignment="1">
      <alignment horizontal="center" vertical="center"/>
    </xf>
    <xf numFmtId="0" fontId="35" fillId="18" borderId="1" xfId="0" applyFont="1" applyFill="1" applyBorder="1" applyAlignment="1">
      <alignment horizontal="center" vertical="top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165" fontId="35" fillId="18" borderId="1" xfId="0" applyNumberFormat="1" applyFont="1" applyFill="1" applyBorder="1" applyAlignment="1">
      <alignment horizontal="center" vertical="center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16" fontId="36" fillId="16" borderId="21" xfId="0" applyNumberFormat="1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2" fontId="36" fillId="12" borderId="23" xfId="0" applyNumberFormat="1" applyFont="1" applyFill="1" applyBorder="1" applyAlignment="1">
      <alignment horizontal="center" vertical="center"/>
    </xf>
    <xf numFmtId="10" fontId="36" fillId="12" borderId="23" xfId="0" applyNumberFormat="1" applyFont="1" applyFill="1" applyBorder="1" applyAlignment="1">
      <alignment horizontal="center" vertical="center" wrapText="1"/>
    </xf>
    <xf numFmtId="0" fontId="1" fillId="12" borderId="26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36" fillId="6" borderId="3" xfId="0" applyFont="1" applyFill="1" applyBorder="1" applyAlignment="1">
      <alignment horizontal="center" vertical="center"/>
    </xf>
    <xf numFmtId="0" fontId="36" fillId="16" borderId="25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 wrapText="1"/>
    </xf>
    <xf numFmtId="16" fontId="36" fillId="6" borderId="2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1" fontId="35" fillId="11" borderId="22" xfId="0" applyNumberFormat="1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16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  <xf numFmtId="0" fontId="43" fillId="18" borderId="29" xfId="0" applyFont="1" applyFill="1" applyBorder="1" applyAlignment="1"/>
    <xf numFmtId="0" fontId="35" fillId="11" borderId="30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43" fontId="36" fillId="19" borderId="22" xfId="0" applyNumberFormat="1" applyFont="1" applyFill="1" applyBorder="1" applyAlignment="1">
      <alignment horizontal="center" vertical="center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16" fontId="37" fillId="6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" fontId="35" fillId="22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22" borderId="21" xfId="0" applyFont="1" applyFill="1" applyBorder="1" applyAlignment="1">
      <alignment horizontal="center" vertical="center"/>
    </xf>
    <xf numFmtId="0" fontId="36" fillId="21" borderId="22" xfId="0" applyFont="1" applyFill="1" applyBorder="1" applyAlignment="1">
      <alignment horizontal="center" vertical="center"/>
    </xf>
    <xf numFmtId="2" fontId="36" fillId="21" borderId="22" xfId="0" applyNumberFormat="1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165" fontId="29" fillId="11" borderId="22" xfId="0" applyNumberFormat="1" applyFont="1" applyFill="1" applyBorder="1" applyAlignment="1">
      <alignment horizontal="center" vertical="center"/>
    </xf>
    <xf numFmtId="165" fontId="29" fillId="22" borderId="22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165" fontId="35" fillId="18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/>
    <xf numFmtId="165" fontId="35" fillId="22" borderId="22" xfId="0" applyNumberFormat="1" applyFont="1" applyFill="1" applyBorder="1" applyAlignment="1">
      <alignment horizontal="center" vertical="center"/>
    </xf>
    <xf numFmtId="1" fontId="35" fillId="27" borderId="22" xfId="0" applyNumberFormat="1" applyFont="1" applyFill="1" applyBorder="1" applyAlignment="1">
      <alignment horizontal="center" vertical="center"/>
    </xf>
    <xf numFmtId="165" fontId="35" fillId="27" borderId="22" xfId="0" applyNumberFormat="1" applyFont="1" applyFill="1" applyBorder="1" applyAlignment="1">
      <alignment horizontal="center" vertical="center"/>
    </xf>
    <xf numFmtId="16" fontId="35" fillId="27" borderId="22" xfId="0" applyNumberFormat="1" applyFont="1" applyFill="1" applyBorder="1" applyAlignment="1">
      <alignment horizontal="center" vertical="center"/>
    </xf>
    <xf numFmtId="0" fontId="35" fillId="27" borderId="22" xfId="0" applyFont="1" applyFill="1" applyBorder="1" applyAlignment="1">
      <alignment horizontal="left"/>
    </xf>
    <xf numFmtId="0" fontId="35" fillId="27" borderId="22" xfId="0" applyFont="1" applyFill="1" applyBorder="1" applyAlignment="1">
      <alignment horizontal="center" vertical="center"/>
    </xf>
    <xf numFmtId="0" fontId="36" fillId="28" borderId="1" xfId="0" applyFont="1" applyFill="1" applyBorder="1" applyAlignment="1">
      <alignment horizontal="center" vertical="center"/>
    </xf>
    <xf numFmtId="2" fontId="36" fillId="28" borderId="1" xfId="0" applyNumberFormat="1" applyFont="1" applyFill="1" applyBorder="1" applyAlignment="1">
      <alignment horizontal="center" vertical="center"/>
    </xf>
    <xf numFmtId="10" fontId="36" fillId="28" borderId="1" xfId="0" applyNumberFormat="1" applyFont="1" applyFill="1" applyBorder="1" applyAlignment="1">
      <alignment horizontal="center" vertical="center" wrapText="1"/>
    </xf>
    <xf numFmtId="0" fontId="36" fillId="28" borderId="3" xfId="0" applyFont="1" applyFill="1" applyBorder="1" applyAlignment="1">
      <alignment horizontal="center" vertical="center"/>
    </xf>
    <xf numFmtId="16" fontId="36" fillId="28" borderId="21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2" fontId="36" fillId="16" borderId="22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1" fontId="35" fillId="12" borderId="0" xfId="0" applyNumberFormat="1" applyFont="1" applyFill="1" applyBorder="1" applyAlignment="1">
      <alignment horizontal="center" vertical="center"/>
    </xf>
    <xf numFmtId="165" fontId="35" fillId="12" borderId="0" xfId="0" applyNumberFormat="1" applyFont="1" applyFill="1" applyBorder="1" applyAlignment="1">
      <alignment horizontal="center" vertical="center"/>
    </xf>
    <xf numFmtId="16" fontId="35" fillId="12" borderId="0" xfId="0" applyNumberFormat="1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left"/>
    </xf>
    <xf numFmtId="0" fontId="35" fillId="12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2" fontId="36" fillId="12" borderId="0" xfId="0" applyNumberFormat="1" applyFont="1" applyFill="1" applyBorder="1" applyAlignment="1">
      <alignment horizontal="center" vertical="center"/>
    </xf>
    <xf numFmtId="10" fontId="36" fillId="12" borderId="0" xfId="0" applyNumberFormat="1" applyFont="1" applyFill="1" applyBorder="1" applyAlignment="1">
      <alignment horizontal="center" vertical="center" wrapText="1"/>
    </xf>
    <xf numFmtId="16" fontId="37" fillId="12" borderId="0" xfId="0" applyNumberFormat="1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35" fillId="11" borderId="0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top"/>
    </xf>
    <xf numFmtId="1" fontId="35" fillId="11" borderId="23" xfId="0" applyNumberFormat="1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16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0" fontId="35" fillId="11" borderId="23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2" borderId="1" xfId="0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top"/>
    </xf>
    <xf numFmtId="0" fontId="35" fillId="22" borderId="21" xfId="0" applyFont="1" applyFill="1" applyBorder="1"/>
    <xf numFmtId="0" fontId="35" fillId="22" borderId="23" xfId="0" applyFont="1" applyFill="1" applyBorder="1" applyAlignment="1">
      <alignment horizontal="center" vertical="center"/>
    </xf>
    <xf numFmtId="0" fontId="36" fillId="22" borderId="23" xfId="0" applyFont="1" applyFill="1" applyBorder="1" applyAlignment="1">
      <alignment horizontal="center" vertical="center"/>
    </xf>
    <xf numFmtId="0" fontId="36" fillId="21" borderId="23" xfId="0" applyFont="1" applyFill="1" applyBorder="1" applyAlignment="1">
      <alignment horizontal="center" vertical="center"/>
    </xf>
    <xf numFmtId="2" fontId="36" fillId="22" borderId="21" xfId="0" applyNumberFormat="1" applyFont="1" applyFill="1" applyBorder="1" applyAlignment="1">
      <alignment horizontal="center" vertical="center"/>
    </xf>
    <xf numFmtId="166" fontId="36" fillId="22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16" fontId="36" fillId="22" borderId="21" xfId="0" applyNumberFormat="1" applyFont="1" applyFill="1" applyBorder="1" applyAlignment="1">
      <alignment horizontal="center" vertical="center"/>
    </xf>
    <xf numFmtId="2" fontId="36" fillId="21" borderId="21" xfId="0" applyNumberFormat="1" applyFont="1" applyFill="1" applyBorder="1" applyAlignment="1">
      <alignment horizontal="center" vertical="center"/>
    </xf>
    <xf numFmtId="0" fontId="36" fillId="21" borderId="21" xfId="0" applyFont="1" applyFill="1" applyBorder="1" applyAlignment="1">
      <alignment horizontal="center" vertical="center"/>
    </xf>
    <xf numFmtId="1" fontId="35" fillId="22" borderId="23" xfId="0" applyNumberFormat="1" applyFont="1" applyFill="1" applyBorder="1" applyAlignment="1">
      <alignment horizontal="center" vertical="center"/>
    </xf>
    <xf numFmtId="165" fontId="35" fillId="22" borderId="23" xfId="0" applyNumberFormat="1" applyFont="1" applyFill="1" applyBorder="1" applyAlignment="1">
      <alignment horizontal="center" vertical="center"/>
    </xf>
    <xf numFmtId="16" fontId="35" fillId="22" borderId="23" xfId="0" applyNumberFormat="1" applyFont="1" applyFill="1" applyBorder="1" applyAlignment="1">
      <alignment horizontal="center" vertical="center"/>
    </xf>
    <xf numFmtId="0" fontId="35" fillId="22" borderId="23" xfId="0" applyFont="1" applyFill="1" applyBorder="1" applyAlignment="1">
      <alignment horizontal="left"/>
    </xf>
    <xf numFmtId="1" fontId="35" fillId="22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left"/>
    </xf>
    <xf numFmtId="0" fontId="36" fillId="11" borderId="23" xfId="0" applyFont="1" applyFill="1" applyBorder="1" applyAlignment="1">
      <alignment horizontal="center" vertical="center"/>
    </xf>
    <xf numFmtId="165" fontId="35" fillId="22" borderId="0" xfId="0" applyNumberFormat="1" applyFont="1" applyFill="1" applyBorder="1" applyAlignment="1">
      <alignment horizontal="center" vertical="center"/>
    </xf>
    <xf numFmtId="0" fontId="36" fillId="16" borderId="23" xfId="0" applyFont="1" applyFill="1" applyBorder="1" applyAlignment="1">
      <alignment horizontal="center" vertical="center"/>
    </xf>
    <xf numFmtId="2" fontId="36" fillId="16" borderId="23" xfId="0" applyNumberFormat="1" applyFont="1" applyFill="1" applyBorder="1" applyAlignment="1">
      <alignment horizontal="center" vertical="center"/>
    </xf>
    <xf numFmtId="10" fontId="36" fillId="16" borderId="23" xfId="0" applyNumberFormat="1" applyFont="1" applyFill="1" applyBorder="1" applyAlignment="1">
      <alignment horizontal="center" vertical="center" wrapText="1"/>
    </xf>
    <xf numFmtId="0" fontId="36" fillId="16" borderId="2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44552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44552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04" t="s">
        <v>16</v>
      </c>
      <c r="B9" s="506" t="s">
        <v>17</v>
      </c>
      <c r="C9" s="506" t="s">
        <v>18</v>
      </c>
      <c r="D9" s="506" t="s">
        <v>19</v>
      </c>
      <c r="E9" s="26" t="s">
        <v>20</v>
      </c>
      <c r="F9" s="26" t="s">
        <v>21</v>
      </c>
      <c r="G9" s="501" t="s">
        <v>22</v>
      </c>
      <c r="H9" s="502"/>
      <c r="I9" s="503"/>
      <c r="J9" s="501" t="s">
        <v>23</v>
      </c>
      <c r="K9" s="502"/>
      <c r="L9" s="503"/>
      <c r="M9" s="26"/>
      <c r="N9" s="27"/>
      <c r="O9" s="27"/>
      <c r="P9" s="27"/>
    </row>
    <row r="10" spans="1:16" ht="59.25" customHeight="1">
      <c r="A10" s="505"/>
      <c r="B10" s="507"/>
      <c r="C10" s="507"/>
      <c r="D10" s="507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44560</v>
      </c>
      <c r="E11" s="35">
        <v>34676.949999999997</v>
      </c>
      <c r="F11" s="35">
        <v>34743.133333333331</v>
      </c>
      <c r="G11" s="36">
        <v>34363.066666666666</v>
      </c>
      <c r="H11" s="36">
        <v>34049.183333333334</v>
      </c>
      <c r="I11" s="36">
        <v>33669.116666666669</v>
      </c>
      <c r="J11" s="36">
        <v>35057.016666666663</v>
      </c>
      <c r="K11" s="36">
        <v>35437.083333333328</v>
      </c>
      <c r="L11" s="36">
        <v>35750.96666666666</v>
      </c>
      <c r="M11" s="37">
        <v>35123.199999999997</v>
      </c>
      <c r="N11" s="37">
        <v>34429.25</v>
      </c>
      <c r="O11" s="38">
        <v>2707575</v>
      </c>
      <c r="P11" s="39">
        <v>-6.5451125224354548E-2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44560</v>
      </c>
      <c r="E12" s="40">
        <v>16800.95</v>
      </c>
      <c r="F12" s="40">
        <v>16821.483333333334</v>
      </c>
      <c r="G12" s="41">
        <v>16687.966666666667</v>
      </c>
      <c r="H12" s="41">
        <v>16574.983333333334</v>
      </c>
      <c r="I12" s="41">
        <v>16441.466666666667</v>
      </c>
      <c r="J12" s="41">
        <v>16934.466666666667</v>
      </c>
      <c r="K12" s="41">
        <v>17067.983333333337</v>
      </c>
      <c r="L12" s="41">
        <v>17180.966666666667</v>
      </c>
      <c r="M12" s="31">
        <v>16955</v>
      </c>
      <c r="N12" s="31">
        <v>16708.5</v>
      </c>
      <c r="O12" s="42">
        <v>11441650</v>
      </c>
      <c r="P12" s="43">
        <v>-4.1416722520107238E-2</v>
      </c>
    </row>
    <row r="13" spans="1:16" ht="12.75" customHeight="1">
      <c r="A13" s="31">
        <v>3</v>
      </c>
      <c r="B13" s="32" t="s">
        <v>35</v>
      </c>
      <c r="C13" s="33" t="s">
        <v>838</v>
      </c>
      <c r="D13" s="34">
        <v>44558</v>
      </c>
      <c r="E13" s="40">
        <v>16899.8</v>
      </c>
      <c r="F13" s="40">
        <v>16973.266666666666</v>
      </c>
      <c r="G13" s="41">
        <v>16766.583333333332</v>
      </c>
      <c r="H13" s="41">
        <v>16633.366666666665</v>
      </c>
      <c r="I13" s="41">
        <v>16426.683333333331</v>
      </c>
      <c r="J13" s="41">
        <v>17106.483333333334</v>
      </c>
      <c r="K13" s="41">
        <v>17313.166666666668</v>
      </c>
      <c r="L13" s="41">
        <v>17446.383333333335</v>
      </c>
      <c r="M13" s="31">
        <v>17179.95</v>
      </c>
      <c r="N13" s="31">
        <v>16840.05</v>
      </c>
      <c r="O13" s="42">
        <v>1680</v>
      </c>
      <c r="P13" s="43">
        <v>0.05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44560</v>
      </c>
      <c r="E14" s="40">
        <v>926.95</v>
      </c>
      <c r="F14" s="40">
        <v>927.08333333333337</v>
      </c>
      <c r="G14" s="41">
        <v>915.81666666666672</v>
      </c>
      <c r="H14" s="41">
        <v>904.68333333333339</v>
      </c>
      <c r="I14" s="41">
        <v>893.41666666666674</v>
      </c>
      <c r="J14" s="41">
        <v>938.2166666666667</v>
      </c>
      <c r="K14" s="41">
        <v>949.48333333333335</v>
      </c>
      <c r="L14" s="41">
        <v>960.61666666666667</v>
      </c>
      <c r="M14" s="31">
        <v>938.35</v>
      </c>
      <c r="N14" s="31">
        <v>915.95</v>
      </c>
      <c r="O14" s="42">
        <v>2473500</v>
      </c>
      <c r="P14" s="43">
        <v>-4.4474854601436881E-3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44560</v>
      </c>
      <c r="E15" s="40">
        <v>17948.75</v>
      </c>
      <c r="F15" s="40">
        <v>17987.883333333335</v>
      </c>
      <c r="G15" s="41">
        <v>17880.76666666667</v>
      </c>
      <c r="H15" s="41">
        <v>17812.783333333336</v>
      </c>
      <c r="I15" s="41">
        <v>17705.666666666672</v>
      </c>
      <c r="J15" s="41">
        <v>18055.866666666669</v>
      </c>
      <c r="K15" s="41">
        <v>18162.98333333333</v>
      </c>
      <c r="L15" s="41">
        <v>18230.966666666667</v>
      </c>
      <c r="M15" s="31">
        <v>18095</v>
      </c>
      <c r="N15" s="31">
        <v>17919.900000000001</v>
      </c>
      <c r="O15" s="42">
        <v>36375</v>
      </c>
      <c r="P15" s="43">
        <v>4.2263610315186245E-2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44560</v>
      </c>
      <c r="E16" s="40">
        <v>271.45</v>
      </c>
      <c r="F16" s="40">
        <v>269.81666666666666</v>
      </c>
      <c r="G16" s="41">
        <v>261.73333333333335</v>
      </c>
      <c r="H16" s="41">
        <v>252.01666666666671</v>
      </c>
      <c r="I16" s="41">
        <v>243.93333333333339</v>
      </c>
      <c r="J16" s="41">
        <v>279.5333333333333</v>
      </c>
      <c r="K16" s="41">
        <v>287.61666666666667</v>
      </c>
      <c r="L16" s="41">
        <v>297.33333333333326</v>
      </c>
      <c r="M16" s="31">
        <v>277.89999999999998</v>
      </c>
      <c r="N16" s="31">
        <v>260.10000000000002</v>
      </c>
      <c r="O16" s="42">
        <v>9963200</v>
      </c>
      <c r="P16" s="43">
        <v>2.9001074113856069E-2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44560</v>
      </c>
      <c r="E17" s="40">
        <v>2145.4</v>
      </c>
      <c r="F17" s="40">
        <v>2153.5</v>
      </c>
      <c r="G17" s="41">
        <v>2121</v>
      </c>
      <c r="H17" s="41">
        <v>2096.6</v>
      </c>
      <c r="I17" s="41">
        <v>2064.1</v>
      </c>
      <c r="J17" s="41">
        <v>2177.9</v>
      </c>
      <c r="K17" s="41">
        <v>2210.4</v>
      </c>
      <c r="L17" s="41">
        <v>2234.8000000000002</v>
      </c>
      <c r="M17" s="31">
        <v>2186</v>
      </c>
      <c r="N17" s="31">
        <v>2129.1</v>
      </c>
      <c r="O17" s="42">
        <v>2170500</v>
      </c>
      <c r="P17" s="43">
        <v>2.745562130177515E-2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44560</v>
      </c>
      <c r="E18" s="40">
        <v>1625.05</v>
      </c>
      <c r="F18" s="40">
        <v>1626.0166666666667</v>
      </c>
      <c r="G18" s="41">
        <v>1603.0333333333333</v>
      </c>
      <c r="H18" s="41">
        <v>1581.0166666666667</v>
      </c>
      <c r="I18" s="41">
        <v>1558.0333333333333</v>
      </c>
      <c r="J18" s="41">
        <v>1648.0333333333333</v>
      </c>
      <c r="K18" s="41">
        <v>1671.0166666666664</v>
      </c>
      <c r="L18" s="41">
        <v>1693.0333333333333</v>
      </c>
      <c r="M18" s="31">
        <v>1649</v>
      </c>
      <c r="N18" s="31">
        <v>1604</v>
      </c>
      <c r="O18" s="42">
        <v>21156000</v>
      </c>
      <c r="P18" s="43">
        <v>-1.0985928661586649E-2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44560</v>
      </c>
      <c r="E19" s="40">
        <v>725.25</v>
      </c>
      <c r="F19" s="40">
        <v>718.5</v>
      </c>
      <c r="G19" s="41">
        <v>708.8</v>
      </c>
      <c r="H19" s="41">
        <v>692.34999999999991</v>
      </c>
      <c r="I19" s="41">
        <v>682.64999999999986</v>
      </c>
      <c r="J19" s="41">
        <v>734.95</v>
      </c>
      <c r="K19" s="41">
        <v>744.65000000000009</v>
      </c>
      <c r="L19" s="41">
        <v>761.10000000000014</v>
      </c>
      <c r="M19" s="31">
        <v>728.2</v>
      </c>
      <c r="N19" s="31">
        <v>702.05</v>
      </c>
      <c r="O19" s="42">
        <v>88183750</v>
      </c>
      <c r="P19" s="43">
        <v>2.9856263417546952E-3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44560</v>
      </c>
      <c r="E20" s="40">
        <v>3422.55</v>
      </c>
      <c r="F20" s="40">
        <v>3394.0333333333333</v>
      </c>
      <c r="G20" s="41">
        <v>3353.5166666666664</v>
      </c>
      <c r="H20" s="41">
        <v>3284.4833333333331</v>
      </c>
      <c r="I20" s="41">
        <v>3243.9666666666662</v>
      </c>
      <c r="J20" s="41">
        <v>3463.0666666666666</v>
      </c>
      <c r="K20" s="41">
        <v>3503.5833333333339</v>
      </c>
      <c r="L20" s="41">
        <v>3572.6166666666668</v>
      </c>
      <c r="M20" s="31">
        <v>3434.55</v>
      </c>
      <c r="N20" s="31">
        <v>3325</v>
      </c>
      <c r="O20" s="42">
        <v>408800</v>
      </c>
      <c r="P20" s="43">
        <v>-1.4655593551538837E-3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44560</v>
      </c>
      <c r="E21" s="40">
        <v>604.85</v>
      </c>
      <c r="F21" s="40">
        <v>603.4</v>
      </c>
      <c r="G21" s="41">
        <v>597.79999999999995</v>
      </c>
      <c r="H21" s="41">
        <v>590.75</v>
      </c>
      <c r="I21" s="41">
        <v>585.15</v>
      </c>
      <c r="J21" s="41">
        <v>610.44999999999993</v>
      </c>
      <c r="K21" s="41">
        <v>616.05000000000007</v>
      </c>
      <c r="L21" s="41">
        <v>623.09999999999991</v>
      </c>
      <c r="M21" s="31">
        <v>609</v>
      </c>
      <c r="N21" s="31">
        <v>596.35</v>
      </c>
      <c r="O21" s="42">
        <v>9560000</v>
      </c>
      <c r="P21" s="43">
        <v>-3.1310163137095955E-2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44560</v>
      </c>
      <c r="E22" s="40">
        <v>361.85</v>
      </c>
      <c r="F22" s="40">
        <v>359.40000000000003</v>
      </c>
      <c r="G22" s="41">
        <v>354.65000000000009</v>
      </c>
      <c r="H22" s="41">
        <v>347.45000000000005</v>
      </c>
      <c r="I22" s="41">
        <v>342.7000000000001</v>
      </c>
      <c r="J22" s="41">
        <v>366.60000000000008</v>
      </c>
      <c r="K22" s="41">
        <v>371.34999999999997</v>
      </c>
      <c r="L22" s="41">
        <v>378.55000000000007</v>
      </c>
      <c r="M22" s="31">
        <v>364.15</v>
      </c>
      <c r="N22" s="31">
        <v>352.2</v>
      </c>
      <c r="O22" s="42">
        <v>13887000</v>
      </c>
      <c r="P22" s="43">
        <v>-2.9152684563758389E-2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44560</v>
      </c>
      <c r="E23" s="40">
        <v>758.8</v>
      </c>
      <c r="F23" s="40">
        <v>763.19999999999993</v>
      </c>
      <c r="G23" s="41">
        <v>746.39999999999986</v>
      </c>
      <c r="H23" s="41">
        <v>733.99999999999989</v>
      </c>
      <c r="I23" s="41">
        <v>717.19999999999982</v>
      </c>
      <c r="J23" s="41">
        <v>775.59999999999991</v>
      </c>
      <c r="K23" s="41">
        <v>792.39999999999986</v>
      </c>
      <c r="L23" s="41">
        <v>804.8</v>
      </c>
      <c r="M23" s="31">
        <v>780</v>
      </c>
      <c r="N23" s="31">
        <v>750.8</v>
      </c>
      <c r="O23" s="42">
        <v>1775750</v>
      </c>
      <c r="P23" s="43">
        <v>1.993050170873898E-2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44560</v>
      </c>
      <c r="E24" s="40">
        <v>4850.95</v>
      </c>
      <c r="F24" s="40">
        <v>4807.3</v>
      </c>
      <c r="G24" s="41">
        <v>4746.9000000000005</v>
      </c>
      <c r="H24" s="41">
        <v>4642.8500000000004</v>
      </c>
      <c r="I24" s="41">
        <v>4582.4500000000007</v>
      </c>
      <c r="J24" s="41">
        <v>4911.3500000000004</v>
      </c>
      <c r="K24" s="41">
        <v>4971.75</v>
      </c>
      <c r="L24" s="41">
        <v>5075.8</v>
      </c>
      <c r="M24" s="31">
        <v>4867.7</v>
      </c>
      <c r="N24" s="31">
        <v>4703.25</v>
      </c>
      <c r="O24" s="42">
        <v>2487500</v>
      </c>
      <c r="P24" s="43">
        <v>-2.2305197995480003E-2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44560</v>
      </c>
      <c r="E25" s="40">
        <v>203.05</v>
      </c>
      <c r="F25" s="40">
        <v>203.51666666666668</v>
      </c>
      <c r="G25" s="41">
        <v>200.63333333333335</v>
      </c>
      <c r="H25" s="41">
        <v>198.21666666666667</v>
      </c>
      <c r="I25" s="41">
        <v>195.33333333333334</v>
      </c>
      <c r="J25" s="41">
        <v>205.93333333333337</v>
      </c>
      <c r="K25" s="41">
        <v>208.81666666666669</v>
      </c>
      <c r="L25" s="41">
        <v>211.23333333333338</v>
      </c>
      <c r="M25" s="31">
        <v>206.4</v>
      </c>
      <c r="N25" s="31">
        <v>201.1</v>
      </c>
      <c r="O25" s="42">
        <v>11235000</v>
      </c>
      <c r="P25" s="43">
        <v>3.7396121883656507E-2</v>
      </c>
    </row>
    <row r="26" spans="1:16" ht="12.75" customHeight="1">
      <c r="A26" s="31">
        <v>16</v>
      </c>
      <c r="B26" s="278" t="s">
        <v>49</v>
      </c>
      <c r="C26" s="33" t="s">
        <v>55</v>
      </c>
      <c r="D26" s="34">
        <v>44560</v>
      </c>
      <c r="E26" s="40">
        <v>122.55</v>
      </c>
      <c r="F26" s="40">
        <v>122.3</v>
      </c>
      <c r="G26" s="41">
        <v>120.25</v>
      </c>
      <c r="H26" s="41">
        <v>117.95</v>
      </c>
      <c r="I26" s="41">
        <v>115.9</v>
      </c>
      <c r="J26" s="41">
        <v>124.6</v>
      </c>
      <c r="K26" s="41">
        <v>126.64999999999998</v>
      </c>
      <c r="L26" s="41">
        <v>128.94999999999999</v>
      </c>
      <c r="M26" s="31">
        <v>124.35</v>
      </c>
      <c r="N26" s="31">
        <v>120</v>
      </c>
      <c r="O26" s="42">
        <v>39303000</v>
      </c>
      <c r="P26" s="43">
        <v>-2.740351678465403E-3</v>
      </c>
    </row>
    <row r="27" spans="1:16" ht="12.75" customHeight="1">
      <c r="A27" s="31">
        <v>17</v>
      </c>
      <c r="B27" s="279" t="s">
        <v>56</v>
      </c>
      <c r="C27" s="33" t="s">
        <v>57</v>
      </c>
      <c r="D27" s="34">
        <v>44560</v>
      </c>
      <c r="E27" s="40">
        <v>3276.15</v>
      </c>
      <c r="F27" s="40">
        <v>3274.4499999999994</v>
      </c>
      <c r="G27" s="41">
        <v>3246.8999999999987</v>
      </c>
      <c r="H27" s="41">
        <v>3217.6499999999992</v>
      </c>
      <c r="I27" s="41">
        <v>3190.0999999999985</v>
      </c>
      <c r="J27" s="41">
        <v>3303.6999999999989</v>
      </c>
      <c r="K27" s="41">
        <v>3331.2499999999991</v>
      </c>
      <c r="L27" s="41">
        <v>3360.4999999999991</v>
      </c>
      <c r="M27" s="31">
        <v>3302</v>
      </c>
      <c r="N27" s="31">
        <v>3245.2</v>
      </c>
      <c r="O27" s="42">
        <v>3579900</v>
      </c>
      <c r="P27" s="43">
        <v>4.8842105263157895E-3</v>
      </c>
    </row>
    <row r="28" spans="1:16" ht="12.75" customHeight="1">
      <c r="A28" s="31">
        <v>18</v>
      </c>
      <c r="B28" s="32" t="s">
        <v>44</v>
      </c>
      <c r="C28" s="33" t="s">
        <v>307</v>
      </c>
      <c r="D28" s="34">
        <v>44560</v>
      </c>
      <c r="E28" s="40">
        <v>2105.1999999999998</v>
      </c>
      <c r="F28" s="40">
        <v>2108.8833333333332</v>
      </c>
      <c r="G28" s="41">
        <v>2066.4166666666665</v>
      </c>
      <c r="H28" s="41">
        <v>2027.6333333333332</v>
      </c>
      <c r="I28" s="41">
        <v>1985.1666666666665</v>
      </c>
      <c r="J28" s="41">
        <v>2147.6666666666665</v>
      </c>
      <c r="K28" s="41">
        <v>2190.1333333333337</v>
      </c>
      <c r="L28" s="41">
        <v>2228.9166666666665</v>
      </c>
      <c r="M28" s="31">
        <v>2151.35</v>
      </c>
      <c r="N28" s="31">
        <v>2070.1</v>
      </c>
      <c r="O28" s="42">
        <v>443850</v>
      </c>
      <c r="P28" s="43">
        <v>-4.3183220234423196E-3</v>
      </c>
    </row>
    <row r="29" spans="1:16" ht="12.75" customHeight="1">
      <c r="A29" s="31">
        <v>19</v>
      </c>
      <c r="B29" s="32" t="s">
        <v>44</v>
      </c>
      <c r="C29" s="33" t="s">
        <v>308</v>
      </c>
      <c r="D29" s="34">
        <v>44560</v>
      </c>
      <c r="E29" s="40">
        <v>8531.9</v>
      </c>
      <c r="F29" s="40">
        <v>8543.9333333333325</v>
      </c>
      <c r="G29" s="41">
        <v>8462.9666666666653</v>
      </c>
      <c r="H29" s="41">
        <v>8394.0333333333328</v>
      </c>
      <c r="I29" s="41">
        <v>8313.0666666666657</v>
      </c>
      <c r="J29" s="41">
        <v>8612.866666666665</v>
      </c>
      <c r="K29" s="41">
        <v>8693.8333333333321</v>
      </c>
      <c r="L29" s="41">
        <v>8762.7666666666646</v>
      </c>
      <c r="M29" s="31">
        <v>8624.9</v>
      </c>
      <c r="N29" s="31">
        <v>8475</v>
      </c>
      <c r="O29" s="42">
        <v>45075</v>
      </c>
      <c r="P29" s="43">
        <v>-3.2206119162640899E-2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44560</v>
      </c>
      <c r="E30" s="40">
        <v>1036.3</v>
      </c>
      <c r="F30" s="40">
        <v>1032.75</v>
      </c>
      <c r="G30" s="41">
        <v>1003.3</v>
      </c>
      <c r="H30" s="41">
        <v>970.3</v>
      </c>
      <c r="I30" s="41">
        <v>940.84999999999991</v>
      </c>
      <c r="J30" s="41">
        <v>1065.75</v>
      </c>
      <c r="K30" s="41">
        <v>1095.1999999999998</v>
      </c>
      <c r="L30" s="41">
        <v>1128.2</v>
      </c>
      <c r="M30" s="31">
        <v>1062.2</v>
      </c>
      <c r="N30" s="31">
        <v>999.75</v>
      </c>
      <c r="O30" s="42">
        <v>3472000</v>
      </c>
      <c r="P30" s="43">
        <v>-3.125E-2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44560</v>
      </c>
      <c r="E31" s="40">
        <v>693.8</v>
      </c>
      <c r="F31" s="40">
        <v>690.7833333333333</v>
      </c>
      <c r="G31" s="41">
        <v>683.86666666666656</v>
      </c>
      <c r="H31" s="41">
        <v>673.93333333333328</v>
      </c>
      <c r="I31" s="41">
        <v>667.01666666666654</v>
      </c>
      <c r="J31" s="41">
        <v>700.71666666666658</v>
      </c>
      <c r="K31" s="41">
        <v>707.63333333333333</v>
      </c>
      <c r="L31" s="41">
        <v>717.56666666666661</v>
      </c>
      <c r="M31" s="31">
        <v>697.7</v>
      </c>
      <c r="N31" s="31">
        <v>680.85</v>
      </c>
      <c r="O31" s="42">
        <v>15292300</v>
      </c>
      <c r="P31" s="43">
        <v>-4.4626436688073902E-3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44560</v>
      </c>
      <c r="E32" s="40">
        <v>666.95</v>
      </c>
      <c r="F32" s="40">
        <v>671.6</v>
      </c>
      <c r="G32" s="41">
        <v>658.5</v>
      </c>
      <c r="H32" s="41">
        <v>650.04999999999995</v>
      </c>
      <c r="I32" s="41">
        <v>636.94999999999993</v>
      </c>
      <c r="J32" s="41">
        <v>680.05000000000007</v>
      </c>
      <c r="K32" s="41">
        <v>693.1500000000002</v>
      </c>
      <c r="L32" s="41">
        <v>701.60000000000014</v>
      </c>
      <c r="M32" s="31">
        <v>684.7</v>
      </c>
      <c r="N32" s="31">
        <v>663.15</v>
      </c>
      <c r="O32" s="42">
        <v>59697600</v>
      </c>
      <c r="P32" s="43">
        <v>-2.1262085289044008E-3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44560</v>
      </c>
      <c r="E33" s="40">
        <v>3137.65</v>
      </c>
      <c r="F33" s="40">
        <v>3134.5</v>
      </c>
      <c r="G33" s="41">
        <v>3104</v>
      </c>
      <c r="H33" s="41">
        <v>3070.35</v>
      </c>
      <c r="I33" s="41">
        <v>3039.85</v>
      </c>
      <c r="J33" s="41">
        <v>3168.15</v>
      </c>
      <c r="K33" s="41">
        <v>3198.65</v>
      </c>
      <c r="L33" s="41">
        <v>3232.3</v>
      </c>
      <c r="M33" s="31">
        <v>3165</v>
      </c>
      <c r="N33" s="31">
        <v>3100.85</v>
      </c>
      <c r="O33" s="42">
        <v>3519750</v>
      </c>
      <c r="P33" s="43">
        <v>-3.4682899207248018E-3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44560</v>
      </c>
      <c r="E34" s="40">
        <v>15854.75</v>
      </c>
      <c r="F34" s="40">
        <v>15909.333333333334</v>
      </c>
      <c r="G34" s="41">
        <v>15649.666666666668</v>
      </c>
      <c r="H34" s="41">
        <v>15444.583333333334</v>
      </c>
      <c r="I34" s="41">
        <v>15184.916666666668</v>
      </c>
      <c r="J34" s="41">
        <v>16114.416666666668</v>
      </c>
      <c r="K34" s="41">
        <v>16374.083333333336</v>
      </c>
      <c r="L34" s="41">
        <v>16579.166666666668</v>
      </c>
      <c r="M34" s="31">
        <v>16169</v>
      </c>
      <c r="N34" s="31">
        <v>15704.25</v>
      </c>
      <c r="O34" s="42">
        <v>668075</v>
      </c>
      <c r="P34" s="43">
        <v>-5.6558139534883724E-3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44560</v>
      </c>
      <c r="E35" s="40">
        <v>6600.7</v>
      </c>
      <c r="F35" s="40">
        <v>6642.3833333333341</v>
      </c>
      <c r="G35" s="41">
        <v>6519.7666666666682</v>
      </c>
      <c r="H35" s="41">
        <v>6438.8333333333339</v>
      </c>
      <c r="I35" s="41">
        <v>6316.2166666666681</v>
      </c>
      <c r="J35" s="41">
        <v>6723.3166666666684</v>
      </c>
      <c r="K35" s="41">
        <v>6845.9333333333352</v>
      </c>
      <c r="L35" s="41">
        <v>6926.8666666666686</v>
      </c>
      <c r="M35" s="31">
        <v>6765</v>
      </c>
      <c r="N35" s="31">
        <v>6561.45</v>
      </c>
      <c r="O35" s="42">
        <v>4337750</v>
      </c>
      <c r="P35" s="43">
        <v>5.5344672713048011E-3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44560</v>
      </c>
      <c r="E36" s="40">
        <v>2094.4</v>
      </c>
      <c r="F36" s="40">
        <v>2096.7000000000003</v>
      </c>
      <c r="G36" s="41">
        <v>2067.5500000000006</v>
      </c>
      <c r="H36" s="41">
        <v>2040.7000000000003</v>
      </c>
      <c r="I36" s="41">
        <v>2011.5500000000006</v>
      </c>
      <c r="J36" s="41">
        <v>2123.5500000000006</v>
      </c>
      <c r="K36" s="41">
        <v>2152.7000000000003</v>
      </c>
      <c r="L36" s="41">
        <v>2179.5500000000006</v>
      </c>
      <c r="M36" s="31">
        <v>2125.85</v>
      </c>
      <c r="N36" s="31">
        <v>2069.85</v>
      </c>
      <c r="O36" s="42">
        <v>1622600</v>
      </c>
      <c r="P36" s="43">
        <v>3.640776699029126E-2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44560</v>
      </c>
      <c r="E37" s="40">
        <v>246.45</v>
      </c>
      <c r="F37" s="40">
        <v>247.79999999999998</v>
      </c>
      <c r="G37" s="41">
        <v>242.04999999999995</v>
      </c>
      <c r="H37" s="41">
        <v>237.64999999999998</v>
      </c>
      <c r="I37" s="41">
        <v>231.89999999999995</v>
      </c>
      <c r="J37" s="41">
        <v>252.19999999999996</v>
      </c>
      <c r="K37" s="41">
        <v>257.95000000000005</v>
      </c>
      <c r="L37" s="41">
        <v>262.34999999999997</v>
      </c>
      <c r="M37" s="31">
        <v>253.55</v>
      </c>
      <c r="N37" s="31">
        <v>243.4</v>
      </c>
      <c r="O37" s="42">
        <v>26245800</v>
      </c>
      <c r="P37" s="43">
        <v>2.1436077057793344E-2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44560</v>
      </c>
      <c r="E38" s="40">
        <v>79</v>
      </c>
      <c r="F38" s="40">
        <v>79.933333333333337</v>
      </c>
      <c r="G38" s="41">
        <v>77.566666666666677</v>
      </c>
      <c r="H38" s="41">
        <v>76.13333333333334</v>
      </c>
      <c r="I38" s="41">
        <v>73.76666666666668</v>
      </c>
      <c r="J38" s="41">
        <v>81.366666666666674</v>
      </c>
      <c r="K38" s="41">
        <v>83.733333333333348</v>
      </c>
      <c r="L38" s="41">
        <v>85.166666666666671</v>
      </c>
      <c r="M38" s="31">
        <v>82.3</v>
      </c>
      <c r="N38" s="31">
        <v>78.5</v>
      </c>
      <c r="O38" s="42">
        <v>140177700</v>
      </c>
      <c r="P38" s="43">
        <v>-1.9156774457634057E-2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44560</v>
      </c>
      <c r="E39" s="40">
        <v>1815.95</v>
      </c>
      <c r="F39" s="40">
        <v>1820.9833333333333</v>
      </c>
      <c r="G39" s="41">
        <v>1796.9666666666667</v>
      </c>
      <c r="H39" s="41">
        <v>1777.9833333333333</v>
      </c>
      <c r="I39" s="41">
        <v>1753.9666666666667</v>
      </c>
      <c r="J39" s="41">
        <v>1839.9666666666667</v>
      </c>
      <c r="K39" s="41">
        <v>1863.9833333333336</v>
      </c>
      <c r="L39" s="41">
        <v>1882.9666666666667</v>
      </c>
      <c r="M39" s="31">
        <v>1845</v>
      </c>
      <c r="N39" s="31">
        <v>1802</v>
      </c>
      <c r="O39" s="42">
        <v>1373350</v>
      </c>
      <c r="P39" s="43">
        <v>5.8050847457627119E-2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44560</v>
      </c>
      <c r="E40" s="40">
        <v>199.85</v>
      </c>
      <c r="F40" s="40">
        <v>199.26666666666665</v>
      </c>
      <c r="G40" s="41">
        <v>196.33333333333331</v>
      </c>
      <c r="H40" s="41">
        <v>192.81666666666666</v>
      </c>
      <c r="I40" s="41">
        <v>189.88333333333333</v>
      </c>
      <c r="J40" s="41">
        <v>202.7833333333333</v>
      </c>
      <c r="K40" s="41">
        <v>205.71666666666664</v>
      </c>
      <c r="L40" s="41">
        <v>209.23333333333329</v>
      </c>
      <c r="M40" s="31">
        <v>202.2</v>
      </c>
      <c r="N40" s="31">
        <v>195.75</v>
      </c>
      <c r="O40" s="42">
        <v>23225600</v>
      </c>
      <c r="P40" s="43">
        <v>9.080402839689616E-3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44560</v>
      </c>
      <c r="E41" s="40">
        <v>745.45</v>
      </c>
      <c r="F41" s="40">
        <v>746.7166666666667</v>
      </c>
      <c r="G41" s="41">
        <v>739.83333333333337</v>
      </c>
      <c r="H41" s="41">
        <v>734.2166666666667</v>
      </c>
      <c r="I41" s="41">
        <v>727.33333333333337</v>
      </c>
      <c r="J41" s="41">
        <v>752.33333333333337</v>
      </c>
      <c r="K41" s="41">
        <v>759.21666666666658</v>
      </c>
      <c r="L41" s="41">
        <v>764.83333333333337</v>
      </c>
      <c r="M41" s="31">
        <v>753.6</v>
      </c>
      <c r="N41" s="31">
        <v>741.1</v>
      </c>
      <c r="O41" s="42">
        <v>4698100</v>
      </c>
      <c r="P41" s="43">
        <v>2.9404675825500121E-2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44560</v>
      </c>
      <c r="E42" s="40">
        <v>673.15</v>
      </c>
      <c r="F42" s="40">
        <v>669.55000000000007</v>
      </c>
      <c r="G42" s="41">
        <v>662.60000000000014</v>
      </c>
      <c r="H42" s="41">
        <v>652.05000000000007</v>
      </c>
      <c r="I42" s="41">
        <v>645.10000000000014</v>
      </c>
      <c r="J42" s="41">
        <v>680.10000000000014</v>
      </c>
      <c r="K42" s="41">
        <v>687.05000000000018</v>
      </c>
      <c r="L42" s="41">
        <v>697.60000000000014</v>
      </c>
      <c r="M42" s="31">
        <v>676.5</v>
      </c>
      <c r="N42" s="31">
        <v>659</v>
      </c>
      <c r="O42" s="42">
        <v>8284500</v>
      </c>
      <c r="P42" s="43">
        <v>1.5630746598013976E-2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44560</v>
      </c>
      <c r="E43" s="40">
        <v>667.05</v>
      </c>
      <c r="F43" s="40">
        <v>666.19999999999993</v>
      </c>
      <c r="G43" s="41">
        <v>660.89999999999986</v>
      </c>
      <c r="H43" s="41">
        <v>654.74999999999989</v>
      </c>
      <c r="I43" s="41">
        <v>649.44999999999982</v>
      </c>
      <c r="J43" s="41">
        <v>672.34999999999991</v>
      </c>
      <c r="K43" s="41">
        <v>677.64999999999986</v>
      </c>
      <c r="L43" s="41">
        <v>683.8</v>
      </c>
      <c r="M43" s="31">
        <v>671.5</v>
      </c>
      <c r="N43" s="31">
        <v>660.05</v>
      </c>
      <c r="O43" s="42">
        <v>77186174</v>
      </c>
      <c r="P43" s="43">
        <v>-2.3581220639887455E-2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44560</v>
      </c>
      <c r="E44" s="40">
        <v>57.35</v>
      </c>
      <c r="F44" s="40">
        <v>57.666666666666664</v>
      </c>
      <c r="G44" s="41">
        <v>56.333333333333329</v>
      </c>
      <c r="H44" s="41">
        <v>55.316666666666663</v>
      </c>
      <c r="I44" s="41">
        <v>53.983333333333327</v>
      </c>
      <c r="J44" s="41">
        <v>58.68333333333333</v>
      </c>
      <c r="K44" s="41">
        <v>60.016666666666659</v>
      </c>
      <c r="L44" s="41">
        <v>61.033333333333331</v>
      </c>
      <c r="M44" s="31">
        <v>59</v>
      </c>
      <c r="N44" s="31">
        <v>56.65</v>
      </c>
      <c r="O44" s="42">
        <v>121128000</v>
      </c>
      <c r="P44" s="43">
        <v>1.0246081092915317E-2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44560</v>
      </c>
      <c r="E45" s="40">
        <v>351.8</v>
      </c>
      <c r="F45" s="40">
        <v>353.08333333333331</v>
      </c>
      <c r="G45" s="41">
        <v>348.06666666666661</v>
      </c>
      <c r="H45" s="41">
        <v>344.33333333333331</v>
      </c>
      <c r="I45" s="41">
        <v>339.31666666666661</v>
      </c>
      <c r="J45" s="41">
        <v>356.81666666666661</v>
      </c>
      <c r="K45" s="41">
        <v>361.83333333333337</v>
      </c>
      <c r="L45" s="41">
        <v>365.56666666666661</v>
      </c>
      <c r="M45" s="31">
        <v>358.1</v>
      </c>
      <c r="N45" s="31">
        <v>349.35</v>
      </c>
      <c r="O45" s="42">
        <v>19331500</v>
      </c>
      <c r="P45" s="43">
        <v>-9.1948603088529996E-3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44560</v>
      </c>
      <c r="E46" s="40">
        <v>16233.35</v>
      </c>
      <c r="F46" s="40">
        <v>16081.083333333334</v>
      </c>
      <c r="G46" s="41">
        <v>15763.216666666667</v>
      </c>
      <c r="H46" s="41">
        <v>15293.083333333334</v>
      </c>
      <c r="I46" s="41">
        <v>14975.216666666667</v>
      </c>
      <c r="J46" s="41">
        <v>16551.216666666667</v>
      </c>
      <c r="K46" s="41">
        <v>16869.083333333332</v>
      </c>
      <c r="L46" s="41">
        <v>17339.216666666667</v>
      </c>
      <c r="M46" s="31">
        <v>16398.95</v>
      </c>
      <c r="N46" s="31">
        <v>15610.95</v>
      </c>
      <c r="O46" s="42">
        <v>173300</v>
      </c>
      <c r="P46" s="43">
        <v>2.665876777251185E-2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44560</v>
      </c>
      <c r="E47" s="40">
        <v>364.25</v>
      </c>
      <c r="F47" s="40">
        <v>362.93333333333334</v>
      </c>
      <c r="G47" s="41">
        <v>359.11666666666667</v>
      </c>
      <c r="H47" s="41">
        <v>353.98333333333335</v>
      </c>
      <c r="I47" s="41">
        <v>350.16666666666669</v>
      </c>
      <c r="J47" s="41">
        <v>368.06666666666666</v>
      </c>
      <c r="K47" s="41">
        <v>371.88333333333338</v>
      </c>
      <c r="L47" s="41">
        <v>377.01666666666665</v>
      </c>
      <c r="M47" s="31">
        <v>366.75</v>
      </c>
      <c r="N47" s="31">
        <v>357.8</v>
      </c>
      <c r="O47" s="42">
        <v>28555200</v>
      </c>
      <c r="P47" s="43">
        <v>1.2608750472828143E-4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44560</v>
      </c>
      <c r="E48" s="40">
        <v>3518</v>
      </c>
      <c r="F48" s="40">
        <v>3512.8166666666671</v>
      </c>
      <c r="G48" s="41">
        <v>3479.5833333333339</v>
      </c>
      <c r="H48" s="41">
        <v>3441.166666666667</v>
      </c>
      <c r="I48" s="41">
        <v>3407.9333333333338</v>
      </c>
      <c r="J48" s="41">
        <v>3551.233333333334</v>
      </c>
      <c r="K48" s="41">
        <v>3584.4666666666667</v>
      </c>
      <c r="L48" s="41">
        <v>3622.8833333333341</v>
      </c>
      <c r="M48" s="31">
        <v>3546.05</v>
      </c>
      <c r="N48" s="31">
        <v>3474.4</v>
      </c>
      <c r="O48" s="42">
        <v>1392800</v>
      </c>
      <c r="P48" s="43">
        <v>-9.9516633494455501E-3</v>
      </c>
    </row>
    <row r="49" spans="1:16" ht="12.75" customHeight="1">
      <c r="A49" s="31">
        <v>39</v>
      </c>
      <c r="B49" s="32" t="s">
        <v>87</v>
      </c>
      <c r="C49" s="33" t="s">
        <v>322</v>
      </c>
      <c r="D49" s="34">
        <v>44560</v>
      </c>
      <c r="E49" s="40">
        <v>475.6</v>
      </c>
      <c r="F49" s="40">
        <v>476.48333333333335</v>
      </c>
      <c r="G49" s="41">
        <v>467.2166666666667</v>
      </c>
      <c r="H49" s="41">
        <v>458.83333333333337</v>
      </c>
      <c r="I49" s="41">
        <v>449.56666666666672</v>
      </c>
      <c r="J49" s="41">
        <v>484.86666666666667</v>
      </c>
      <c r="K49" s="41">
        <v>494.13333333333333</v>
      </c>
      <c r="L49" s="41">
        <v>502.51666666666665</v>
      </c>
      <c r="M49" s="31">
        <v>485.75</v>
      </c>
      <c r="N49" s="31">
        <v>468.1</v>
      </c>
      <c r="O49" s="42">
        <v>4426500</v>
      </c>
      <c r="P49" s="43">
        <v>5.3527227722772276E-2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44560</v>
      </c>
      <c r="E50" s="40">
        <v>456.8</v>
      </c>
      <c r="F50" s="40">
        <v>454.26666666666665</v>
      </c>
      <c r="G50" s="41">
        <v>449.5333333333333</v>
      </c>
      <c r="H50" s="41">
        <v>442.26666666666665</v>
      </c>
      <c r="I50" s="41">
        <v>437.5333333333333</v>
      </c>
      <c r="J50" s="41">
        <v>461.5333333333333</v>
      </c>
      <c r="K50" s="41">
        <v>466.26666666666665</v>
      </c>
      <c r="L50" s="41">
        <v>473.5333333333333</v>
      </c>
      <c r="M50" s="31">
        <v>459</v>
      </c>
      <c r="N50" s="31">
        <v>447</v>
      </c>
      <c r="O50" s="42">
        <v>17686900</v>
      </c>
      <c r="P50" s="43">
        <v>-2.7695470762532502E-2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44560</v>
      </c>
      <c r="E51" s="40">
        <v>192.55</v>
      </c>
      <c r="F51" s="40">
        <v>193.16666666666666</v>
      </c>
      <c r="G51" s="41">
        <v>190.13333333333333</v>
      </c>
      <c r="H51" s="41">
        <v>187.71666666666667</v>
      </c>
      <c r="I51" s="41">
        <v>184.68333333333334</v>
      </c>
      <c r="J51" s="41">
        <v>195.58333333333331</v>
      </c>
      <c r="K51" s="41">
        <v>198.61666666666667</v>
      </c>
      <c r="L51" s="41">
        <v>201.0333333333333</v>
      </c>
      <c r="M51" s="31">
        <v>196.2</v>
      </c>
      <c r="N51" s="31">
        <v>190.75</v>
      </c>
      <c r="O51" s="42">
        <v>56133000</v>
      </c>
      <c r="P51" s="43">
        <v>-2.0171552455462344E-2</v>
      </c>
    </row>
    <row r="52" spans="1:16" ht="12.75" customHeight="1">
      <c r="A52" s="31">
        <v>42</v>
      </c>
      <c r="B52" s="32" t="s">
        <v>63</v>
      </c>
      <c r="C52" s="33" t="s">
        <v>330</v>
      </c>
      <c r="D52" s="34">
        <v>44560</v>
      </c>
      <c r="E52" s="40">
        <v>532.29999999999995</v>
      </c>
      <c r="F52" s="40">
        <v>535.11666666666667</v>
      </c>
      <c r="G52" s="41">
        <v>522.63333333333333</v>
      </c>
      <c r="H52" s="41">
        <v>512.9666666666667</v>
      </c>
      <c r="I52" s="41">
        <v>500.48333333333335</v>
      </c>
      <c r="J52" s="41">
        <v>544.7833333333333</v>
      </c>
      <c r="K52" s="41">
        <v>557.26666666666665</v>
      </c>
      <c r="L52" s="41">
        <v>566.93333333333328</v>
      </c>
      <c r="M52" s="31">
        <v>547.6</v>
      </c>
      <c r="N52" s="31">
        <v>525.45000000000005</v>
      </c>
      <c r="O52" s="42">
        <v>4195425</v>
      </c>
      <c r="P52" s="43">
        <v>-2.3234200743494423E-4</v>
      </c>
    </row>
    <row r="53" spans="1:16" ht="12.75" customHeight="1">
      <c r="A53" s="31">
        <v>43</v>
      </c>
      <c r="B53" s="32" t="s">
        <v>44</v>
      </c>
      <c r="C53" s="33" t="s">
        <v>341</v>
      </c>
      <c r="D53" s="34">
        <v>44560</v>
      </c>
      <c r="E53" s="40">
        <v>380.85</v>
      </c>
      <c r="F53" s="40">
        <v>380.0333333333333</v>
      </c>
      <c r="G53" s="41">
        <v>375.31666666666661</v>
      </c>
      <c r="H53" s="41">
        <v>369.7833333333333</v>
      </c>
      <c r="I53" s="41">
        <v>365.06666666666661</v>
      </c>
      <c r="J53" s="41">
        <v>385.56666666666661</v>
      </c>
      <c r="K53" s="41">
        <v>390.2833333333333</v>
      </c>
      <c r="L53" s="41">
        <v>395.81666666666661</v>
      </c>
      <c r="M53" s="31">
        <v>384.75</v>
      </c>
      <c r="N53" s="31">
        <v>374.5</v>
      </c>
      <c r="O53" s="42">
        <v>2446500</v>
      </c>
      <c r="P53" s="43">
        <v>2.837326607818411E-2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44560</v>
      </c>
      <c r="E54" s="40">
        <v>505</v>
      </c>
      <c r="F54" s="40">
        <v>504.76666666666665</v>
      </c>
      <c r="G54" s="41">
        <v>490.93333333333328</v>
      </c>
      <c r="H54" s="41">
        <v>476.86666666666662</v>
      </c>
      <c r="I54" s="41">
        <v>463.03333333333325</v>
      </c>
      <c r="J54" s="41">
        <v>518.83333333333326</v>
      </c>
      <c r="K54" s="41">
        <v>532.66666666666674</v>
      </c>
      <c r="L54" s="41">
        <v>546.73333333333335</v>
      </c>
      <c r="M54" s="31">
        <v>518.6</v>
      </c>
      <c r="N54" s="31">
        <v>490.7</v>
      </c>
      <c r="O54" s="42">
        <v>8580000</v>
      </c>
      <c r="P54" s="43">
        <v>-1.1641443538998836E-3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44560</v>
      </c>
      <c r="E55" s="40">
        <v>886.6</v>
      </c>
      <c r="F55" s="40">
        <v>889.21666666666658</v>
      </c>
      <c r="G55" s="41">
        <v>880.18333333333317</v>
      </c>
      <c r="H55" s="41">
        <v>873.76666666666654</v>
      </c>
      <c r="I55" s="41">
        <v>864.73333333333312</v>
      </c>
      <c r="J55" s="41">
        <v>895.63333333333321</v>
      </c>
      <c r="K55" s="41">
        <v>904.66666666666674</v>
      </c>
      <c r="L55" s="41">
        <v>911.08333333333326</v>
      </c>
      <c r="M55" s="31">
        <v>898.25</v>
      </c>
      <c r="N55" s="31">
        <v>882.8</v>
      </c>
      <c r="O55" s="42">
        <v>11043500</v>
      </c>
      <c r="P55" s="43">
        <v>-3.163294385864919E-2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44560</v>
      </c>
      <c r="E56" s="40">
        <v>144.6</v>
      </c>
      <c r="F56" s="40">
        <v>144.1</v>
      </c>
      <c r="G56" s="41">
        <v>142.14999999999998</v>
      </c>
      <c r="H56" s="41">
        <v>139.69999999999999</v>
      </c>
      <c r="I56" s="41">
        <v>137.74999999999997</v>
      </c>
      <c r="J56" s="41">
        <v>146.54999999999998</v>
      </c>
      <c r="K56" s="41">
        <v>148.49999999999997</v>
      </c>
      <c r="L56" s="41">
        <v>150.94999999999999</v>
      </c>
      <c r="M56" s="31">
        <v>146.05000000000001</v>
      </c>
      <c r="N56" s="31">
        <v>141.65</v>
      </c>
      <c r="O56" s="42">
        <v>51601200</v>
      </c>
      <c r="P56" s="43">
        <v>-4.2176658610742962E-2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44560</v>
      </c>
      <c r="E57" s="40">
        <v>5411.05</v>
      </c>
      <c r="F57" s="40">
        <v>5365.6833333333334</v>
      </c>
      <c r="G57" s="41">
        <v>5284.3666666666668</v>
      </c>
      <c r="H57" s="41">
        <v>5157.6833333333334</v>
      </c>
      <c r="I57" s="41">
        <v>5076.3666666666668</v>
      </c>
      <c r="J57" s="41">
        <v>5492.3666666666668</v>
      </c>
      <c r="K57" s="41">
        <v>5573.6833333333343</v>
      </c>
      <c r="L57" s="41">
        <v>5700.3666666666668</v>
      </c>
      <c r="M57" s="31">
        <v>5447</v>
      </c>
      <c r="N57" s="31">
        <v>5239</v>
      </c>
      <c r="O57" s="42">
        <v>835000</v>
      </c>
      <c r="P57" s="43">
        <v>2.6681421369728269E-2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44560</v>
      </c>
      <c r="E58" s="40">
        <v>1444.65</v>
      </c>
      <c r="F58" s="40">
        <v>1435.3166666666668</v>
      </c>
      <c r="G58" s="41">
        <v>1420.7333333333336</v>
      </c>
      <c r="H58" s="41">
        <v>1396.8166666666668</v>
      </c>
      <c r="I58" s="41">
        <v>1382.2333333333336</v>
      </c>
      <c r="J58" s="41">
        <v>1459.2333333333336</v>
      </c>
      <c r="K58" s="41">
        <v>1473.8166666666671</v>
      </c>
      <c r="L58" s="41">
        <v>1497.7333333333336</v>
      </c>
      <c r="M58" s="31">
        <v>1449.9</v>
      </c>
      <c r="N58" s="31">
        <v>1411.4</v>
      </c>
      <c r="O58" s="42">
        <v>3509100</v>
      </c>
      <c r="P58" s="43">
        <v>-2.7263025128553411E-2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44560</v>
      </c>
      <c r="E59" s="40">
        <v>611.5</v>
      </c>
      <c r="F59" s="40">
        <v>612.9</v>
      </c>
      <c r="G59" s="41">
        <v>605.29999999999995</v>
      </c>
      <c r="H59" s="41">
        <v>599.1</v>
      </c>
      <c r="I59" s="41">
        <v>591.5</v>
      </c>
      <c r="J59" s="41">
        <v>619.09999999999991</v>
      </c>
      <c r="K59" s="41">
        <v>626.70000000000005</v>
      </c>
      <c r="L59" s="41">
        <v>632.89999999999986</v>
      </c>
      <c r="M59" s="31">
        <v>620.5</v>
      </c>
      <c r="N59" s="31">
        <v>606.70000000000005</v>
      </c>
      <c r="O59" s="42">
        <v>6559066</v>
      </c>
      <c r="P59" s="43">
        <v>4.9877230106315208E-2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44560</v>
      </c>
      <c r="E60" s="40">
        <v>736.25</v>
      </c>
      <c r="F60" s="40">
        <v>730.9</v>
      </c>
      <c r="G60" s="41">
        <v>724.3</v>
      </c>
      <c r="H60" s="41">
        <v>712.35</v>
      </c>
      <c r="I60" s="41">
        <v>705.75</v>
      </c>
      <c r="J60" s="41">
        <v>742.84999999999991</v>
      </c>
      <c r="K60" s="41">
        <v>749.45</v>
      </c>
      <c r="L60" s="41">
        <v>761.39999999999986</v>
      </c>
      <c r="M60" s="31">
        <v>737.5</v>
      </c>
      <c r="N60" s="31">
        <v>718.95</v>
      </c>
      <c r="O60" s="42">
        <v>1319375</v>
      </c>
      <c r="P60" s="43">
        <v>9.4831673779042201E-4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44560</v>
      </c>
      <c r="E61" s="40">
        <v>414.3</v>
      </c>
      <c r="F61" s="40">
        <v>413.98333333333329</v>
      </c>
      <c r="G61" s="41">
        <v>409.96666666666658</v>
      </c>
      <c r="H61" s="41">
        <v>405.63333333333327</v>
      </c>
      <c r="I61" s="41">
        <v>401.61666666666656</v>
      </c>
      <c r="J61" s="41">
        <v>418.31666666666661</v>
      </c>
      <c r="K61" s="41">
        <v>422.33333333333337</v>
      </c>
      <c r="L61" s="41">
        <v>426.66666666666663</v>
      </c>
      <c r="M61" s="31">
        <v>418</v>
      </c>
      <c r="N61" s="31">
        <v>409.65</v>
      </c>
      <c r="O61" s="42">
        <v>2602600</v>
      </c>
      <c r="P61" s="43">
        <v>5.6250000000000001E-2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44560</v>
      </c>
      <c r="E62" s="40">
        <v>134.65</v>
      </c>
      <c r="F62" s="40">
        <v>135.41666666666666</v>
      </c>
      <c r="G62" s="41">
        <v>133.23333333333332</v>
      </c>
      <c r="H62" s="41">
        <v>131.81666666666666</v>
      </c>
      <c r="I62" s="41">
        <v>129.63333333333333</v>
      </c>
      <c r="J62" s="41">
        <v>136.83333333333331</v>
      </c>
      <c r="K62" s="41">
        <v>139.01666666666665</v>
      </c>
      <c r="L62" s="41">
        <v>140.43333333333331</v>
      </c>
      <c r="M62" s="31">
        <v>137.6</v>
      </c>
      <c r="N62" s="31">
        <v>134</v>
      </c>
      <c r="O62" s="42">
        <v>10259300</v>
      </c>
      <c r="P62" s="43">
        <v>-1.2227646033717494E-2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44560</v>
      </c>
      <c r="E63" s="40">
        <v>901.8</v>
      </c>
      <c r="F63" s="40">
        <v>902.73333333333323</v>
      </c>
      <c r="G63" s="41">
        <v>892.21666666666647</v>
      </c>
      <c r="H63" s="41">
        <v>882.63333333333321</v>
      </c>
      <c r="I63" s="41">
        <v>872.11666666666645</v>
      </c>
      <c r="J63" s="41">
        <v>912.31666666666649</v>
      </c>
      <c r="K63" s="41">
        <v>922.83333333333314</v>
      </c>
      <c r="L63" s="41">
        <v>932.41666666666652</v>
      </c>
      <c r="M63" s="31">
        <v>913.25</v>
      </c>
      <c r="N63" s="31">
        <v>893.15</v>
      </c>
      <c r="O63" s="42">
        <v>1510200</v>
      </c>
      <c r="P63" s="43">
        <v>7.5181546347714651E-2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44560</v>
      </c>
      <c r="E64" s="40">
        <v>560.9</v>
      </c>
      <c r="F64" s="40">
        <v>561.35</v>
      </c>
      <c r="G64" s="41">
        <v>556.55000000000007</v>
      </c>
      <c r="H64" s="41">
        <v>552.20000000000005</v>
      </c>
      <c r="I64" s="41">
        <v>547.40000000000009</v>
      </c>
      <c r="J64" s="41">
        <v>565.70000000000005</v>
      </c>
      <c r="K64" s="41">
        <v>570.5</v>
      </c>
      <c r="L64" s="41">
        <v>574.85</v>
      </c>
      <c r="M64" s="31">
        <v>566.15</v>
      </c>
      <c r="N64" s="31">
        <v>557</v>
      </c>
      <c r="O64" s="42">
        <v>10555000</v>
      </c>
      <c r="P64" s="43">
        <v>-4.9493283054442613E-3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44560</v>
      </c>
      <c r="E65" s="40">
        <v>1850.55</v>
      </c>
      <c r="F65" s="40">
        <v>1854.8500000000001</v>
      </c>
      <c r="G65" s="41">
        <v>1805.7000000000003</v>
      </c>
      <c r="H65" s="41">
        <v>1760.8500000000001</v>
      </c>
      <c r="I65" s="41">
        <v>1711.7000000000003</v>
      </c>
      <c r="J65" s="41">
        <v>1899.7000000000003</v>
      </c>
      <c r="K65" s="41">
        <v>1948.8500000000004</v>
      </c>
      <c r="L65" s="41">
        <v>1993.7000000000003</v>
      </c>
      <c r="M65" s="31">
        <v>1904</v>
      </c>
      <c r="N65" s="31">
        <v>1810</v>
      </c>
      <c r="O65" s="42">
        <v>543750</v>
      </c>
      <c r="P65" s="43">
        <v>8.3707025411061287E-2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44560</v>
      </c>
      <c r="E66" s="40">
        <v>2280.8000000000002</v>
      </c>
      <c r="F66" s="40">
        <v>2259.8666666666663</v>
      </c>
      <c r="G66" s="41">
        <v>2212.1333333333328</v>
      </c>
      <c r="H66" s="41">
        <v>2143.4666666666662</v>
      </c>
      <c r="I66" s="41">
        <v>2095.7333333333327</v>
      </c>
      <c r="J66" s="41">
        <v>2328.5333333333328</v>
      </c>
      <c r="K66" s="41">
        <v>2376.2666666666664</v>
      </c>
      <c r="L66" s="41">
        <v>2444.9333333333329</v>
      </c>
      <c r="M66" s="31">
        <v>2307.6</v>
      </c>
      <c r="N66" s="31">
        <v>2191.1999999999998</v>
      </c>
      <c r="O66" s="42">
        <v>2512500</v>
      </c>
      <c r="P66" s="43">
        <v>2.3004885993485342E-2</v>
      </c>
    </row>
    <row r="67" spans="1:16" ht="12.75" customHeight="1">
      <c r="A67" s="31">
        <v>57</v>
      </c>
      <c r="B67" s="32" t="s">
        <v>44</v>
      </c>
      <c r="C67" s="33" t="s">
        <v>349</v>
      </c>
      <c r="D67" s="34">
        <v>44560</v>
      </c>
      <c r="E67" s="40">
        <v>262.55</v>
      </c>
      <c r="F67" s="40">
        <v>263.75</v>
      </c>
      <c r="G67" s="41">
        <v>256.60000000000002</v>
      </c>
      <c r="H67" s="41">
        <v>250.65000000000003</v>
      </c>
      <c r="I67" s="41">
        <v>243.50000000000006</v>
      </c>
      <c r="J67" s="41">
        <v>269.7</v>
      </c>
      <c r="K67" s="41">
        <v>276.84999999999997</v>
      </c>
      <c r="L67" s="41">
        <v>282.79999999999995</v>
      </c>
      <c r="M67" s="31">
        <v>270.89999999999998</v>
      </c>
      <c r="N67" s="31">
        <v>257.8</v>
      </c>
      <c r="O67" s="42">
        <v>15069600</v>
      </c>
      <c r="P67" s="43">
        <v>2.3430178069353328E-2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44560</v>
      </c>
      <c r="E68" s="40">
        <v>4417.75</v>
      </c>
      <c r="F68" s="40">
        <v>4416.916666666667</v>
      </c>
      <c r="G68" s="41">
        <v>4373.8333333333339</v>
      </c>
      <c r="H68" s="41">
        <v>4329.916666666667</v>
      </c>
      <c r="I68" s="41">
        <v>4286.8333333333339</v>
      </c>
      <c r="J68" s="41">
        <v>4460.8333333333339</v>
      </c>
      <c r="K68" s="41">
        <v>4503.9166666666679</v>
      </c>
      <c r="L68" s="41">
        <v>4547.8333333333339</v>
      </c>
      <c r="M68" s="31">
        <v>4460</v>
      </c>
      <c r="N68" s="31">
        <v>4373</v>
      </c>
      <c r="O68" s="42">
        <v>2623600</v>
      </c>
      <c r="P68" s="43">
        <v>5.221785513756317E-2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44560</v>
      </c>
      <c r="E69" s="40">
        <v>5503.2</v>
      </c>
      <c r="F69" s="40">
        <v>5421.2833333333328</v>
      </c>
      <c r="G69" s="41">
        <v>5311.9666666666653</v>
      </c>
      <c r="H69" s="41">
        <v>5120.7333333333327</v>
      </c>
      <c r="I69" s="41">
        <v>5011.4166666666652</v>
      </c>
      <c r="J69" s="41">
        <v>5612.5166666666655</v>
      </c>
      <c r="K69" s="41">
        <v>5721.833333333333</v>
      </c>
      <c r="L69" s="41">
        <v>5913.0666666666657</v>
      </c>
      <c r="M69" s="31">
        <v>5530.6</v>
      </c>
      <c r="N69" s="31">
        <v>5230.05</v>
      </c>
      <c r="O69" s="42">
        <v>390000</v>
      </c>
      <c r="P69" s="43">
        <v>3.538115149565777E-3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44560</v>
      </c>
      <c r="E70" s="40">
        <v>373.3</v>
      </c>
      <c r="F70" s="40">
        <v>374.86666666666662</v>
      </c>
      <c r="G70" s="41">
        <v>367.83333333333326</v>
      </c>
      <c r="H70" s="41">
        <v>362.36666666666662</v>
      </c>
      <c r="I70" s="41">
        <v>355.33333333333326</v>
      </c>
      <c r="J70" s="41">
        <v>380.33333333333326</v>
      </c>
      <c r="K70" s="41">
        <v>387.36666666666667</v>
      </c>
      <c r="L70" s="41">
        <v>392.83333333333326</v>
      </c>
      <c r="M70" s="31">
        <v>381.9</v>
      </c>
      <c r="N70" s="31">
        <v>369.4</v>
      </c>
      <c r="O70" s="42">
        <v>31231200</v>
      </c>
      <c r="P70" s="43">
        <v>-1.3395882199635131E-2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44560</v>
      </c>
      <c r="E71" s="40">
        <v>4627.05</v>
      </c>
      <c r="F71" s="40">
        <v>4605.75</v>
      </c>
      <c r="G71" s="41">
        <v>4572.5</v>
      </c>
      <c r="H71" s="41">
        <v>4517.95</v>
      </c>
      <c r="I71" s="41">
        <v>4484.7</v>
      </c>
      <c r="J71" s="41">
        <v>4660.3</v>
      </c>
      <c r="K71" s="41">
        <v>4693.55</v>
      </c>
      <c r="L71" s="41">
        <v>4748.1000000000004</v>
      </c>
      <c r="M71" s="31">
        <v>4639</v>
      </c>
      <c r="N71" s="31">
        <v>4551.2</v>
      </c>
      <c r="O71" s="42">
        <v>2662500</v>
      </c>
      <c r="P71" s="43">
        <v>-1.9517584238630085E-2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44560</v>
      </c>
      <c r="E72" s="40">
        <v>2420.8000000000002</v>
      </c>
      <c r="F72" s="40">
        <v>2420.5500000000002</v>
      </c>
      <c r="G72" s="41">
        <v>2395.9500000000003</v>
      </c>
      <c r="H72" s="41">
        <v>2371.1</v>
      </c>
      <c r="I72" s="41">
        <v>2346.5</v>
      </c>
      <c r="J72" s="41">
        <v>2445.4000000000005</v>
      </c>
      <c r="K72" s="41">
        <v>2470.0000000000009</v>
      </c>
      <c r="L72" s="41">
        <v>2494.8500000000008</v>
      </c>
      <c r="M72" s="31">
        <v>2445.15</v>
      </c>
      <c r="N72" s="31">
        <v>2395.6999999999998</v>
      </c>
      <c r="O72" s="42">
        <v>3325000</v>
      </c>
      <c r="P72" s="43">
        <v>3.1588922817731913E-4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44560</v>
      </c>
      <c r="E73" s="40">
        <v>1830.4</v>
      </c>
      <c r="F73" s="40">
        <v>1831.1333333333332</v>
      </c>
      <c r="G73" s="41">
        <v>1819.2666666666664</v>
      </c>
      <c r="H73" s="41">
        <v>1808.1333333333332</v>
      </c>
      <c r="I73" s="41">
        <v>1796.2666666666664</v>
      </c>
      <c r="J73" s="41">
        <v>1842.2666666666664</v>
      </c>
      <c r="K73" s="41">
        <v>1854.1333333333332</v>
      </c>
      <c r="L73" s="41">
        <v>1865.2666666666664</v>
      </c>
      <c r="M73" s="31">
        <v>1843</v>
      </c>
      <c r="N73" s="31">
        <v>1820</v>
      </c>
      <c r="O73" s="42">
        <v>6275500</v>
      </c>
      <c r="P73" s="43">
        <v>-1.5955153083225527E-2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44560</v>
      </c>
      <c r="E74" s="40">
        <v>156.5</v>
      </c>
      <c r="F74" s="40">
        <v>158.98333333333335</v>
      </c>
      <c r="G74" s="41">
        <v>153.41666666666669</v>
      </c>
      <c r="H74" s="41">
        <v>150.33333333333334</v>
      </c>
      <c r="I74" s="41">
        <v>144.76666666666668</v>
      </c>
      <c r="J74" s="41">
        <v>162.06666666666669</v>
      </c>
      <c r="K74" s="41">
        <v>167.63333333333335</v>
      </c>
      <c r="L74" s="41">
        <v>170.7166666666667</v>
      </c>
      <c r="M74" s="31">
        <v>164.55</v>
      </c>
      <c r="N74" s="31">
        <v>155.9</v>
      </c>
      <c r="O74" s="42">
        <v>28004400</v>
      </c>
      <c r="P74" s="43">
        <v>2.7066279376815421E-2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44560</v>
      </c>
      <c r="E75" s="40">
        <v>80.55</v>
      </c>
      <c r="F75" s="40">
        <v>80.899999999999991</v>
      </c>
      <c r="G75" s="41">
        <v>79.499999999999986</v>
      </c>
      <c r="H75" s="41">
        <v>78.449999999999989</v>
      </c>
      <c r="I75" s="41">
        <v>77.049999999999983</v>
      </c>
      <c r="J75" s="41">
        <v>81.949999999999989</v>
      </c>
      <c r="K75" s="41">
        <v>83.35</v>
      </c>
      <c r="L75" s="41">
        <v>84.399999999999991</v>
      </c>
      <c r="M75" s="31">
        <v>82.3</v>
      </c>
      <c r="N75" s="31">
        <v>79.849999999999994</v>
      </c>
      <c r="O75" s="42">
        <v>104780000</v>
      </c>
      <c r="P75" s="43">
        <v>2.0054517133956385E-2</v>
      </c>
    </row>
    <row r="76" spans="1:16" ht="12.75" customHeight="1">
      <c r="A76" s="31">
        <v>66</v>
      </c>
      <c r="B76" s="32" t="s">
        <v>87</v>
      </c>
      <c r="C76" s="33" t="s">
        <v>364</v>
      </c>
      <c r="D76" s="34">
        <v>44560</v>
      </c>
      <c r="E76" s="40">
        <v>156.94999999999999</v>
      </c>
      <c r="F76" s="40">
        <v>157.06666666666666</v>
      </c>
      <c r="G76" s="41">
        <v>155.33333333333331</v>
      </c>
      <c r="H76" s="41">
        <v>153.71666666666664</v>
      </c>
      <c r="I76" s="41">
        <v>151.98333333333329</v>
      </c>
      <c r="J76" s="41">
        <v>158.68333333333334</v>
      </c>
      <c r="K76" s="41">
        <v>160.41666666666669</v>
      </c>
      <c r="L76" s="41">
        <v>162.03333333333336</v>
      </c>
      <c r="M76" s="31">
        <v>158.80000000000001</v>
      </c>
      <c r="N76" s="31">
        <v>155.44999999999999</v>
      </c>
      <c r="O76" s="42">
        <v>7685600</v>
      </c>
      <c r="P76" s="43">
        <v>-8.7189805499664659E-3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44560</v>
      </c>
      <c r="E77" s="40">
        <v>125.85</v>
      </c>
      <c r="F77" s="40">
        <v>125.05</v>
      </c>
      <c r="G77" s="41">
        <v>123.64999999999999</v>
      </c>
      <c r="H77" s="41">
        <v>121.44999999999999</v>
      </c>
      <c r="I77" s="41">
        <v>120.04999999999998</v>
      </c>
      <c r="J77" s="41">
        <v>127.25</v>
      </c>
      <c r="K77" s="41">
        <v>128.65</v>
      </c>
      <c r="L77" s="41">
        <v>130.85000000000002</v>
      </c>
      <c r="M77" s="31">
        <v>126.45</v>
      </c>
      <c r="N77" s="31">
        <v>122.85</v>
      </c>
      <c r="O77" s="42">
        <v>53185900</v>
      </c>
      <c r="P77" s="43">
        <v>-3.2834165280088742E-2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44560</v>
      </c>
      <c r="E78" s="40">
        <v>489.85</v>
      </c>
      <c r="F78" s="40">
        <v>490.2</v>
      </c>
      <c r="G78" s="41">
        <v>484.4</v>
      </c>
      <c r="H78" s="41">
        <v>478.95</v>
      </c>
      <c r="I78" s="41">
        <v>473.15</v>
      </c>
      <c r="J78" s="41">
        <v>495.65</v>
      </c>
      <c r="K78" s="41">
        <v>501.45000000000005</v>
      </c>
      <c r="L78" s="41">
        <v>506.9</v>
      </c>
      <c r="M78" s="31">
        <v>496</v>
      </c>
      <c r="N78" s="31">
        <v>484.75</v>
      </c>
      <c r="O78" s="42">
        <v>10131500</v>
      </c>
      <c r="P78" s="43">
        <v>-6.3162643807805098E-3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44560</v>
      </c>
      <c r="E79" s="40">
        <v>39.9</v>
      </c>
      <c r="F79" s="40">
        <v>40.116666666666667</v>
      </c>
      <c r="G79" s="41">
        <v>39.383333333333333</v>
      </c>
      <c r="H79" s="41">
        <v>38.866666666666667</v>
      </c>
      <c r="I79" s="41">
        <v>38.133333333333333</v>
      </c>
      <c r="J79" s="41">
        <v>40.633333333333333</v>
      </c>
      <c r="K79" s="41">
        <v>41.366666666666667</v>
      </c>
      <c r="L79" s="41">
        <v>41.883333333333333</v>
      </c>
      <c r="M79" s="31">
        <v>40.85</v>
      </c>
      <c r="N79" s="31">
        <v>39.6</v>
      </c>
      <c r="O79" s="42">
        <v>136980000</v>
      </c>
      <c r="P79" s="43">
        <v>6.447346668870888E-3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44560</v>
      </c>
      <c r="E80" s="40">
        <v>937.3</v>
      </c>
      <c r="F80" s="40">
        <v>928.31666666666661</v>
      </c>
      <c r="G80" s="41">
        <v>905.48333333333323</v>
      </c>
      <c r="H80" s="41">
        <v>873.66666666666663</v>
      </c>
      <c r="I80" s="41">
        <v>850.83333333333326</v>
      </c>
      <c r="J80" s="41">
        <v>960.13333333333321</v>
      </c>
      <c r="K80" s="41">
        <v>982.9666666666667</v>
      </c>
      <c r="L80" s="41">
        <v>1014.7833333333332</v>
      </c>
      <c r="M80" s="31">
        <v>951.15</v>
      </c>
      <c r="N80" s="31">
        <v>896.5</v>
      </c>
      <c r="O80" s="42">
        <v>5798500</v>
      </c>
      <c r="P80" s="43">
        <v>-2.0771763911171155E-2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44560</v>
      </c>
      <c r="E81" s="40">
        <v>1824</v>
      </c>
      <c r="F81" s="40">
        <v>1828.4333333333334</v>
      </c>
      <c r="G81" s="41">
        <v>1794.0666666666668</v>
      </c>
      <c r="H81" s="41">
        <v>1764.1333333333334</v>
      </c>
      <c r="I81" s="41">
        <v>1729.7666666666669</v>
      </c>
      <c r="J81" s="41">
        <v>1858.3666666666668</v>
      </c>
      <c r="K81" s="41">
        <v>1892.7333333333336</v>
      </c>
      <c r="L81" s="41">
        <v>1922.6666666666667</v>
      </c>
      <c r="M81" s="31">
        <v>1862.8</v>
      </c>
      <c r="N81" s="31">
        <v>1798.5</v>
      </c>
      <c r="O81" s="42">
        <v>3667625</v>
      </c>
      <c r="P81" s="43">
        <v>1.2834320588763238E-2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44560</v>
      </c>
      <c r="E82" s="40">
        <v>309.3</v>
      </c>
      <c r="F82" s="40">
        <v>311.23333333333335</v>
      </c>
      <c r="G82" s="41">
        <v>304.41666666666669</v>
      </c>
      <c r="H82" s="41">
        <v>299.53333333333336</v>
      </c>
      <c r="I82" s="41">
        <v>292.7166666666667</v>
      </c>
      <c r="J82" s="41">
        <v>316.11666666666667</v>
      </c>
      <c r="K82" s="41">
        <v>322.93333333333328</v>
      </c>
      <c r="L82" s="41">
        <v>327.81666666666666</v>
      </c>
      <c r="M82" s="31">
        <v>318.05</v>
      </c>
      <c r="N82" s="31">
        <v>306.35000000000002</v>
      </c>
      <c r="O82" s="42">
        <v>13041700</v>
      </c>
      <c r="P82" s="43">
        <v>-7.1258907363420433E-4</v>
      </c>
    </row>
    <row r="83" spans="1:16" ht="12.75" customHeight="1">
      <c r="A83" s="31">
        <v>73</v>
      </c>
      <c r="B83" s="32" t="s">
        <v>42</v>
      </c>
      <c r="C83" s="280" t="s">
        <v>111</v>
      </c>
      <c r="D83" s="34">
        <v>44560</v>
      </c>
      <c r="E83" s="40">
        <v>1642.3</v>
      </c>
      <c r="F83" s="40">
        <v>1646.7</v>
      </c>
      <c r="G83" s="41">
        <v>1622</v>
      </c>
      <c r="H83" s="41">
        <v>1601.7</v>
      </c>
      <c r="I83" s="41">
        <v>1577</v>
      </c>
      <c r="J83" s="41">
        <v>1667</v>
      </c>
      <c r="K83" s="41">
        <v>1691.7000000000003</v>
      </c>
      <c r="L83" s="41">
        <v>1712</v>
      </c>
      <c r="M83" s="31">
        <v>1671.4</v>
      </c>
      <c r="N83" s="31">
        <v>1626.4</v>
      </c>
      <c r="O83" s="42">
        <v>11682150</v>
      </c>
      <c r="P83" s="43">
        <v>1.5525642084400033E-2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44560</v>
      </c>
      <c r="E84" s="40">
        <v>294.7</v>
      </c>
      <c r="F84" s="40">
        <v>295.14999999999998</v>
      </c>
      <c r="G84" s="41">
        <v>291.89999999999998</v>
      </c>
      <c r="H84" s="41">
        <v>289.10000000000002</v>
      </c>
      <c r="I84" s="41">
        <v>285.85000000000002</v>
      </c>
      <c r="J84" s="41">
        <v>297.94999999999993</v>
      </c>
      <c r="K84" s="41">
        <v>301.19999999999993</v>
      </c>
      <c r="L84" s="41">
        <v>303.99999999999989</v>
      </c>
      <c r="M84" s="31">
        <v>298.39999999999998</v>
      </c>
      <c r="N84" s="31">
        <v>292.35000000000002</v>
      </c>
      <c r="O84" s="42">
        <v>1084600</v>
      </c>
      <c r="P84" s="43">
        <v>-7.9365079365079361E-2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44560</v>
      </c>
      <c r="E85" s="40">
        <v>626.75</v>
      </c>
      <c r="F85" s="40">
        <v>624.81666666666661</v>
      </c>
      <c r="G85" s="41">
        <v>613.83333333333326</v>
      </c>
      <c r="H85" s="41">
        <v>600.91666666666663</v>
      </c>
      <c r="I85" s="41">
        <v>589.93333333333328</v>
      </c>
      <c r="J85" s="41">
        <v>637.73333333333323</v>
      </c>
      <c r="K85" s="41">
        <v>648.71666666666658</v>
      </c>
      <c r="L85" s="41">
        <v>661.63333333333321</v>
      </c>
      <c r="M85" s="31">
        <v>635.79999999999995</v>
      </c>
      <c r="N85" s="31">
        <v>611.9</v>
      </c>
      <c r="O85" s="42">
        <v>2322500</v>
      </c>
      <c r="P85" s="43">
        <v>-2.5694808599895123E-2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44560</v>
      </c>
      <c r="E86" s="40">
        <v>1214.1500000000001</v>
      </c>
      <c r="F86" s="40">
        <v>1217.1000000000001</v>
      </c>
      <c r="G86" s="41">
        <v>1203.0500000000002</v>
      </c>
      <c r="H86" s="41">
        <v>1191.95</v>
      </c>
      <c r="I86" s="41">
        <v>1177.9000000000001</v>
      </c>
      <c r="J86" s="41">
        <v>1228.2000000000003</v>
      </c>
      <c r="K86" s="41">
        <v>1242.25</v>
      </c>
      <c r="L86" s="41">
        <v>1253.3500000000004</v>
      </c>
      <c r="M86" s="31">
        <v>1231.1500000000001</v>
      </c>
      <c r="N86" s="31">
        <v>1206</v>
      </c>
      <c r="O86" s="42">
        <v>2902725</v>
      </c>
      <c r="P86" s="43">
        <v>2.9542097488921715E-3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44560</v>
      </c>
      <c r="E87" s="40">
        <v>1339.75</v>
      </c>
      <c r="F87" s="40">
        <v>1329.0833333333333</v>
      </c>
      <c r="G87" s="41">
        <v>1306.1666666666665</v>
      </c>
      <c r="H87" s="41">
        <v>1272.5833333333333</v>
      </c>
      <c r="I87" s="41">
        <v>1249.6666666666665</v>
      </c>
      <c r="J87" s="41">
        <v>1362.6666666666665</v>
      </c>
      <c r="K87" s="41">
        <v>1385.583333333333</v>
      </c>
      <c r="L87" s="41">
        <v>1419.1666666666665</v>
      </c>
      <c r="M87" s="31">
        <v>1352</v>
      </c>
      <c r="N87" s="31">
        <v>1295.5</v>
      </c>
      <c r="O87" s="42">
        <v>3862000</v>
      </c>
      <c r="P87" s="43">
        <v>-2.8794165723626305E-2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44560</v>
      </c>
      <c r="E88" s="40">
        <v>1208.9000000000001</v>
      </c>
      <c r="F88" s="40">
        <v>1197.1333333333332</v>
      </c>
      <c r="G88" s="41">
        <v>1179.4666666666665</v>
      </c>
      <c r="H88" s="41">
        <v>1150.0333333333333</v>
      </c>
      <c r="I88" s="41">
        <v>1132.3666666666666</v>
      </c>
      <c r="J88" s="41">
        <v>1226.5666666666664</v>
      </c>
      <c r="K88" s="41">
        <v>1244.2333333333333</v>
      </c>
      <c r="L88" s="41">
        <v>1273.6666666666663</v>
      </c>
      <c r="M88" s="31">
        <v>1214.8</v>
      </c>
      <c r="N88" s="31">
        <v>1167.7</v>
      </c>
      <c r="O88" s="42">
        <v>21751100</v>
      </c>
      <c r="P88" s="43">
        <v>1.6154877530331273E-2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44560</v>
      </c>
      <c r="E89" s="40">
        <v>2547.65</v>
      </c>
      <c r="F89" s="40">
        <v>2557.9333333333334</v>
      </c>
      <c r="G89" s="41">
        <v>2525.7166666666667</v>
      </c>
      <c r="H89" s="41">
        <v>2503.7833333333333</v>
      </c>
      <c r="I89" s="41">
        <v>2471.5666666666666</v>
      </c>
      <c r="J89" s="41">
        <v>2579.8666666666668</v>
      </c>
      <c r="K89" s="41">
        <v>2612.0833333333339</v>
      </c>
      <c r="L89" s="41">
        <v>2634.0166666666669</v>
      </c>
      <c r="M89" s="31">
        <v>2590.15</v>
      </c>
      <c r="N89" s="31">
        <v>2536</v>
      </c>
      <c r="O89" s="42">
        <v>12135900</v>
      </c>
      <c r="P89" s="43">
        <v>2.3297581705959729E-2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44560</v>
      </c>
      <c r="E90" s="40">
        <v>2331.25</v>
      </c>
      <c r="F90" s="40">
        <v>2336.3166666666666</v>
      </c>
      <c r="G90" s="41">
        <v>2308.8833333333332</v>
      </c>
      <c r="H90" s="41">
        <v>2286.5166666666664</v>
      </c>
      <c r="I90" s="41">
        <v>2259.083333333333</v>
      </c>
      <c r="J90" s="41">
        <v>2358.6833333333334</v>
      </c>
      <c r="K90" s="41">
        <v>2386.1166666666668</v>
      </c>
      <c r="L90" s="41">
        <v>2408.4833333333336</v>
      </c>
      <c r="M90" s="31">
        <v>2363.75</v>
      </c>
      <c r="N90" s="31">
        <v>2313.9499999999998</v>
      </c>
      <c r="O90" s="42">
        <v>3347200</v>
      </c>
      <c r="P90" s="43">
        <v>-3.9281037971670039E-3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44560</v>
      </c>
      <c r="E91" s="40">
        <v>1441.7</v>
      </c>
      <c r="F91" s="40">
        <v>1441.4666666666665</v>
      </c>
      <c r="G91" s="41">
        <v>1430.9833333333329</v>
      </c>
      <c r="H91" s="41">
        <v>1420.2666666666664</v>
      </c>
      <c r="I91" s="41">
        <v>1409.7833333333328</v>
      </c>
      <c r="J91" s="41">
        <v>1452.1833333333329</v>
      </c>
      <c r="K91" s="41">
        <v>1462.6666666666665</v>
      </c>
      <c r="L91" s="41">
        <v>1473.383333333333</v>
      </c>
      <c r="M91" s="31">
        <v>1451.95</v>
      </c>
      <c r="N91" s="31">
        <v>1430.75</v>
      </c>
      <c r="O91" s="42">
        <v>37514400</v>
      </c>
      <c r="P91" s="43">
        <v>-2.0154860582379221E-2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44560</v>
      </c>
      <c r="E92" s="40">
        <v>639.1</v>
      </c>
      <c r="F92" s="40">
        <v>639.30000000000007</v>
      </c>
      <c r="G92" s="41">
        <v>634.00000000000011</v>
      </c>
      <c r="H92" s="41">
        <v>628.90000000000009</v>
      </c>
      <c r="I92" s="41">
        <v>623.60000000000014</v>
      </c>
      <c r="J92" s="41">
        <v>644.40000000000009</v>
      </c>
      <c r="K92" s="41">
        <v>649.70000000000005</v>
      </c>
      <c r="L92" s="41">
        <v>654.80000000000007</v>
      </c>
      <c r="M92" s="31">
        <v>644.6</v>
      </c>
      <c r="N92" s="31">
        <v>634.20000000000005</v>
      </c>
      <c r="O92" s="42">
        <v>20531500</v>
      </c>
      <c r="P92" s="43">
        <v>-2.3518092896466941E-3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44560</v>
      </c>
      <c r="E93" s="40">
        <v>2353.35</v>
      </c>
      <c r="F93" s="40">
        <v>2357.1166666666668</v>
      </c>
      <c r="G93" s="41">
        <v>2334.8833333333337</v>
      </c>
      <c r="H93" s="41">
        <v>2316.416666666667</v>
      </c>
      <c r="I93" s="41">
        <v>2294.1833333333338</v>
      </c>
      <c r="J93" s="41">
        <v>2375.5833333333335</v>
      </c>
      <c r="K93" s="41">
        <v>2397.8166666666671</v>
      </c>
      <c r="L93" s="41">
        <v>2416.2833333333333</v>
      </c>
      <c r="M93" s="31">
        <v>2379.35</v>
      </c>
      <c r="N93" s="31">
        <v>2338.65</v>
      </c>
      <c r="O93" s="42">
        <v>4758300</v>
      </c>
      <c r="P93" s="43">
        <v>-1.2821310761187527E-2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44560</v>
      </c>
      <c r="E94" s="40">
        <v>446.2</v>
      </c>
      <c r="F94" s="40">
        <v>444.76666666666665</v>
      </c>
      <c r="G94" s="41">
        <v>439.13333333333333</v>
      </c>
      <c r="H94" s="41">
        <v>432.06666666666666</v>
      </c>
      <c r="I94" s="41">
        <v>426.43333333333334</v>
      </c>
      <c r="J94" s="41">
        <v>451.83333333333331</v>
      </c>
      <c r="K94" s="41">
        <v>457.46666666666664</v>
      </c>
      <c r="L94" s="41">
        <v>464.5333333333333</v>
      </c>
      <c r="M94" s="31">
        <v>450.4</v>
      </c>
      <c r="N94" s="31">
        <v>437.7</v>
      </c>
      <c r="O94" s="42">
        <v>28211225</v>
      </c>
      <c r="P94" s="43">
        <v>1.5124555160142349E-2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44560</v>
      </c>
      <c r="E95" s="40">
        <v>281.5</v>
      </c>
      <c r="F95" s="40">
        <v>280.8</v>
      </c>
      <c r="G95" s="41">
        <v>277.95000000000005</v>
      </c>
      <c r="H95" s="41">
        <v>274.40000000000003</v>
      </c>
      <c r="I95" s="41">
        <v>271.55000000000007</v>
      </c>
      <c r="J95" s="41">
        <v>284.35000000000002</v>
      </c>
      <c r="K95" s="41">
        <v>287.20000000000005</v>
      </c>
      <c r="L95" s="41">
        <v>290.75</v>
      </c>
      <c r="M95" s="31">
        <v>283.64999999999998</v>
      </c>
      <c r="N95" s="31">
        <v>277.25</v>
      </c>
      <c r="O95" s="42">
        <v>12471300</v>
      </c>
      <c r="P95" s="43">
        <v>-6.490696668109044E-4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44560</v>
      </c>
      <c r="E96" s="40">
        <v>2276.1999999999998</v>
      </c>
      <c r="F96" s="40">
        <v>2279.4499999999998</v>
      </c>
      <c r="G96" s="41">
        <v>2255.7999999999997</v>
      </c>
      <c r="H96" s="41">
        <v>2235.4</v>
      </c>
      <c r="I96" s="41">
        <v>2211.75</v>
      </c>
      <c r="J96" s="41">
        <v>2299.8499999999995</v>
      </c>
      <c r="K96" s="41">
        <v>2323.4999999999991</v>
      </c>
      <c r="L96" s="41">
        <v>2343.8999999999992</v>
      </c>
      <c r="M96" s="31">
        <v>2303.1</v>
      </c>
      <c r="N96" s="31">
        <v>2259.0500000000002</v>
      </c>
      <c r="O96" s="42">
        <v>10674900</v>
      </c>
      <c r="P96" s="43">
        <v>-3.6030666702787637E-2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44560</v>
      </c>
      <c r="E97" s="40">
        <v>220.3</v>
      </c>
      <c r="F97" s="40">
        <v>221.43333333333331</v>
      </c>
      <c r="G97" s="41">
        <v>216.86666666666662</v>
      </c>
      <c r="H97" s="41">
        <v>213.43333333333331</v>
      </c>
      <c r="I97" s="41">
        <v>208.86666666666662</v>
      </c>
      <c r="J97" s="41">
        <v>224.86666666666662</v>
      </c>
      <c r="K97" s="41">
        <v>229.43333333333328</v>
      </c>
      <c r="L97" s="41">
        <v>232.86666666666662</v>
      </c>
      <c r="M97" s="31">
        <v>226</v>
      </c>
      <c r="N97" s="31">
        <v>218</v>
      </c>
      <c r="O97" s="42">
        <v>39974500</v>
      </c>
      <c r="P97" s="43">
        <v>-3.5094283148757857E-2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44560</v>
      </c>
      <c r="E98" s="40">
        <v>721.4</v>
      </c>
      <c r="F98" s="40">
        <v>722.83333333333337</v>
      </c>
      <c r="G98" s="41">
        <v>715.86666666666679</v>
      </c>
      <c r="H98" s="41">
        <v>710.33333333333337</v>
      </c>
      <c r="I98" s="41">
        <v>703.36666666666679</v>
      </c>
      <c r="J98" s="41">
        <v>728.36666666666679</v>
      </c>
      <c r="K98" s="41">
        <v>735.33333333333326</v>
      </c>
      <c r="L98" s="41">
        <v>740.86666666666679</v>
      </c>
      <c r="M98" s="31">
        <v>729.8</v>
      </c>
      <c r="N98" s="31">
        <v>717.3</v>
      </c>
      <c r="O98" s="42">
        <v>93098500</v>
      </c>
      <c r="P98" s="43">
        <v>-7.4905818027235817E-3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44560</v>
      </c>
      <c r="E99" s="40">
        <v>1371</v>
      </c>
      <c r="F99" s="40">
        <v>1370.3</v>
      </c>
      <c r="G99" s="41">
        <v>1351.5</v>
      </c>
      <c r="H99" s="41">
        <v>1332</v>
      </c>
      <c r="I99" s="41">
        <v>1313.2</v>
      </c>
      <c r="J99" s="41">
        <v>1389.8</v>
      </c>
      <c r="K99" s="41">
        <v>1408.5999999999997</v>
      </c>
      <c r="L99" s="41">
        <v>1428.1</v>
      </c>
      <c r="M99" s="31">
        <v>1389.1</v>
      </c>
      <c r="N99" s="31">
        <v>1350.8</v>
      </c>
      <c r="O99" s="42">
        <v>3209175</v>
      </c>
      <c r="P99" s="43">
        <v>-1.04835539247805E-2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44560</v>
      </c>
      <c r="E100" s="40">
        <v>557.70000000000005</v>
      </c>
      <c r="F100" s="40">
        <v>554.66666666666663</v>
      </c>
      <c r="G100" s="41">
        <v>546.63333333333321</v>
      </c>
      <c r="H100" s="41">
        <v>535.56666666666661</v>
      </c>
      <c r="I100" s="41">
        <v>527.53333333333319</v>
      </c>
      <c r="J100" s="41">
        <v>565.73333333333323</v>
      </c>
      <c r="K100" s="41">
        <v>573.76666666666677</v>
      </c>
      <c r="L100" s="41">
        <v>584.83333333333326</v>
      </c>
      <c r="M100" s="31">
        <v>562.70000000000005</v>
      </c>
      <c r="N100" s="31">
        <v>543.6</v>
      </c>
      <c r="O100" s="42">
        <v>5467500</v>
      </c>
      <c r="P100" s="43">
        <v>-4.0915668990922249E-2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44560</v>
      </c>
      <c r="E101" s="40">
        <v>14</v>
      </c>
      <c r="F101" s="40">
        <v>14.25</v>
      </c>
      <c r="G101" s="41">
        <v>13.65</v>
      </c>
      <c r="H101" s="41">
        <v>13.3</v>
      </c>
      <c r="I101" s="41">
        <v>12.700000000000001</v>
      </c>
      <c r="J101" s="41">
        <v>14.6</v>
      </c>
      <c r="K101" s="41">
        <v>15.200000000000001</v>
      </c>
      <c r="L101" s="41">
        <v>15.549999999999999</v>
      </c>
      <c r="M101" s="31">
        <v>14.85</v>
      </c>
      <c r="N101" s="31">
        <v>13.9</v>
      </c>
      <c r="O101" s="42">
        <v>806330000</v>
      </c>
      <c r="P101" s="43">
        <v>0.10717031910803537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44560</v>
      </c>
      <c r="E102" s="40">
        <v>45.8</v>
      </c>
      <c r="F102" s="40">
        <v>45.849999999999994</v>
      </c>
      <c r="G102" s="41">
        <v>45.04999999999999</v>
      </c>
      <c r="H102" s="41">
        <v>44.3</v>
      </c>
      <c r="I102" s="41">
        <v>43.499999999999993</v>
      </c>
      <c r="J102" s="41">
        <v>46.599999999999987</v>
      </c>
      <c r="K102" s="41">
        <v>47.4</v>
      </c>
      <c r="L102" s="41">
        <v>48.149999999999984</v>
      </c>
      <c r="M102" s="31">
        <v>46.65</v>
      </c>
      <c r="N102" s="31">
        <v>45.1</v>
      </c>
      <c r="O102" s="42">
        <v>161619800</v>
      </c>
      <c r="P102" s="43">
        <v>3.9694174709033626E-3</v>
      </c>
    </row>
    <row r="103" spans="1:16" ht="12.75" customHeight="1">
      <c r="A103" s="31">
        <v>93</v>
      </c>
      <c r="B103" s="32" t="s">
        <v>44</v>
      </c>
      <c r="C103" s="33" t="s">
        <v>407</v>
      </c>
      <c r="D103" s="34">
        <v>44560</v>
      </c>
      <c r="E103" s="40">
        <v>244.55</v>
      </c>
      <c r="F103" s="40">
        <v>245.23333333333335</v>
      </c>
      <c r="G103" s="41">
        <v>241.26666666666671</v>
      </c>
      <c r="H103" s="41">
        <v>237.98333333333335</v>
      </c>
      <c r="I103" s="41">
        <v>234.01666666666671</v>
      </c>
      <c r="J103" s="41">
        <v>248.51666666666671</v>
      </c>
      <c r="K103" s="41">
        <v>252.48333333333335</v>
      </c>
      <c r="L103" s="41">
        <v>255.76666666666671</v>
      </c>
      <c r="M103" s="31">
        <v>249.2</v>
      </c>
      <c r="N103" s="31">
        <v>241.95</v>
      </c>
      <c r="O103" s="42">
        <v>40743750</v>
      </c>
      <c r="P103" s="43">
        <v>-5.036630036630037E-3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44560</v>
      </c>
      <c r="E104" s="40">
        <v>493.65</v>
      </c>
      <c r="F104" s="40">
        <v>490.31666666666666</v>
      </c>
      <c r="G104" s="41">
        <v>486.13333333333333</v>
      </c>
      <c r="H104" s="41">
        <v>478.61666666666667</v>
      </c>
      <c r="I104" s="41">
        <v>474.43333333333334</v>
      </c>
      <c r="J104" s="41">
        <v>497.83333333333331</v>
      </c>
      <c r="K104" s="41">
        <v>502.01666666666659</v>
      </c>
      <c r="L104" s="41">
        <v>509.5333333333333</v>
      </c>
      <c r="M104" s="31">
        <v>494.5</v>
      </c>
      <c r="N104" s="31">
        <v>482.8</v>
      </c>
      <c r="O104" s="42">
        <v>9861500</v>
      </c>
      <c r="P104" s="43">
        <v>-6.7857637446337073E-3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44560</v>
      </c>
      <c r="E105" s="40">
        <v>181.25</v>
      </c>
      <c r="F105" s="40">
        <v>182.7833333333333</v>
      </c>
      <c r="G105" s="41">
        <v>177.9166666666666</v>
      </c>
      <c r="H105" s="41">
        <v>174.58333333333329</v>
      </c>
      <c r="I105" s="41">
        <v>169.71666666666658</v>
      </c>
      <c r="J105" s="41">
        <v>186.11666666666662</v>
      </c>
      <c r="K105" s="41">
        <v>190.98333333333329</v>
      </c>
      <c r="L105" s="41">
        <v>194.31666666666663</v>
      </c>
      <c r="M105" s="31">
        <v>187.65</v>
      </c>
      <c r="N105" s="31">
        <v>179.45</v>
      </c>
      <c r="O105" s="42">
        <v>14994016</v>
      </c>
      <c r="P105" s="43">
        <v>7.9015918958031839E-2</v>
      </c>
    </row>
    <row r="106" spans="1:16" ht="12.75" customHeight="1">
      <c r="A106" s="31">
        <v>96</v>
      </c>
      <c r="B106" s="32" t="s">
        <v>42</v>
      </c>
      <c r="C106" s="33" t="s">
        <v>404</v>
      </c>
      <c r="D106" s="34">
        <v>44560</v>
      </c>
      <c r="E106" s="40">
        <v>177.2</v>
      </c>
      <c r="F106" s="40">
        <v>177.64999999999998</v>
      </c>
      <c r="G106" s="41">
        <v>175.19999999999996</v>
      </c>
      <c r="H106" s="41">
        <v>173.2</v>
      </c>
      <c r="I106" s="41">
        <v>170.74999999999997</v>
      </c>
      <c r="J106" s="41">
        <v>179.64999999999995</v>
      </c>
      <c r="K106" s="41">
        <v>182.1</v>
      </c>
      <c r="L106" s="41">
        <v>184.09999999999994</v>
      </c>
      <c r="M106" s="31">
        <v>180.1</v>
      </c>
      <c r="N106" s="31">
        <v>175.65</v>
      </c>
      <c r="O106" s="42">
        <v>11426000</v>
      </c>
      <c r="P106" s="43">
        <v>-1.1788312014045649E-2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44560</v>
      </c>
      <c r="E107" s="40">
        <v>6525.8</v>
      </c>
      <c r="F107" s="40">
        <v>6547.8666666666659</v>
      </c>
      <c r="G107" s="41">
        <v>6352.9833333333318</v>
      </c>
      <c r="H107" s="41">
        <v>6180.1666666666661</v>
      </c>
      <c r="I107" s="41">
        <v>5985.2833333333319</v>
      </c>
      <c r="J107" s="41">
        <v>6720.6833333333316</v>
      </c>
      <c r="K107" s="41">
        <v>6915.5666666666648</v>
      </c>
      <c r="L107" s="41">
        <v>7088.3833333333314</v>
      </c>
      <c r="M107" s="31">
        <v>6742.75</v>
      </c>
      <c r="N107" s="31">
        <v>6375.05</v>
      </c>
      <c r="O107" s="42">
        <v>207900</v>
      </c>
      <c r="P107" s="43">
        <v>2.8571428571428571E-2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44560</v>
      </c>
      <c r="E108" s="40">
        <v>1837.85</v>
      </c>
      <c r="F108" s="40">
        <v>1823.4333333333334</v>
      </c>
      <c r="G108" s="41">
        <v>1785.4166666666667</v>
      </c>
      <c r="H108" s="41">
        <v>1732.9833333333333</v>
      </c>
      <c r="I108" s="41">
        <v>1694.9666666666667</v>
      </c>
      <c r="J108" s="41">
        <v>1875.8666666666668</v>
      </c>
      <c r="K108" s="41">
        <v>1913.8833333333332</v>
      </c>
      <c r="L108" s="41">
        <v>1966.3166666666668</v>
      </c>
      <c r="M108" s="31">
        <v>1861.45</v>
      </c>
      <c r="N108" s="31">
        <v>1771</v>
      </c>
      <c r="O108" s="42">
        <v>3130250</v>
      </c>
      <c r="P108" s="43">
        <v>-1.5954102483495755E-2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44560</v>
      </c>
      <c r="E109" s="40">
        <v>857.2</v>
      </c>
      <c r="F109" s="40">
        <v>858.06666666666661</v>
      </c>
      <c r="G109" s="41">
        <v>847.63333333333321</v>
      </c>
      <c r="H109" s="41">
        <v>838.06666666666661</v>
      </c>
      <c r="I109" s="41">
        <v>827.63333333333321</v>
      </c>
      <c r="J109" s="41">
        <v>867.63333333333321</v>
      </c>
      <c r="K109" s="41">
        <v>878.06666666666661</v>
      </c>
      <c r="L109" s="41">
        <v>887.63333333333321</v>
      </c>
      <c r="M109" s="31">
        <v>868.5</v>
      </c>
      <c r="N109" s="31">
        <v>848.5</v>
      </c>
      <c r="O109" s="42">
        <v>26395200</v>
      </c>
      <c r="P109" s="43">
        <v>-1.425114278031729E-2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44560</v>
      </c>
      <c r="E110" s="40">
        <v>252.65</v>
      </c>
      <c r="F110" s="40">
        <v>248.66666666666666</v>
      </c>
      <c r="G110" s="41">
        <v>243.23333333333332</v>
      </c>
      <c r="H110" s="41">
        <v>233.81666666666666</v>
      </c>
      <c r="I110" s="41">
        <v>228.38333333333333</v>
      </c>
      <c r="J110" s="41">
        <v>258.08333333333331</v>
      </c>
      <c r="K110" s="41">
        <v>263.51666666666665</v>
      </c>
      <c r="L110" s="41">
        <v>272.93333333333328</v>
      </c>
      <c r="M110" s="31">
        <v>254.1</v>
      </c>
      <c r="N110" s="31">
        <v>239.25</v>
      </c>
      <c r="O110" s="42">
        <v>16209200</v>
      </c>
      <c r="P110" s="43">
        <v>-8.1985410719949262E-2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44560</v>
      </c>
      <c r="E111" s="40">
        <v>1817.5</v>
      </c>
      <c r="F111" s="40">
        <v>1820.6333333333332</v>
      </c>
      <c r="G111" s="41">
        <v>1799.3166666666664</v>
      </c>
      <c r="H111" s="41">
        <v>1781.1333333333332</v>
      </c>
      <c r="I111" s="41">
        <v>1759.8166666666664</v>
      </c>
      <c r="J111" s="41">
        <v>1838.8166666666664</v>
      </c>
      <c r="K111" s="41">
        <v>1860.133333333333</v>
      </c>
      <c r="L111" s="41">
        <v>1878.3166666666664</v>
      </c>
      <c r="M111" s="31">
        <v>1841.95</v>
      </c>
      <c r="N111" s="31">
        <v>1802.45</v>
      </c>
      <c r="O111" s="42">
        <v>32867400</v>
      </c>
      <c r="P111" s="43">
        <v>1.9960154169847505E-2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44560</v>
      </c>
      <c r="E112" s="40">
        <v>109.75</v>
      </c>
      <c r="F112" s="40">
        <v>109.73333333333335</v>
      </c>
      <c r="G112" s="41">
        <v>108.9166666666667</v>
      </c>
      <c r="H112" s="41">
        <v>108.08333333333336</v>
      </c>
      <c r="I112" s="41">
        <v>107.26666666666671</v>
      </c>
      <c r="J112" s="41">
        <v>110.56666666666669</v>
      </c>
      <c r="K112" s="41">
        <v>111.38333333333335</v>
      </c>
      <c r="L112" s="41">
        <v>112.21666666666668</v>
      </c>
      <c r="M112" s="31">
        <v>110.55</v>
      </c>
      <c r="N112" s="31">
        <v>108.9</v>
      </c>
      <c r="O112" s="42">
        <v>50823500</v>
      </c>
      <c r="P112" s="43">
        <v>4.883691042282483E-3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44560</v>
      </c>
      <c r="E113" s="40">
        <v>2000.45</v>
      </c>
      <c r="F113" s="40">
        <v>2010.8166666666666</v>
      </c>
      <c r="G113" s="41">
        <v>1980.6833333333332</v>
      </c>
      <c r="H113" s="41">
        <v>1960.9166666666665</v>
      </c>
      <c r="I113" s="41">
        <v>1930.7833333333331</v>
      </c>
      <c r="J113" s="41">
        <v>2030.5833333333333</v>
      </c>
      <c r="K113" s="41">
        <v>2060.7166666666662</v>
      </c>
      <c r="L113" s="41">
        <v>2080.4833333333336</v>
      </c>
      <c r="M113" s="31">
        <v>2040.95</v>
      </c>
      <c r="N113" s="31">
        <v>1991.05</v>
      </c>
      <c r="O113" s="42">
        <v>2678850</v>
      </c>
      <c r="P113" s="43">
        <v>8.8120657515675313E-3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44560</v>
      </c>
      <c r="E114" s="40">
        <v>816.8</v>
      </c>
      <c r="F114" s="40">
        <v>812.61666666666667</v>
      </c>
      <c r="G114" s="41">
        <v>804.18333333333339</v>
      </c>
      <c r="H114" s="41">
        <v>791.56666666666672</v>
      </c>
      <c r="I114" s="41">
        <v>783.13333333333344</v>
      </c>
      <c r="J114" s="41">
        <v>825.23333333333335</v>
      </c>
      <c r="K114" s="41">
        <v>833.66666666666652</v>
      </c>
      <c r="L114" s="41">
        <v>846.2833333333333</v>
      </c>
      <c r="M114" s="31">
        <v>821.05</v>
      </c>
      <c r="N114" s="31">
        <v>800</v>
      </c>
      <c r="O114" s="42">
        <v>9891875</v>
      </c>
      <c r="P114" s="43">
        <v>-2.1477663230240549E-4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44560</v>
      </c>
      <c r="E115" s="40">
        <v>212.55</v>
      </c>
      <c r="F115" s="40">
        <v>213.04999999999998</v>
      </c>
      <c r="G115" s="41">
        <v>210.49999999999997</v>
      </c>
      <c r="H115" s="41">
        <v>208.45</v>
      </c>
      <c r="I115" s="41">
        <v>205.89999999999998</v>
      </c>
      <c r="J115" s="41">
        <v>215.09999999999997</v>
      </c>
      <c r="K115" s="41">
        <v>217.64999999999998</v>
      </c>
      <c r="L115" s="41">
        <v>219.69999999999996</v>
      </c>
      <c r="M115" s="31">
        <v>215.6</v>
      </c>
      <c r="N115" s="31">
        <v>211</v>
      </c>
      <c r="O115" s="42">
        <v>252921600</v>
      </c>
      <c r="P115" s="43">
        <v>-1.282707799912571E-2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44560</v>
      </c>
      <c r="E116" s="40">
        <v>378.15</v>
      </c>
      <c r="F116" s="40">
        <v>376.01666666666665</v>
      </c>
      <c r="G116" s="41">
        <v>368.63333333333333</v>
      </c>
      <c r="H116" s="41">
        <v>359.11666666666667</v>
      </c>
      <c r="I116" s="41">
        <v>351.73333333333335</v>
      </c>
      <c r="J116" s="41">
        <v>385.5333333333333</v>
      </c>
      <c r="K116" s="41">
        <v>392.91666666666663</v>
      </c>
      <c r="L116" s="41">
        <v>402.43333333333328</v>
      </c>
      <c r="M116" s="31">
        <v>383.4</v>
      </c>
      <c r="N116" s="31">
        <v>366.5</v>
      </c>
      <c r="O116" s="42">
        <v>36027500</v>
      </c>
      <c r="P116" s="43">
        <v>-9.705372616984402E-4</v>
      </c>
    </row>
    <row r="117" spans="1:16" ht="12.75" customHeight="1">
      <c r="A117" s="31">
        <v>107</v>
      </c>
      <c r="B117" s="32" t="s">
        <v>42</v>
      </c>
      <c r="C117" s="33" t="s">
        <v>416</v>
      </c>
      <c r="D117" s="34">
        <v>44560</v>
      </c>
      <c r="E117" s="40">
        <v>3459.5</v>
      </c>
      <c r="F117" s="40">
        <v>3410.5833333333335</v>
      </c>
      <c r="G117" s="41">
        <v>3343.8666666666668</v>
      </c>
      <c r="H117" s="41">
        <v>3228.2333333333331</v>
      </c>
      <c r="I117" s="41">
        <v>3161.5166666666664</v>
      </c>
      <c r="J117" s="41">
        <v>3526.2166666666672</v>
      </c>
      <c r="K117" s="41">
        <v>3592.9333333333334</v>
      </c>
      <c r="L117" s="41">
        <v>3708.5666666666675</v>
      </c>
      <c r="M117" s="31">
        <v>3477.3</v>
      </c>
      <c r="N117" s="31">
        <v>3294.95</v>
      </c>
      <c r="O117" s="42">
        <v>217350</v>
      </c>
      <c r="P117" s="43">
        <v>4.4575273338940284E-2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44560</v>
      </c>
      <c r="E118" s="40">
        <v>660.3</v>
      </c>
      <c r="F118" s="40">
        <v>658.26666666666677</v>
      </c>
      <c r="G118" s="41">
        <v>648.18333333333351</v>
      </c>
      <c r="H118" s="41">
        <v>636.06666666666672</v>
      </c>
      <c r="I118" s="41">
        <v>625.98333333333346</v>
      </c>
      <c r="J118" s="41">
        <v>670.38333333333355</v>
      </c>
      <c r="K118" s="41">
        <v>680.46666666666681</v>
      </c>
      <c r="L118" s="41">
        <v>692.5833333333336</v>
      </c>
      <c r="M118" s="31">
        <v>668.35</v>
      </c>
      <c r="N118" s="31">
        <v>646.15</v>
      </c>
      <c r="O118" s="42">
        <v>42757200</v>
      </c>
      <c r="P118" s="43">
        <v>4.9498667343571522E-3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44560</v>
      </c>
      <c r="E119" s="40">
        <v>3418.5</v>
      </c>
      <c r="F119" s="40">
        <v>3413.1166666666668</v>
      </c>
      <c r="G119" s="41">
        <v>3383.2333333333336</v>
      </c>
      <c r="H119" s="41">
        <v>3347.9666666666667</v>
      </c>
      <c r="I119" s="41">
        <v>3318.0833333333335</v>
      </c>
      <c r="J119" s="41">
        <v>3448.3833333333337</v>
      </c>
      <c r="K119" s="41">
        <v>3478.2666666666669</v>
      </c>
      <c r="L119" s="41">
        <v>3513.5333333333338</v>
      </c>
      <c r="M119" s="31">
        <v>3443</v>
      </c>
      <c r="N119" s="31">
        <v>3377.85</v>
      </c>
      <c r="O119" s="42">
        <v>1787500</v>
      </c>
      <c r="P119" s="43">
        <v>1.8214936247723133E-3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44560</v>
      </c>
      <c r="E120" s="40">
        <v>1739.15</v>
      </c>
      <c r="F120" s="40">
        <v>1744.6333333333334</v>
      </c>
      <c r="G120" s="41">
        <v>1718.5666666666668</v>
      </c>
      <c r="H120" s="41">
        <v>1697.9833333333333</v>
      </c>
      <c r="I120" s="41">
        <v>1671.9166666666667</v>
      </c>
      <c r="J120" s="41">
        <v>1765.2166666666669</v>
      </c>
      <c r="K120" s="41">
        <v>1791.2833333333335</v>
      </c>
      <c r="L120" s="41">
        <v>1811.866666666667</v>
      </c>
      <c r="M120" s="31">
        <v>1770.7</v>
      </c>
      <c r="N120" s="31">
        <v>1724.05</v>
      </c>
      <c r="O120" s="42">
        <v>20373200</v>
      </c>
      <c r="P120" s="43">
        <v>-6.24353696368993E-3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44560</v>
      </c>
      <c r="E121" s="40">
        <v>77.05</v>
      </c>
      <c r="F121" s="40">
        <v>76.833333333333329</v>
      </c>
      <c r="G121" s="41">
        <v>75.216666666666654</v>
      </c>
      <c r="H121" s="41">
        <v>73.383333333333326</v>
      </c>
      <c r="I121" s="41">
        <v>71.766666666666652</v>
      </c>
      <c r="J121" s="41">
        <v>78.666666666666657</v>
      </c>
      <c r="K121" s="41">
        <v>80.283333333333331</v>
      </c>
      <c r="L121" s="41">
        <v>82.11666666666666</v>
      </c>
      <c r="M121" s="31">
        <v>78.45</v>
      </c>
      <c r="N121" s="31">
        <v>75</v>
      </c>
      <c r="O121" s="42">
        <v>68955748</v>
      </c>
      <c r="P121" s="43">
        <v>-2.0286547483200204E-2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44560</v>
      </c>
      <c r="E122" s="40">
        <v>3410.15</v>
      </c>
      <c r="F122" s="40">
        <v>3407.15</v>
      </c>
      <c r="G122" s="41">
        <v>3376.05</v>
      </c>
      <c r="H122" s="41">
        <v>3341.9500000000003</v>
      </c>
      <c r="I122" s="41">
        <v>3310.8500000000004</v>
      </c>
      <c r="J122" s="41">
        <v>3441.25</v>
      </c>
      <c r="K122" s="41">
        <v>3472.3499999999995</v>
      </c>
      <c r="L122" s="41">
        <v>3506.45</v>
      </c>
      <c r="M122" s="31">
        <v>3438.25</v>
      </c>
      <c r="N122" s="31">
        <v>3373.05</v>
      </c>
      <c r="O122" s="42">
        <v>546750</v>
      </c>
      <c r="P122" s="43">
        <v>2.1723896285914507E-2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44560</v>
      </c>
      <c r="E123" s="40">
        <v>485.65</v>
      </c>
      <c r="F123" s="40">
        <v>486.31666666666661</v>
      </c>
      <c r="G123" s="41">
        <v>479.98333333333323</v>
      </c>
      <c r="H123" s="41">
        <v>474.31666666666661</v>
      </c>
      <c r="I123" s="41">
        <v>467.98333333333323</v>
      </c>
      <c r="J123" s="41">
        <v>491.98333333333323</v>
      </c>
      <c r="K123" s="41">
        <v>498.31666666666661</v>
      </c>
      <c r="L123" s="41">
        <v>503.98333333333323</v>
      </c>
      <c r="M123" s="31">
        <v>492.65</v>
      </c>
      <c r="N123" s="31">
        <v>480.65</v>
      </c>
      <c r="O123" s="42">
        <v>3617100</v>
      </c>
      <c r="P123" s="43">
        <v>-4.7052996532937095E-3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44560</v>
      </c>
      <c r="E124" s="40">
        <v>344.6</v>
      </c>
      <c r="F124" s="40">
        <v>347.14999999999992</v>
      </c>
      <c r="G124" s="41">
        <v>338.84999999999985</v>
      </c>
      <c r="H124" s="41">
        <v>333.09999999999991</v>
      </c>
      <c r="I124" s="41">
        <v>324.79999999999984</v>
      </c>
      <c r="J124" s="41">
        <v>352.89999999999986</v>
      </c>
      <c r="K124" s="41">
        <v>361.19999999999993</v>
      </c>
      <c r="L124" s="41">
        <v>366.94999999999987</v>
      </c>
      <c r="M124" s="31">
        <v>355.45</v>
      </c>
      <c r="N124" s="31">
        <v>341.4</v>
      </c>
      <c r="O124" s="42">
        <v>15868000</v>
      </c>
      <c r="P124" s="43">
        <v>1.0057288351368555E-2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44560</v>
      </c>
      <c r="E125" s="40">
        <v>1833.65</v>
      </c>
      <c r="F125" s="40">
        <v>1835.75</v>
      </c>
      <c r="G125" s="41">
        <v>1814</v>
      </c>
      <c r="H125" s="41">
        <v>1794.35</v>
      </c>
      <c r="I125" s="41">
        <v>1772.6</v>
      </c>
      <c r="J125" s="41">
        <v>1855.4</v>
      </c>
      <c r="K125" s="41">
        <v>1877.15</v>
      </c>
      <c r="L125" s="41">
        <v>1896.8000000000002</v>
      </c>
      <c r="M125" s="31">
        <v>1857.5</v>
      </c>
      <c r="N125" s="31">
        <v>1816.1</v>
      </c>
      <c r="O125" s="42">
        <v>11569575</v>
      </c>
      <c r="P125" s="43">
        <v>1.569914184755174E-2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44560</v>
      </c>
      <c r="E126" s="40">
        <v>6998.2</v>
      </c>
      <c r="F126" s="40">
        <v>6932.55</v>
      </c>
      <c r="G126" s="41">
        <v>6805</v>
      </c>
      <c r="H126" s="41">
        <v>6611.8</v>
      </c>
      <c r="I126" s="41">
        <v>6484.25</v>
      </c>
      <c r="J126" s="41">
        <v>7125.75</v>
      </c>
      <c r="K126" s="41">
        <v>7253.3000000000011</v>
      </c>
      <c r="L126" s="41">
        <v>7446.5</v>
      </c>
      <c r="M126" s="31">
        <v>7060.1</v>
      </c>
      <c r="N126" s="31">
        <v>6739.35</v>
      </c>
      <c r="O126" s="42">
        <v>782400</v>
      </c>
      <c r="P126" s="43">
        <v>4.8231511254019289E-2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44560</v>
      </c>
      <c r="E127" s="40">
        <v>5220.2</v>
      </c>
      <c r="F127" s="40">
        <v>5189.416666666667</v>
      </c>
      <c r="G127" s="41">
        <v>5114.8333333333339</v>
      </c>
      <c r="H127" s="41">
        <v>5009.4666666666672</v>
      </c>
      <c r="I127" s="41">
        <v>4934.8833333333341</v>
      </c>
      <c r="J127" s="41">
        <v>5294.7833333333338</v>
      </c>
      <c r="K127" s="41">
        <v>5369.3666666666677</v>
      </c>
      <c r="L127" s="41">
        <v>5474.7333333333336</v>
      </c>
      <c r="M127" s="31">
        <v>5264</v>
      </c>
      <c r="N127" s="31">
        <v>5084.05</v>
      </c>
      <c r="O127" s="42">
        <v>585800</v>
      </c>
      <c r="P127" s="43">
        <v>-3.6829990134824069E-2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44560</v>
      </c>
      <c r="E128" s="40">
        <v>877.5</v>
      </c>
      <c r="F128" s="40">
        <v>879.26666666666677</v>
      </c>
      <c r="G128" s="41">
        <v>872.03333333333353</v>
      </c>
      <c r="H128" s="41">
        <v>866.56666666666672</v>
      </c>
      <c r="I128" s="41">
        <v>859.33333333333348</v>
      </c>
      <c r="J128" s="41">
        <v>884.73333333333358</v>
      </c>
      <c r="K128" s="41">
        <v>891.96666666666692</v>
      </c>
      <c r="L128" s="41">
        <v>897.43333333333362</v>
      </c>
      <c r="M128" s="31">
        <v>886.5</v>
      </c>
      <c r="N128" s="31">
        <v>873.8</v>
      </c>
      <c r="O128" s="42">
        <v>8562900</v>
      </c>
      <c r="P128" s="43">
        <v>-5.3317535545023701E-3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44560</v>
      </c>
      <c r="E129" s="40">
        <v>814.75</v>
      </c>
      <c r="F129" s="40">
        <v>817.86666666666679</v>
      </c>
      <c r="G129" s="41">
        <v>806.8333333333336</v>
      </c>
      <c r="H129" s="41">
        <v>798.91666666666686</v>
      </c>
      <c r="I129" s="41">
        <v>787.88333333333367</v>
      </c>
      <c r="J129" s="41">
        <v>825.78333333333353</v>
      </c>
      <c r="K129" s="41">
        <v>836.81666666666683</v>
      </c>
      <c r="L129" s="41">
        <v>844.73333333333346</v>
      </c>
      <c r="M129" s="31">
        <v>828.9</v>
      </c>
      <c r="N129" s="31">
        <v>809.95</v>
      </c>
      <c r="O129" s="42">
        <v>11804800</v>
      </c>
      <c r="P129" s="43">
        <v>-2.6613046306700572E-3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44560</v>
      </c>
      <c r="E130" s="40">
        <v>144.05000000000001</v>
      </c>
      <c r="F130" s="40">
        <v>144.94999999999999</v>
      </c>
      <c r="G130" s="41">
        <v>141.79999999999998</v>
      </c>
      <c r="H130" s="41">
        <v>139.54999999999998</v>
      </c>
      <c r="I130" s="41">
        <v>136.39999999999998</v>
      </c>
      <c r="J130" s="41">
        <v>147.19999999999999</v>
      </c>
      <c r="K130" s="41">
        <v>150.34999999999997</v>
      </c>
      <c r="L130" s="41">
        <v>152.6</v>
      </c>
      <c r="M130" s="31">
        <v>148.1</v>
      </c>
      <c r="N130" s="31">
        <v>142.69999999999999</v>
      </c>
      <c r="O130" s="42">
        <v>27260000</v>
      </c>
      <c r="P130" s="43">
        <v>1.0228283427216128E-2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44560</v>
      </c>
      <c r="E131" s="40">
        <v>155.69999999999999</v>
      </c>
      <c r="F131" s="40">
        <v>156.46666666666667</v>
      </c>
      <c r="G131" s="41">
        <v>153.63333333333333</v>
      </c>
      <c r="H131" s="41">
        <v>151.56666666666666</v>
      </c>
      <c r="I131" s="41">
        <v>148.73333333333332</v>
      </c>
      <c r="J131" s="41">
        <v>158.53333333333333</v>
      </c>
      <c r="K131" s="41">
        <v>161.36666666666665</v>
      </c>
      <c r="L131" s="41">
        <v>163.43333333333334</v>
      </c>
      <c r="M131" s="31">
        <v>159.30000000000001</v>
      </c>
      <c r="N131" s="31">
        <v>154.4</v>
      </c>
      <c r="O131" s="42">
        <v>20133000</v>
      </c>
      <c r="P131" s="43">
        <v>3.8854489164086688E-2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44560</v>
      </c>
      <c r="E132" s="40">
        <v>492.5</v>
      </c>
      <c r="F132" s="40">
        <v>495.18333333333339</v>
      </c>
      <c r="G132" s="41">
        <v>488.4166666666668</v>
      </c>
      <c r="H132" s="41">
        <v>484.33333333333343</v>
      </c>
      <c r="I132" s="41">
        <v>477.56666666666683</v>
      </c>
      <c r="J132" s="41">
        <v>499.26666666666677</v>
      </c>
      <c r="K132" s="41">
        <v>506.03333333333342</v>
      </c>
      <c r="L132" s="41">
        <v>510.11666666666673</v>
      </c>
      <c r="M132" s="31">
        <v>501.95</v>
      </c>
      <c r="N132" s="31">
        <v>491.1</v>
      </c>
      <c r="O132" s="42">
        <v>8852000</v>
      </c>
      <c r="P132" s="43">
        <v>3.8723304388641161E-2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44560</v>
      </c>
      <c r="E133" s="40">
        <v>7311</v>
      </c>
      <c r="F133" s="40">
        <v>7329.9666666666672</v>
      </c>
      <c r="G133" s="41">
        <v>7259.2333333333345</v>
      </c>
      <c r="H133" s="41">
        <v>7207.4666666666672</v>
      </c>
      <c r="I133" s="41">
        <v>7136.7333333333345</v>
      </c>
      <c r="J133" s="41">
        <v>7381.7333333333345</v>
      </c>
      <c r="K133" s="41">
        <v>7452.4666666666681</v>
      </c>
      <c r="L133" s="41">
        <v>7504.2333333333345</v>
      </c>
      <c r="M133" s="31">
        <v>7400.7</v>
      </c>
      <c r="N133" s="31">
        <v>7278.2</v>
      </c>
      <c r="O133" s="42">
        <v>2715300</v>
      </c>
      <c r="P133" s="43">
        <v>-3.0474372154501396E-3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44560</v>
      </c>
      <c r="E134" s="40">
        <v>888.95</v>
      </c>
      <c r="F134" s="40">
        <v>886.6</v>
      </c>
      <c r="G134" s="41">
        <v>870.2</v>
      </c>
      <c r="H134" s="41">
        <v>851.45</v>
      </c>
      <c r="I134" s="41">
        <v>835.05000000000007</v>
      </c>
      <c r="J134" s="41">
        <v>905.35</v>
      </c>
      <c r="K134" s="41">
        <v>921.74999999999989</v>
      </c>
      <c r="L134" s="41">
        <v>940.5</v>
      </c>
      <c r="M134" s="31">
        <v>903</v>
      </c>
      <c r="N134" s="31">
        <v>867.85</v>
      </c>
      <c r="O134" s="42">
        <v>16055000</v>
      </c>
      <c r="P134" s="43">
        <v>-1.032516566497149E-2</v>
      </c>
    </row>
    <row r="135" spans="1:16" ht="12.75" customHeight="1">
      <c r="A135" s="31">
        <v>125</v>
      </c>
      <c r="B135" s="32" t="s">
        <v>44</v>
      </c>
      <c r="C135" s="33" t="s">
        <v>457</v>
      </c>
      <c r="D135" s="34">
        <v>44560</v>
      </c>
      <c r="E135" s="40">
        <v>1554.3</v>
      </c>
      <c r="F135" s="40">
        <v>1563.2833333333335</v>
      </c>
      <c r="G135" s="41">
        <v>1530.416666666667</v>
      </c>
      <c r="H135" s="41">
        <v>1506.5333333333335</v>
      </c>
      <c r="I135" s="41">
        <v>1473.666666666667</v>
      </c>
      <c r="J135" s="41">
        <v>1587.166666666667</v>
      </c>
      <c r="K135" s="41">
        <v>1620.0333333333333</v>
      </c>
      <c r="L135" s="41">
        <v>1643.916666666667</v>
      </c>
      <c r="M135" s="31">
        <v>1596.15</v>
      </c>
      <c r="N135" s="31">
        <v>1539.4</v>
      </c>
      <c r="O135" s="42">
        <v>1869000</v>
      </c>
      <c r="P135" s="43">
        <v>-1.4214509876315303E-2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44560</v>
      </c>
      <c r="E136" s="40">
        <v>3279.85</v>
      </c>
      <c r="F136" s="40">
        <v>3235.9333333333329</v>
      </c>
      <c r="G136" s="41">
        <v>3174.9166666666661</v>
      </c>
      <c r="H136" s="41">
        <v>3069.9833333333331</v>
      </c>
      <c r="I136" s="41">
        <v>3008.9666666666662</v>
      </c>
      <c r="J136" s="41">
        <v>3340.8666666666659</v>
      </c>
      <c r="K136" s="41">
        <v>3401.8833333333332</v>
      </c>
      <c r="L136" s="41">
        <v>3506.8166666666657</v>
      </c>
      <c r="M136" s="31">
        <v>3296.95</v>
      </c>
      <c r="N136" s="31">
        <v>3131</v>
      </c>
      <c r="O136" s="42">
        <v>575000</v>
      </c>
      <c r="P136" s="43">
        <v>5.4272093876054271E-2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44560</v>
      </c>
      <c r="E137" s="40">
        <v>964.7</v>
      </c>
      <c r="F137" s="40">
        <v>953.51666666666677</v>
      </c>
      <c r="G137" s="41">
        <v>937.03333333333353</v>
      </c>
      <c r="H137" s="41">
        <v>909.36666666666679</v>
      </c>
      <c r="I137" s="41">
        <v>892.88333333333355</v>
      </c>
      <c r="J137" s="41">
        <v>981.18333333333351</v>
      </c>
      <c r="K137" s="41">
        <v>997.66666666666686</v>
      </c>
      <c r="L137" s="41">
        <v>1025.3333333333335</v>
      </c>
      <c r="M137" s="31">
        <v>970</v>
      </c>
      <c r="N137" s="31">
        <v>925.85</v>
      </c>
      <c r="O137" s="42">
        <v>1413750</v>
      </c>
      <c r="P137" s="43">
        <v>-3.8886433937251434E-2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44560</v>
      </c>
      <c r="E138" s="40">
        <v>849.95</v>
      </c>
      <c r="F138" s="40">
        <v>850.68333333333339</v>
      </c>
      <c r="G138" s="41">
        <v>840.66666666666674</v>
      </c>
      <c r="H138" s="41">
        <v>831.38333333333333</v>
      </c>
      <c r="I138" s="41">
        <v>821.36666666666667</v>
      </c>
      <c r="J138" s="41">
        <v>859.96666666666681</v>
      </c>
      <c r="K138" s="41">
        <v>869.98333333333346</v>
      </c>
      <c r="L138" s="41">
        <v>879.26666666666688</v>
      </c>
      <c r="M138" s="31">
        <v>860.7</v>
      </c>
      <c r="N138" s="31">
        <v>841.4</v>
      </c>
      <c r="O138" s="42">
        <v>4968000</v>
      </c>
      <c r="P138" s="43">
        <v>2.0206998521439132E-2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44560</v>
      </c>
      <c r="E139" s="40">
        <v>4440.8</v>
      </c>
      <c r="F139" s="40">
        <v>4428.5666666666666</v>
      </c>
      <c r="G139" s="41">
        <v>4362.2833333333328</v>
      </c>
      <c r="H139" s="41">
        <v>4283.7666666666664</v>
      </c>
      <c r="I139" s="41">
        <v>4217.4833333333327</v>
      </c>
      <c r="J139" s="41">
        <v>4507.083333333333</v>
      </c>
      <c r="K139" s="41">
        <v>4573.3666666666677</v>
      </c>
      <c r="L139" s="41">
        <v>4651.8833333333332</v>
      </c>
      <c r="M139" s="31">
        <v>4494.8500000000004</v>
      </c>
      <c r="N139" s="31">
        <v>4350.05</v>
      </c>
      <c r="O139" s="42">
        <v>2438200</v>
      </c>
      <c r="P139" s="43">
        <v>1.2457437089942696E-2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44560</v>
      </c>
      <c r="E140" s="40">
        <v>204.2</v>
      </c>
      <c r="F140" s="40">
        <v>204.25</v>
      </c>
      <c r="G140" s="41">
        <v>201.15</v>
      </c>
      <c r="H140" s="41">
        <v>198.1</v>
      </c>
      <c r="I140" s="41">
        <v>195</v>
      </c>
      <c r="J140" s="41">
        <v>207.3</v>
      </c>
      <c r="K140" s="41">
        <v>210.40000000000003</v>
      </c>
      <c r="L140" s="41">
        <v>213.45000000000002</v>
      </c>
      <c r="M140" s="31">
        <v>207.35</v>
      </c>
      <c r="N140" s="31">
        <v>201.2</v>
      </c>
      <c r="O140" s="42">
        <v>30432500</v>
      </c>
      <c r="P140" s="43">
        <v>1.6245909303412808E-2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44560</v>
      </c>
      <c r="E141" s="40">
        <v>3118.9</v>
      </c>
      <c r="F141" s="40">
        <v>3129.3166666666671</v>
      </c>
      <c r="G141" s="41">
        <v>3072.733333333334</v>
      </c>
      <c r="H141" s="41">
        <v>3026.5666666666671</v>
      </c>
      <c r="I141" s="41">
        <v>2969.983333333334</v>
      </c>
      <c r="J141" s="41">
        <v>3175.483333333334</v>
      </c>
      <c r="K141" s="41">
        <v>3232.0666666666671</v>
      </c>
      <c r="L141" s="41">
        <v>3278.233333333334</v>
      </c>
      <c r="M141" s="31">
        <v>3185.9</v>
      </c>
      <c r="N141" s="31">
        <v>3083.15</v>
      </c>
      <c r="O141" s="42">
        <v>1571600</v>
      </c>
      <c r="P141" s="43">
        <v>3.6231167375465667E-2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44560</v>
      </c>
      <c r="E142" s="40">
        <v>70582.95</v>
      </c>
      <c r="F142" s="40">
        <v>70667.633333333331</v>
      </c>
      <c r="G142" s="41">
        <v>69995.316666666666</v>
      </c>
      <c r="H142" s="41">
        <v>69407.683333333334</v>
      </c>
      <c r="I142" s="41">
        <v>68735.366666666669</v>
      </c>
      <c r="J142" s="41">
        <v>71255.266666666663</v>
      </c>
      <c r="K142" s="41">
        <v>71927.583333333314</v>
      </c>
      <c r="L142" s="41">
        <v>72515.21666666666</v>
      </c>
      <c r="M142" s="31">
        <v>71339.95</v>
      </c>
      <c r="N142" s="31">
        <v>70080</v>
      </c>
      <c r="O142" s="42">
        <v>69660</v>
      </c>
      <c r="P142" s="43">
        <v>-5.9931506849315065E-3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44560</v>
      </c>
      <c r="E143" s="40">
        <v>1408.65</v>
      </c>
      <c r="F143" s="40">
        <v>1412.0833333333333</v>
      </c>
      <c r="G143" s="41">
        <v>1394.3666666666666</v>
      </c>
      <c r="H143" s="41">
        <v>1380.0833333333333</v>
      </c>
      <c r="I143" s="41">
        <v>1362.3666666666666</v>
      </c>
      <c r="J143" s="41">
        <v>1426.3666666666666</v>
      </c>
      <c r="K143" s="41">
        <v>1444.0833333333333</v>
      </c>
      <c r="L143" s="41">
        <v>1458.3666666666666</v>
      </c>
      <c r="M143" s="31">
        <v>1429.8</v>
      </c>
      <c r="N143" s="31">
        <v>1397.8</v>
      </c>
      <c r="O143" s="42">
        <v>3589500</v>
      </c>
      <c r="P143" s="43">
        <v>1.4950694518078676E-2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44560</v>
      </c>
      <c r="E144" s="40">
        <v>327.60000000000002</v>
      </c>
      <c r="F144" s="40">
        <v>326.88333333333338</v>
      </c>
      <c r="G144" s="41">
        <v>322.16666666666674</v>
      </c>
      <c r="H144" s="41">
        <v>316.73333333333335</v>
      </c>
      <c r="I144" s="41">
        <v>312.01666666666671</v>
      </c>
      <c r="J144" s="41">
        <v>332.31666666666678</v>
      </c>
      <c r="K144" s="41">
        <v>337.03333333333336</v>
      </c>
      <c r="L144" s="41">
        <v>342.46666666666681</v>
      </c>
      <c r="M144" s="31">
        <v>331.6</v>
      </c>
      <c r="N144" s="31">
        <v>321.45</v>
      </c>
      <c r="O144" s="42">
        <v>4795200</v>
      </c>
      <c r="P144" s="43">
        <v>-1.8664047151277015E-2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44560</v>
      </c>
      <c r="E145" s="40">
        <v>98.65</v>
      </c>
      <c r="F145" s="40">
        <v>98.266666666666666</v>
      </c>
      <c r="G145" s="41">
        <v>95.783333333333331</v>
      </c>
      <c r="H145" s="41">
        <v>92.916666666666671</v>
      </c>
      <c r="I145" s="41">
        <v>90.433333333333337</v>
      </c>
      <c r="J145" s="41">
        <v>101.13333333333333</v>
      </c>
      <c r="K145" s="41">
        <v>103.61666666666665</v>
      </c>
      <c r="L145" s="41">
        <v>106.48333333333332</v>
      </c>
      <c r="M145" s="31">
        <v>100.75</v>
      </c>
      <c r="N145" s="31">
        <v>95.4</v>
      </c>
      <c r="O145" s="42">
        <v>100878000</v>
      </c>
      <c r="P145" s="43">
        <v>3.5692468801815168E-2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44560</v>
      </c>
      <c r="E146" s="40">
        <v>5194.6000000000004</v>
      </c>
      <c r="F146" s="40">
        <v>5204.4333333333334</v>
      </c>
      <c r="G146" s="41">
        <v>5142.1166666666668</v>
      </c>
      <c r="H146" s="41">
        <v>5089.6333333333332</v>
      </c>
      <c r="I146" s="41">
        <v>5027.3166666666666</v>
      </c>
      <c r="J146" s="41">
        <v>5256.916666666667</v>
      </c>
      <c r="K146" s="41">
        <v>5319.2333333333345</v>
      </c>
      <c r="L146" s="41">
        <v>5371.7166666666672</v>
      </c>
      <c r="M146" s="31">
        <v>5266.75</v>
      </c>
      <c r="N146" s="31">
        <v>5151.95</v>
      </c>
      <c r="O146" s="42">
        <v>1517250</v>
      </c>
      <c r="P146" s="43">
        <v>-7.1165644171779143E-3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44560</v>
      </c>
      <c r="E147" s="40">
        <v>3965.7</v>
      </c>
      <c r="F147" s="40">
        <v>3936.75</v>
      </c>
      <c r="G147" s="41">
        <v>3878.8</v>
      </c>
      <c r="H147" s="41">
        <v>3791.9</v>
      </c>
      <c r="I147" s="41">
        <v>3733.9500000000003</v>
      </c>
      <c r="J147" s="41">
        <v>4023.65</v>
      </c>
      <c r="K147" s="41">
        <v>4081.6</v>
      </c>
      <c r="L147" s="41">
        <v>4168.5</v>
      </c>
      <c r="M147" s="31">
        <v>3994.7</v>
      </c>
      <c r="N147" s="31">
        <v>3849.85</v>
      </c>
      <c r="O147" s="42">
        <v>517950</v>
      </c>
      <c r="P147" s="43">
        <v>5.9852670349907919E-2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44560</v>
      </c>
      <c r="E148" s="40">
        <v>19289.150000000001</v>
      </c>
      <c r="F148" s="40">
        <v>19197.3</v>
      </c>
      <c r="G148" s="41">
        <v>19052.099999999999</v>
      </c>
      <c r="H148" s="41">
        <v>18815.05</v>
      </c>
      <c r="I148" s="41">
        <v>18669.849999999999</v>
      </c>
      <c r="J148" s="41">
        <v>19434.349999999999</v>
      </c>
      <c r="K148" s="41">
        <v>19579.550000000003</v>
      </c>
      <c r="L148" s="41">
        <v>19816.599999999999</v>
      </c>
      <c r="M148" s="31">
        <v>19342.5</v>
      </c>
      <c r="N148" s="31">
        <v>18960.25</v>
      </c>
      <c r="O148" s="42">
        <v>303400</v>
      </c>
      <c r="P148" s="43">
        <v>-7.1989528795811516E-3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44560</v>
      </c>
      <c r="E149" s="40">
        <v>133.65</v>
      </c>
      <c r="F149" s="40">
        <v>132.78333333333333</v>
      </c>
      <c r="G149" s="41">
        <v>130.26666666666665</v>
      </c>
      <c r="H149" s="41">
        <v>126.88333333333333</v>
      </c>
      <c r="I149" s="41">
        <v>124.36666666666665</v>
      </c>
      <c r="J149" s="41">
        <v>136.16666666666666</v>
      </c>
      <c r="K149" s="41">
        <v>138.68333333333337</v>
      </c>
      <c r="L149" s="41">
        <v>142.06666666666666</v>
      </c>
      <c r="M149" s="31">
        <v>135.30000000000001</v>
      </c>
      <c r="N149" s="31">
        <v>129.4</v>
      </c>
      <c r="O149" s="42">
        <v>87146900</v>
      </c>
      <c r="P149" s="43">
        <v>2.4662813102119463E-3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44560</v>
      </c>
      <c r="E150" s="40">
        <v>122.35</v>
      </c>
      <c r="F150" s="40">
        <v>122.61666666666667</v>
      </c>
      <c r="G150" s="41">
        <v>120.73333333333335</v>
      </c>
      <c r="H150" s="41">
        <v>119.11666666666667</v>
      </c>
      <c r="I150" s="41">
        <v>117.23333333333335</v>
      </c>
      <c r="J150" s="41">
        <v>124.23333333333335</v>
      </c>
      <c r="K150" s="41">
        <v>126.11666666666667</v>
      </c>
      <c r="L150" s="41">
        <v>127.73333333333335</v>
      </c>
      <c r="M150" s="31">
        <v>124.5</v>
      </c>
      <c r="N150" s="31">
        <v>121</v>
      </c>
      <c r="O150" s="42">
        <v>63081900</v>
      </c>
      <c r="P150" s="43">
        <v>-1.4426930269837029E-2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44560</v>
      </c>
      <c r="E151" s="40">
        <v>818</v>
      </c>
      <c r="F151" s="40">
        <v>818.41666666666663</v>
      </c>
      <c r="G151" s="41">
        <v>802.5333333333333</v>
      </c>
      <c r="H151" s="41">
        <v>787.06666666666672</v>
      </c>
      <c r="I151" s="41">
        <v>771.18333333333339</v>
      </c>
      <c r="J151" s="41">
        <v>833.88333333333321</v>
      </c>
      <c r="K151" s="41">
        <v>849.76666666666665</v>
      </c>
      <c r="L151" s="41">
        <v>865.23333333333312</v>
      </c>
      <c r="M151" s="31">
        <v>834.3</v>
      </c>
      <c r="N151" s="31">
        <v>802.95</v>
      </c>
      <c r="O151" s="42">
        <v>3249400</v>
      </c>
      <c r="P151" s="43">
        <v>1.575492341356674E-2</v>
      </c>
    </row>
    <row r="152" spans="1:16" ht="12.75" customHeight="1">
      <c r="A152" s="31">
        <v>142</v>
      </c>
      <c r="B152" s="32" t="s">
        <v>87</v>
      </c>
      <c r="C152" s="33" t="s">
        <v>468</v>
      </c>
      <c r="D152" s="34">
        <v>44560</v>
      </c>
      <c r="E152" s="40">
        <v>4031.8</v>
      </c>
      <c r="F152" s="40">
        <v>4043.15</v>
      </c>
      <c r="G152" s="41">
        <v>4000.65</v>
      </c>
      <c r="H152" s="41">
        <v>3969.5</v>
      </c>
      <c r="I152" s="41">
        <v>3927</v>
      </c>
      <c r="J152" s="41">
        <v>4074.3</v>
      </c>
      <c r="K152" s="41">
        <v>4116.8</v>
      </c>
      <c r="L152" s="41">
        <v>4147.9500000000007</v>
      </c>
      <c r="M152" s="31">
        <v>4085.65</v>
      </c>
      <c r="N152" s="31">
        <v>4012</v>
      </c>
      <c r="O152" s="42">
        <v>642125</v>
      </c>
      <c r="P152" s="43">
        <v>-4.0713454827452497E-3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44560</v>
      </c>
      <c r="E153" s="40">
        <v>136</v>
      </c>
      <c r="F153" s="40">
        <v>135.80000000000001</v>
      </c>
      <c r="G153" s="41">
        <v>134.50000000000003</v>
      </c>
      <c r="H153" s="41">
        <v>133.00000000000003</v>
      </c>
      <c r="I153" s="41">
        <v>131.70000000000005</v>
      </c>
      <c r="J153" s="41">
        <v>137.30000000000001</v>
      </c>
      <c r="K153" s="41">
        <v>138.59999999999997</v>
      </c>
      <c r="L153" s="41">
        <v>140.1</v>
      </c>
      <c r="M153" s="31">
        <v>137.1</v>
      </c>
      <c r="N153" s="31">
        <v>134.30000000000001</v>
      </c>
      <c r="O153" s="42">
        <v>37606800</v>
      </c>
      <c r="P153" s="43">
        <v>-1.6710287900140931E-2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44560</v>
      </c>
      <c r="E154" s="40">
        <v>38832.9</v>
      </c>
      <c r="F154" s="40">
        <v>38668.6</v>
      </c>
      <c r="G154" s="41">
        <v>38404.6</v>
      </c>
      <c r="H154" s="41">
        <v>37976.300000000003</v>
      </c>
      <c r="I154" s="41">
        <v>37712.300000000003</v>
      </c>
      <c r="J154" s="41">
        <v>39096.899999999994</v>
      </c>
      <c r="K154" s="41">
        <v>39360.899999999994</v>
      </c>
      <c r="L154" s="41">
        <v>39789.19999999999</v>
      </c>
      <c r="M154" s="31">
        <v>38932.6</v>
      </c>
      <c r="N154" s="31">
        <v>38240.300000000003</v>
      </c>
      <c r="O154" s="42">
        <v>81540</v>
      </c>
      <c r="P154" s="43">
        <v>7.4128984432913266E-3</v>
      </c>
    </row>
    <row r="155" spans="1:16" ht="12.75" customHeight="1">
      <c r="A155" s="31">
        <v>145</v>
      </c>
      <c r="B155" s="278" t="s">
        <v>47</v>
      </c>
      <c r="C155" s="33" t="s">
        <v>174</v>
      </c>
      <c r="D155" s="34">
        <v>44560</v>
      </c>
      <c r="E155" s="40">
        <v>2554.6999999999998</v>
      </c>
      <c r="F155" s="40">
        <v>2524.6</v>
      </c>
      <c r="G155" s="41">
        <v>2482.1999999999998</v>
      </c>
      <c r="H155" s="41">
        <v>2409.6999999999998</v>
      </c>
      <c r="I155" s="41">
        <v>2367.2999999999997</v>
      </c>
      <c r="J155" s="41">
        <v>2597.1</v>
      </c>
      <c r="K155" s="41">
        <v>2639.5000000000005</v>
      </c>
      <c r="L155" s="41">
        <v>2712</v>
      </c>
      <c r="M155" s="31">
        <v>2567</v>
      </c>
      <c r="N155" s="31">
        <v>2452.1</v>
      </c>
      <c r="O155" s="42">
        <v>3477925</v>
      </c>
      <c r="P155" s="43">
        <v>-4.4499848896947719E-2</v>
      </c>
    </row>
    <row r="156" spans="1:16" ht="12.75" customHeight="1">
      <c r="A156" s="31">
        <v>146</v>
      </c>
      <c r="B156" s="32" t="s">
        <v>87</v>
      </c>
      <c r="C156" s="33" t="s">
        <v>473</v>
      </c>
      <c r="D156" s="34">
        <v>44560</v>
      </c>
      <c r="E156" s="40">
        <v>4445.1000000000004</v>
      </c>
      <c r="F156" s="40">
        <v>4455.05</v>
      </c>
      <c r="G156" s="41">
        <v>4375.05</v>
      </c>
      <c r="H156" s="41">
        <v>4305</v>
      </c>
      <c r="I156" s="41">
        <v>4225</v>
      </c>
      <c r="J156" s="41">
        <v>4525.1000000000004</v>
      </c>
      <c r="K156" s="41">
        <v>4605.1000000000004</v>
      </c>
      <c r="L156" s="41">
        <v>4675.1500000000005</v>
      </c>
      <c r="M156" s="31">
        <v>4535.05</v>
      </c>
      <c r="N156" s="31">
        <v>4385</v>
      </c>
      <c r="O156" s="42">
        <v>434850</v>
      </c>
      <c r="P156" s="43">
        <v>9.1490963855421686E-2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44560</v>
      </c>
      <c r="E157" s="40">
        <v>212.35</v>
      </c>
      <c r="F157" s="40">
        <v>212.51666666666665</v>
      </c>
      <c r="G157" s="41">
        <v>210.58333333333331</v>
      </c>
      <c r="H157" s="41">
        <v>208.81666666666666</v>
      </c>
      <c r="I157" s="41">
        <v>206.88333333333333</v>
      </c>
      <c r="J157" s="41">
        <v>214.2833333333333</v>
      </c>
      <c r="K157" s="41">
        <v>216.21666666666664</v>
      </c>
      <c r="L157" s="41">
        <v>217.98333333333329</v>
      </c>
      <c r="M157" s="31">
        <v>214.45</v>
      </c>
      <c r="N157" s="31">
        <v>210.75</v>
      </c>
      <c r="O157" s="42">
        <v>19488000</v>
      </c>
      <c r="P157" s="43">
        <v>2.1598272138228943E-3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44560</v>
      </c>
      <c r="E158" s="40">
        <v>116.05</v>
      </c>
      <c r="F158" s="40">
        <v>116.15000000000002</v>
      </c>
      <c r="G158" s="41">
        <v>115.05000000000004</v>
      </c>
      <c r="H158" s="41">
        <v>114.05000000000003</v>
      </c>
      <c r="I158" s="41">
        <v>112.95000000000005</v>
      </c>
      <c r="J158" s="41">
        <v>117.15000000000003</v>
      </c>
      <c r="K158" s="41">
        <v>118.25000000000003</v>
      </c>
      <c r="L158" s="41">
        <v>119.25000000000003</v>
      </c>
      <c r="M158" s="31">
        <v>117.25</v>
      </c>
      <c r="N158" s="31">
        <v>115.15</v>
      </c>
      <c r="O158" s="42">
        <v>46531000</v>
      </c>
      <c r="P158" s="43">
        <v>2.404167223186857E-3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44560</v>
      </c>
      <c r="E159" s="40">
        <v>4897.55</v>
      </c>
      <c r="F159" s="40">
        <v>4862.5999999999995</v>
      </c>
      <c r="G159" s="41">
        <v>4811.9999999999991</v>
      </c>
      <c r="H159" s="41">
        <v>4726.45</v>
      </c>
      <c r="I159" s="41">
        <v>4675.8499999999995</v>
      </c>
      <c r="J159" s="41">
        <v>4948.1499999999987</v>
      </c>
      <c r="K159" s="41">
        <v>4998.7499999999991</v>
      </c>
      <c r="L159" s="41">
        <v>5084.2999999999984</v>
      </c>
      <c r="M159" s="31">
        <v>4913.2</v>
      </c>
      <c r="N159" s="31">
        <v>4777.05</v>
      </c>
      <c r="O159" s="42">
        <v>217750</v>
      </c>
      <c r="P159" s="43">
        <v>-4.5714285714285718E-3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44560</v>
      </c>
      <c r="E160" s="40">
        <v>2417.4</v>
      </c>
      <c r="F160" s="40">
        <v>2423.7000000000003</v>
      </c>
      <c r="G160" s="41">
        <v>2394.7000000000007</v>
      </c>
      <c r="H160" s="41">
        <v>2372.0000000000005</v>
      </c>
      <c r="I160" s="41">
        <v>2343.0000000000009</v>
      </c>
      <c r="J160" s="41">
        <v>2446.4000000000005</v>
      </c>
      <c r="K160" s="41">
        <v>2475.3999999999996</v>
      </c>
      <c r="L160" s="41">
        <v>2498.1000000000004</v>
      </c>
      <c r="M160" s="31">
        <v>2452.6999999999998</v>
      </c>
      <c r="N160" s="31">
        <v>2401</v>
      </c>
      <c r="O160" s="42">
        <v>1996000</v>
      </c>
      <c r="P160" s="43">
        <v>-2.0247883175849798E-2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44560</v>
      </c>
      <c r="E161" s="40">
        <v>2892.9</v>
      </c>
      <c r="F161" s="40">
        <v>2901.9333333333338</v>
      </c>
      <c r="G161" s="41">
        <v>2853.8166666666675</v>
      </c>
      <c r="H161" s="41">
        <v>2814.7333333333336</v>
      </c>
      <c r="I161" s="41">
        <v>2766.6166666666672</v>
      </c>
      <c r="J161" s="41">
        <v>2941.0166666666678</v>
      </c>
      <c r="K161" s="41">
        <v>2989.1333333333337</v>
      </c>
      <c r="L161" s="41">
        <v>3028.2166666666681</v>
      </c>
      <c r="M161" s="31">
        <v>2950.05</v>
      </c>
      <c r="N161" s="31">
        <v>2862.85</v>
      </c>
      <c r="O161" s="42">
        <v>1564750</v>
      </c>
      <c r="P161" s="43">
        <v>1.6566509663797305E-2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44560</v>
      </c>
      <c r="E162" s="40">
        <v>37.1</v>
      </c>
      <c r="F162" s="40">
        <v>37.166666666666671</v>
      </c>
      <c r="G162" s="41">
        <v>36.63333333333334</v>
      </c>
      <c r="H162" s="41">
        <v>36.166666666666671</v>
      </c>
      <c r="I162" s="41">
        <v>35.63333333333334</v>
      </c>
      <c r="J162" s="41">
        <v>37.63333333333334</v>
      </c>
      <c r="K162" s="41">
        <v>38.166666666666671</v>
      </c>
      <c r="L162" s="41">
        <v>38.63333333333334</v>
      </c>
      <c r="M162" s="31">
        <v>37.700000000000003</v>
      </c>
      <c r="N162" s="31">
        <v>36.700000000000003</v>
      </c>
      <c r="O162" s="42">
        <v>301264000</v>
      </c>
      <c r="P162" s="43">
        <v>-1.8811881188118811E-2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44560</v>
      </c>
      <c r="E163" s="40">
        <v>2310.1</v>
      </c>
      <c r="F163" s="40">
        <v>2313.7499999999995</v>
      </c>
      <c r="G163" s="41">
        <v>2282.5499999999993</v>
      </c>
      <c r="H163" s="41">
        <v>2254.9999999999995</v>
      </c>
      <c r="I163" s="41">
        <v>2223.7999999999993</v>
      </c>
      <c r="J163" s="41">
        <v>2341.2999999999993</v>
      </c>
      <c r="K163" s="41">
        <v>2372.4999999999991</v>
      </c>
      <c r="L163" s="41">
        <v>2400.0499999999993</v>
      </c>
      <c r="M163" s="31">
        <v>2344.9499999999998</v>
      </c>
      <c r="N163" s="31">
        <v>2286.1999999999998</v>
      </c>
      <c r="O163" s="42">
        <v>601200</v>
      </c>
      <c r="P163" s="43">
        <v>4.647519582245431E-2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44560</v>
      </c>
      <c r="E164" s="40">
        <v>200.3</v>
      </c>
      <c r="F164" s="40">
        <v>201.21666666666667</v>
      </c>
      <c r="G164" s="41">
        <v>197.33333333333334</v>
      </c>
      <c r="H164" s="41">
        <v>194.36666666666667</v>
      </c>
      <c r="I164" s="41">
        <v>190.48333333333335</v>
      </c>
      <c r="J164" s="41">
        <v>204.18333333333334</v>
      </c>
      <c r="K164" s="41">
        <v>208.06666666666666</v>
      </c>
      <c r="L164" s="41">
        <v>211.03333333333333</v>
      </c>
      <c r="M164" s="31">
        <v>205.1</v>
      </c>
      <c r="N164" s="31">
        <v>198.25</v>
      </c>
      <c r="O164" s="42">
        <v>24755786</v>
      </c>
      <c r="P164" s="43">
        <v>8.4072863148061658E-2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44560</v>
      </c>
      <c r="E165" s="40">
        <v>1272.8499999999999</v>
      </c>
      <c r="F165" s="40">
        <v>1272.4833333333333</v>
      </c>
      <c r="G165" s="41">
        <v>1247.4666666666667</v>
      </c>
      <c r="H165" s="41">
        <v>1222.0833333333333</v>
      </c>
      <c r="I165" s="41">
        <v>1197.0666666666666</v>
      </c>
      <c r="J165" s="41">
        <v>1297.8666666666668</v>
      </c>
      <c r="K165" s="41">
        <v>1322.8833333333337</v>
      </c>
      <c r="L165" s="41">
        <v>1348.2666666666669</v>
      </c>
      <c r="M165" s="31">
        <v>1297.5</v>
      </c>
      <c r="N165" s="31">
        <v>1247.0999999999999</v>
      </c>
      <c r="O165" s="42">
        <v>3536016</v>
      </c>
      <c r="P165" s="43">
        <v>5.0902360018509948E-3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44560</v>
      </c>
      <c r="E166" s="40">
        <v>970.7</v>
      </c>
      <c r="F166" s="40">
        <v>968.66666666666663</v>
      </c>
      <c r="G166" s="41">
        <v>958.93333333333328</v>
      </c>
      <c r="H166" s="41">
        <v>947.16666666666663</v>
      </c>
      <c r="I166" s="41">
        <v>937.43333333333328</v>
      </c>
      <c r="J166" s="41">
        <v>980.43333333333328</v>
      </c>
      <c r="K166" s="41">
        <v>990.16666666666663</v>
      </c>
      <c r="L166" s="41">
        <v>1001.9333333333333</v>
      </c>
      <c r="M166" s="31">
        <v>978.4</v>
      </c>
      <c r="N166" s="31">
        <v>956.9</v>
      </c>
      <c r="O166" s="42">
        <v>1723800</v>
      </c>
      <c r="P166" s="43">
        <v>4.9554013875123884E-3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44560</v>
      </c>
      <c r="E167" s="40">
        <v>169</v>
      </c>
      <c r="F167" s="40">
        <v>170.04999999999998</v>
      </c>
      <c r="G167" s="41">
        <v>166.34999999999997</v>
      </c>
      <c r="H167" s="41">
        <v>163.69999999999999</v>
      </c>
      <c r="I167" s="41">
        <v>159.99999999999997</v>
      </c>
      <c r="J167" s="41">
        <v>172.69999999999996</v>
      </c>
      <c r="K167" s="41">
        <v>176.39999999999995</v>
      </c>
      <c r="L167" s="41">
        <v>179.04999999999995</v>
      </c>
      <c r="M167" s="31">
        <v>173.75</v>
      </c>
      <c r="N167" s="31">
        <v>167.4</v>
      </c>
      <c r="O167" s="42">
        <v>33645800</v>
      </c>
      <c r="P167" s="43">
        <v>1.3717780690257754E-2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44560</v>
      </c>
      <c r="E168" s="40">
        <v>127.5</v>
      </c>
      <c r="F168" s="40">
        <v>127.8</v>
      </c>
      <c r="G168" s="41">
        <v>126.15</v>
      </c>
      <c r="H168" s="41">
        <v>124.80000000000001</v>
      </c>
      <c r="I168" s="41">
        <v>123.15000000000002</v>
      </c>
      <c r="J168" s="41">
        <v>129.14999999999998</v>
      </c>
      <c r="K168" s="41">
        <v>130.80000000000001</v>
      </c>
      <c r="L168" s="41">
        <v>132.14999999999998</v>
      </c>
      <c r="M168" s="31">
        <v>129.44999999999999</v>
      </c>
      <c r="N168" s="31">
        <v>126.45</v>
      </c>
      <c r="O168" s="42">
        <v>47028000</v>
      </c>
      <c r="P168" s="43">
        <v>7.4550128534704371E-3</v>
      </c>
    </row>
    <row r="169" spans="1:16" ht="12.75" customHeight="1">
      <c r="A169" s="31">
        <v>159</v>
      </c>
      <c r="B169" s="279" t="s">
        <v>79</v>
      </c>
      <c r="C169" s="33" t="s">
        <v>187</v>
      </c>
      <c r="D169" s="34">
        <v>44560</v>
      </c>
      <c r="E169" s="40">
        <v>2318.35</v>
      </c>
      <c r="F169" s="40">
        <v>2321.1833333333334</v>
      </c>
      <c r="G169" s="41">
        <v>2293.4666666666667</v>
      </c>
      <c r="H169" s="41">
        <v>2268.5833333333335</v>
      </c>
      <c r="I169" s="41">
        <v>2240.8666666666668</v>
      </c>
      <c r="J169" s="41">
        <v>2346.0666666666666</v>
      </c>
      <c r="K169" s="41">
        <v>2373.7833333333338</v>
      </c>
      <c r="L169" s="41">
        <v>2398.6666666666665</v>
      </c>
      <c r="M169" s="31">
        <v>2348.9</v>
      </c>
      <c r="N169" s="31">
        <v>2296.3000000000002</v>
      </c>
      <c r="O169" s="42">
        <v>36498750</v>
      </c>
      <c r="P169" s="43">
        <v>-1.4093542766845397E-2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44560</v>
      </c>
      <c r="E170" s="40">
        <v>111</v>
      </c>
      <c r="F170" s="40">
        <v>110.18333333333334</v>
      </c>
      <c r="G170" s="41">
        <v>108.11666666666667</v>
      </c>
      <c r="H170" s="41">
        <v>105.23333333333333</v>
      </c>
      <c r="I170" s="41">
        <v>103.16666666666667</v>
      </c>
      <c r="J170" s="41">
        <v>113.06666666666668</v>
      </c>
      <c r="K170" s="41">
        <v>115.13333333333334</v>
      </c>
      <c r="L170" s="41">
        <v>118.01666666666668</v>
      </c>
      <c r="M170" s="31">
        <v>112.25</v>
      </c>
      <c r="N170" s="31">
        <v>107.3</v>
      </c>
      <c r="O170" s="42">
        <v>155386750</v>
      </c>
      <c r="P170" s="43">
        <v>2.6547839457746258E-2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44560</v>
      </c>
      <c r="E171" s="40">
        <v>891.25</v>
      </c>
      <c r="F171" s="40">
        <v>880.16666666666663</v>
      </c>
      <c r="G171" s="41">
        <v>866.33333333333326</v>
      </c>
      <c r="H171" s="41">
        <v>841.41666666666663</v>
      </c>
      <c r="I171" s="41">
        <v>827.58333333333326</v>
      </c>
      <c r="J171" s="41">
        <v>905.08333333333326</v>
      </c>
      <c r="K171" s="41">
        <v>918.91666666666652</v>
      </c>
      <c r="L171" s="41">
        <v>943.83333333333326</v>
      </c>
      <c r="M171" s="31">
        <v>894</v>
      </c>
      <c r="N171" s="31">
        <v>855.25</v>
      </c>
      <c r="O171" s="42">
        <v>6124000</v>
      </c>
      <c r="P171" s="43">
        <v>-4.1552547147664133E-2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44560</v>
      </c>
      <c r="E172" s="40">
        <v>1137.8499999999999</v>
      </c>
      <c r="F172" s="40">
        <v>1134.55</v>
      </c>
      <c r="G172" s="41">
        <v>1123.6499999999999</v>
      </c>
      <c r="H172" s="41">
        <v>1109.4499999999998</v>
      </c>
      <c r="I172" s="41">
        <v>1098.5499999999997</v>
      </c>
      <c r="J172" s="41">
        <v>1148.75</v>
      </c>
      <c r="K172" s="41">
        <v>1159.6500000000001</v>
      </c>
      <c r="L172" s="41">
        <v>1173.8500000000001</v>
      </c>
      <c r="M172" s="31">
        <v>1145.45</v>
      </c>
      <c r="N172" s="31">
        <v>1120.3499999999999</v>
      </c>
      <c r="O172" s="42">
        <v>7071000</v>
      </c>
      <c r="P172" s="43">
        <v>1.99048031155344E-2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44560</v>
      </c>
      <c r="E173" s="40">
        <v>447.55</v>
      </c>
      <c r="F173" s="40">
        <v>450.65000000000003</v>
      </c>
      <c r="G173" s="41">
        <v>442.20000000000005</v>
      </c>
      <c r="H173" s="41">
        <v>436.85</v>
      </c>
      <c r="I173" s="41">
        <v>428.40000000000003</v>
      </c>
      <c r="J173" s="41">
        <v>456.00000000000006</v>
      </c>
      <c r="K173" s="41">
        <v>464.45</v>
      </c>
      <c r="L173" s="41">
        <v>469.80000000000007</v>
      </c>
      <c r="M173" s="31">
        <v>459.1</v>
      </c>
      <c r="N173" s="31">
        <v>445.3</v>
      </c>
      <c r="O173" s="42">
        <v>101736000</v>
      </c>
      <c r="P173" s="43">
        <v>5.5299402529243452E-3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44560</v>
      </c>
      <c r="E174" s="40">
        <v>25915.4</v>
      </c>
      <c r="F174" s="40">
        <v>25896.416666666668</v>
      </c>
      <c r="G174" s="41">
        <v>25425.483333333337</v>
      </c>
      <c r="H174" s="41">
        <v>24935.566666666669</v>
      </c>
      <c r="I174" s="41">
        <v>24464.633333333339</v>
      </c>
      <c r="J174" s="41">
        <v>26386.333333333336</v>
      </c>
      <c r="K174" s="41">
        <v>26857.266666666663</v>
      </c>
      <c r="L174" s="41">
        <v>27347.183333333334</v>
      </c>
      <c r="M174" s="31">
        <v>26367.35</v>
      </c>
      <c r="N174" s="31">
        <v>25406.5</v>
      </c>
      <c r="O174" s="42">
        <v>164050</v>
      </c>
      <c r="P174" s="43">
        <v>-1.9279629352862055E-2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44560</v>
      </c>
      <c r="E175" s="40">
        <v>2367.15</v>
      </c>
      <c r="F175" s="40">
        <v>2372.4</v>
      </c>
      <c r="G175" s="41">
        <v>2339.3000000000002</v>
      </c>
      <c r="H175" s="41">
        <v>2311.4500000000003</v>
      </c>
      <c r="I175" s="41">
        <v>2278.3500000000004</v>
      </c>
      <c r="J175" s="41">
        <v>2400.25</v>
      </c>
      <c r="K175" s="41">
        <v>2433.3499999999995</v>
      </c>
      <c r="L175" s="41">
        <v>2461.1999999999998</v>
      </c>
      <c r="M175" s="31">
        <v>2405.5</v>
      </c>
      <c r="N175" s="31">
        <v>2344.5500000000002</v>
      </c>
      <c r="O175" s="42">
        <v>1871100</v>
      </c>
      <c r="P175" s="43">
        <v>1.0244988864142539E-2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44560</v>
      </c>
      <c r="E176" s="40">
        <v>2173.6999999999998</v>
      </c>
      <c r="F176" s="40">
        <v>2150.0333333333333</v>
      </c>
      <c r="G176" s="41">
        <v>2110.0666666666666</v>
      </c>
      <c r="H176" s="41">
        <v>2046.4333333333334</v>
      </c>
      <c r="I176" s="41">
        <v>2006.4666666666667</v>
      </c>
      <c r="J176" s="41">
        <v>2213.6666666666665</v>
      </c>
      <c r="K176" s="41">
        <v>2253.6333333333328</v>
      </c>
      <c r="L176" s="41">
        <v>2317.2666666666664</v>
      </c>
      <c r="M176" s="31">
        <v>2190</v>
      </c>
      <c r="N176" s="31">
        <v>2086.4</v>
      </c>
      <c r="O176" s="42">
        <v>3193000</v>
      </c>
      <c r="P176" s="43">
        <v>4.20647088886268E-3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44560</v>
      </c>
      <c r="E177" s="40">
        <v>1173.95</v>
      </c>
      <c r="F177" s="40">
        <v>1187.1666666666667</v>
      </c>
      <c r="G177" s="41">
        <v>1153.3333333333335</v>
      </c>
      <c r="H177" s="41">
        <v>1132.7166666666667</v>
      </c>
      <c r="I177" s="41">
        <v>1098.8833333333334</v>
      </c>
      <c r="J177" s="41">
        <v>1207.7833333333335</v>
      </c>
      <c r="K177" s="41">
        <v>1241.616666666667</v>
      </c>
      <c r="L177" s="41">
        <v>1262.2333333333336</v>
      </c>
      <c r="M177" s="31">
        <v>1221</v>
      </c>
      <c r="N177" s="31">
        <v>1166.55</v>
      </c>
      <c r="O177" s="42">
        <v>3287200</v>
      </c>
      <c r="P177" s="43">
        <v>1.998262380538662E-2</v>
      </c>
    </row>
    <row r="178" spans="1:16" ht="12.75" customHeight="1">
      <c r="A178" s="31">
        <v>168</v>
      </c>
      <c r="B178" s="32" t="s">
        <v>47</v>
      </c>
      <c r="C178" s="33" t="s">
        <v>514</v>
      </c>
      <c r="D178" s="34">
        <v>44560</v>
      </c>
      <c r="E178" s="40">
        <v>418.1</v>
      </c>
      <c r="F178" s="40">
        <v>419.9666666666667</v>
      </c>
      <c r="G178" s="41">
        <v>408.73333333333341</v>
      </c>
      <c r="H178" s="41">
        <v>399.36666666666673</v>
      </c>
      <c r="I178" s="41">
        <v>388.13333333333344</v>
      </c>
      <c r="J178" s="41">
        <v>429.33333333333337</v>
      </c>
      <c r="K178" s="41">
        <v>440.56666666666672</v>
      </c>
      <c r="L178" s="41">
        <v>449.93333333333334</v>
      </c>
      <c r="M178" s="31">
        <v>431.2</v>
      </c>
      <c r="N178" s="31">
        <v>410.6</v>
      </c>
      <c r="O178" s="42">
        <v>5641425</v>
      </c>
      <c r="P178" s="43">
        <v>-4.9212207802516172E-3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44560</v>
      </c>
      <c r="E179" s="40">
        <v>778.8</v>
      </c>
      <c r="F179" s="40">
        <v>776</v>
      </c>
      <c r="G179" s="41">
        <v>768</v>
      </c>
      <c r="H179" s="41">
        <v>757.2</v>
      </c>
      <c r="I179" s="41">
        <v>749.2</v>
      </c>
      <c r="J179" s="41">
        <v>786.8</v>
      </c>
      <c r="K179" s="41">
        <v>794.8</v>
      </c>
      <c r="L179" s="41">
        <v>805.59999999999991</v>
      </c>
      <c r="M179" s="31">
        <v>784</v>
      </c>
      <c r="N179" s="31">
        <v>765.2</v>
      </c>
      <c r="O179" s="42">
        <v>31794000</v>
      </c>
      <c r="P179" s="43">
        <v>-3.0502251915729257E-2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44560</v>
      </c>
      <c r="E180" s="40">
        <v>496.25</v>
      </c>
      <c r="F180" s="40">
        <v>497.8</v>
      </c>
      <c r="G180" s="41">
        <v>489.6</v>
      </c>
      <c r="H180" s="41">
        <v>482.95</v>
      </c>
      <c r="I180" s="41">
        <v>474.75</v>
      </c>
      <c r="J180" s="41">
        <v>504.45000000000005</v>
      </c>
      <c r="K180" s="41">
        <v>512.65</v>
      </c>
      <c r="L180" s="41">
        <v>519.30000000000007</v>
      </c>
      <c r="M180" s="31">
        <v>506</v>
      </c>
      <c r="N180" s="31">
        <v>491.15</v>
      </c>
      <c r="O180" s="42">
        <v>12274500</v>
      </c>
      <c r="P180" s="43">
        <v>5.0356177843281745E-3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44560</v>
      </c>
      <c r="E181" s="40">
        <v>584.85</v>
      </c>
      <c r="F181" s="40">
        <v>587.9666666666667</v>
      </c>
      <c r="G181" s="41">
        <v>574.88333333333344</v>
      </c>
      <c r="H181" s="41">
        <v>564.91666666666674</v>
      </c>
      <c r="I181" s="41">
        <v>551.83333333333348</v>
      </c>
      <c r="J181" s="41">
        <v>597.93333333333339</v>
      </c>
      <c r="K181" s="41">
        <v>611.01666666666665</v>
      </c>
      <c r="L181" s="41">
        <v>620.98333333333335</v>
      </c>
      <c r="M181" s="31">
        <v>601.04999999999995</v>
      </c>
      <c r="N181" s="31">
        <v>578</v>
      </c>
      <c r="O181" s="42">
        <v>1078650</v>
      </c>
      <c r="P181" s="43">
        <v>2.4213075060532687E-2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44560</v>
      </c>
      <c r="E182" s="40">
        <v>857.25</v>
      </c>
      <c r="F182" s="40">
        <v>857.16666666666663</v>
      </c>
      <c r="G182" s="41">
        <v>847.08333333333326</v>
      </c>
      <c r="H182" s="41">
        <v>836.91666666666663</v>
      </c>
      <c r="I182" s="41">
        <v>826.83333333333326</v>
      </c>
      <c r="J182" s="41">
        <v>867.33333333333326</v>
      </c>
      <c r="K182" s="41">
        <v>877.41666666666652</v>
      </c>
      <c r="L182" s="41">
        <v>887.58333333333326</v>
      </c>
      <c r="M182" s="31">
        <v>867.25</v>
      </c>
      <c r="N182" s="31">
        <v>847</v>
      </c>
      <c r="O182" s="42">
        <v>7459000</v>
      </c>
      <c r="P182" s="43">
        <v>-7.0553780617678384E-3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44560</v>
      </c>
      <c r="E183" s="40">
        <v>708.95</v>
      </c>
      <c r="F183" s="40">
        <v>714.25</v>
      </c>
      <c r="G183" s="41">
        <v>701.85</v>
      </c>
      <c r="H183" s="41">
        <v>694.75</v>
      </c>
      <c r="I183" s="41">
        <v>682.35</v>
      </c>
      <c r="J183" s="41">
        <v>721.35</v>
      </c>
      <c r="K183" s="41">
        <v>733.75000000000011</v>
      </c>
      <c r="L183" s="41">
        <v>740.85</v>
      </c>
      <c r="M183" s="31">
        <v>726.65</v>
      </c>
      <c r="N183" s="31">
        <v>707.15</v>
      </c>
      <c r="O183" s="42">
        <v>11489175</v>
      </c>
      <c r="P183" s="43">
        <v>6.8822605965463107E-2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44560</v>
      </c>
      <c r="E184" s="40">
        <v>454.95</v>
      </c>
      <c r="F184" s="40">
        <v>456.01666666666665</v>
      </c>
      <c r="G184" s="41">
        <v>449.68333333333328</v>
      </c>
      <c r="H184" s="41">
        <v>444.41666666666663</v>
      </c>
      <c r="I184" s="41">
        <v>438.08333333333326</v>
      </c>
      <c r="J184" s="41">
        <v>461.2833333333333</v>
      </c>
      <c r="K184" s="41">
        <v>467.61666666666667</v>
      </c>
      <c r="L184" s="41">
        <v>472.88333333333333</v>
      </c>
      <c r="M184" s="31">
        <v>462.35</v>
      </c>
      <c r="N184" s="31">
        <v>450.75</v>
      </c>
      <c r="O184" s="42">
        <v>89022600</v>
      </c>
      <c r="P184" s="43">
        <v>-2.3630907726931733E-2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44560</v>
      </c>
      <c r="E185" s="40">
        <v>212.15</v>
      </c>
      <c r="F185" s="40">
        <v>212.83333333333334</v>
      </c>
      <c r="G185" s="41">
        <v>209.11666666666667</v>
      </c>
      <c r="H185" s="41">
        <v>206.08333333333334</v>
      </c>
      <c r="I185" s="41">
        <v>202.36666666666667</v>
      </c>
      <c r="J185" s="41">
        <v>215.86666666666667</v>
      </c>
      <c r="K185" s="41">
        <v>219.58333333333331</v>
      </c>
      <c r="L185" s="41">
        <v>222.61666666666667</v>
      </c>
      <c r="M185" s="31">
        <v>216.55</v>
      </c>
      <c r="N185" s="31">
        <v>209.8</v>
      </c>
      <c r="O185" s="42">
        <v>112218750</v>
      </c>
      <c r="P185" s="43">
        <v>-1.4581234070298144E-2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44560</v>
      </c>
      <c r="E186" s="40">
        <v>1106.3</v>
      </c>
      <c r="F186" s="40">
        <v>1106.3833333333332</v>
      </c>
      <c r="G186" s="41">
        <v>1086.9166666666665</v>
      </c>
      <c r="H186" s="41">
        <v>1067.5333333333333</v>
      </c>
      <c r="I186" s="41">
        <v>1048.0666666666666</v>
      </c>
      <c r="J186" s="41">
        <v>1125.7666666666664</v>
      </c>
      <c r="K186" s="41">
        <v>1145.2333333333331</v>
      </c>
      <c r="L186" s="41">
        <v>1164.6166666666663</v>
      </c>
      <c r="M186" s="31">
        <v>1125.8499999999999</v>
      </c>
      <c r="N186" s="31">
        <v>1087</v>
      </c>
      <c r="O186" s="42">
        <v>50229900</v>
      </c>
      <c r="P186" s="43">
        <v>5.9323692878603465E-3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44560</v>
      </c>
      <c r="E187" s="40">
        <v>3621</v>
      </c>
      <c r="F187" s="40">
        <v>3616.0833333333335</v>
      </c>
      <c r="G187" s="41">
        <v>3581.1166666666668</v>
      </c>
      <c r="H187" s="41">
        <v>3541.2333333333331</v>
      </c>
      <c r="I187" s="41">
        <v>3506.2666666666664</v>
      </c>
      <c r="J187" s="41">
        <v>3655.9666666666672</v>
      </c>
      <c r="K187" s="41">
        <v>3690.9333333333334</v>
      </c>
      <c r="L187" s="41">
        <v>3730.8166666666675</v>
      </c>
      <c r="M187" s="31">
        <v>3651.05</v>
      </c>
      <c r="N187" s="31">
        <v>3576.2</v>
      </c>
      <c r="O187" s="42">
        <v>11146650</v>
      </c>
      <c r="P187" s="43">
        <v>-6.7239547612323665E-4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44560</v>
      </c>
      <c r="E188" s="40">
        <v>1638</v>
      </c>
      <c r="F188" s="40">
        <v>1637.2666666666667</v>
      </c>
      <c r="G188" s="41">
        <v>1614.5333333333333</v>
      </c>
      <c r="H188" s="41">
        <v>1591.0666666666666</v>
      </c>
      <c r="I188" s="41">
        <v>1568.3333333333333</v>
      </c>
      <c r="J188" s="41">
        <v>1660.7333333333333</v>
      </c>
      <c r="K188" s="41">
        <v>1683.4666666666665</v>
      </c>
      <c r="L188" s="41">
        <v>1706.9333333333334</v>
      </c>
      <c r="M188" s="31">
        <v>1660</v>
      </c>
      <c r="N188" s="31">
        <v>1613.8</v>
      </c>
      <c r="O188" s="42">
        <v>10521600</v>
      </c>
      <c r="P188" s="43">
        <v>-2.7398779811425401E-2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44560</v>
      </c>
      <c r="E189" s="40">
        <v>2289.25</v>
      </c>
      <c r="F189" s="40">
        <v>2285.2666666666664</v>
      </c>
      <c r="G189" s="41">
        <v>2258.833333333333</v>
      </c>
      <c r="H189" s="41">
        <v>2228.4166666666665</v>
      </c>
      <c r="I189" s="41">
        <v>2201.9833333333331</v>
      </c>
      <c r="J189" s="41">
        <v>2315.6833333333329</v>
      </c>
      <c r="K189" s="41">
        <v>2342.1166666666663</v>
      </c>
      <c r="L189" s="41">
        <v>2372.5333333333328</v>
      </c>
      <c r="M189" s="31">
        <v>2311.6999999999998</v>
      </c>
      <c r="N189" s="31">
        <v>2254.85</v>
      </c>
      <c r="O189" s="42">
        <v>5106000</v>
      </c>
      <c r="P189" s="43">
        <v>-1.7321016166281754E-2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44560</v>
      </c>
      <c r="E190" s="40">
        <v>3077.3</v>
      </c>
      <c r="F190" s="40">
        <v>3085.7833333333333</v>
      </c>
      <c r="G190" s="41">
        <v>3032.9166666666665</v>
      </c>
      <c r="H190" s="41">
        <v>2988.5333333333333</v>
      </c>
      <c r="I190" s="41">
        <v>2935.6666666666665</v>
      </c>
      <c r="J190" s="41">
        <v>3130.1666666666665</v>
      </c>
      <c r="K190" s="41">
        <v>3183.0333333333333</v>
      </c>
      <c r="L190" s="41">
        <v>3227.4166666666665</v>
      </c>
      <c r="M190" s="31">
        <v>3138.65</v>
      </c>
      <c r="N190" s="31">
        <v>3041.4</v>
      </c>
      <c r="O190" s="42">
        <v>731500</v>
      </c>
      <c r="P190" s="43">
        <v>7.9228384429900107E-3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44560</v>
      </c>
      <c r="E191" s="40">
        <v>536.6</v>
      </c>
      <c r="F191" s="40">
        <v>538.80000000000007</v>
      </c>
      <c r="G191" s="41">
        <v>529.95000000000016</v>
      </c>
      <c r="H191" s="41">
        <v>523.30000000000007</v>
      </c>
      <c r="I191" s="41">
        <v>514.45000000000016</v>
      </c>
      <c r="J191" s="41">
        <v>545.45000000000016</v>
      </c>
      <c r="K191" s="41">
        <v>554.30000000000007</v>
      </c>
      <c r="L191" s="41">
        <v>560.95000000000016</v>
      </c>
      <c r="M191" s="31">
        <v>547.65</v>
      </c>
      <c r="N191" s="31">
        <v>532.15</v>
      </c>
      <c r="O191" s="42">
        <v>4149000</v>
      </c>
      <c r="P191" s="43">
        <v>-5.7512580877066861E-3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44560</v>
      </c>
      <c r="E192" s="40">
        <v>1020.7</v>
      </c>
      <c r="F192" s="40">
        <v>1021.1666666666666</v>
      </c>
      <c r="G192" s="41">
        <v>1005.5333333333333</v>
      </c>
      <c r="H192" s="41">
        <v>990.36666666666667</v>
      </c>
      <c r="I192" s="41">
        <v>974.73333333333335</v>
      </c>
      <c r="J192" s="41">
        <v>1036.3333333333333</v>
      </c>
      <c r="K192" s="41">
        <v>1051.9666666666667</v>
      </c>
      <c r="L192" s="41">
        <v>1067.1333333333332</v>
      </c>
      <c r="M192" s="31">
        <v>1036.8</v>
      </c>
      <c r="N192" s="31">
        <v>1006</v>
      </c>
      <c r="O192" s="42">
        <v>2464275</v>
      </c>
      <c r="P192" s="43">
        <v>-8.4597432905484243E-3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44560</v>
      </c>
      <c r="E193" s="40">
        <v>614.1</v>
      </c>
      <c r="F193" s="40">
        <v>613.55000000000007</v>
      </c>
      <c r="G193" s="41">
        <v>608.20000000000016</v>
      </c>
      <c r="H193" s="41">
        <v>602.30000000000007</v>
      </c>
      <c r="I193" s="41">
        <v>596.95000000000016</v>
      </c>
      <c r="J193" s="41">
        <v>619.45000000000016</v>
      </c>
      <c r="K193" s="41">
        <v>624.80000000000007</v>
      </c>
      <c r="L193" s="41">
        <v>630.70000000000016</v>
      </c>
      <c r="M193" s="31">
        <v>618.9</v>
      </c>
      <c r="N193" s="31">
        <v>607.65</v>
      </c>
      <c r="O193" s="42">
        <v>9126600</v>
      </c>
      <c r="P193" s="43">
        <v>2.4516737388024516E-2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44560</v>
      </c>
      <c r="E194" s="40">
        <v>1557.2</v>
      </c>
      <c r="F194" s="40">
        <v>1553.3</v>
      </c>
      <c r="G194" s="41">
        <v>1523.6499999999999</v>
      </c>
      <c r="H194" s="41">
        <v>1490.1</v>
      </c>
      <c r="I194" s="41">
        <v>1460.4499999999998</v>
      </c>
      <c r="J194" s="41">
        <v>1586.85</v>
      </c>
      <c r="K194" s="41">
        <v>1616.5</v>
      </c>
      <c r="L194" s="41">
        <v>1650.05</v>
      </c>
      <c r="M194" s="31">
        <v>1582.95</v>
      </c>
      <c r="N194" s="31">
        <v>1519.75</v>
      </c>
      <c r="O194" s="42">
        <v>1250900</v>
      </c>
      <c r="P194" s="43">
        <v>-1.5426997245179064E-2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44560</v>
      </c>
      <c r="E195" s="40">
        <v>7329.8</v>
      </c>
      <c r="F195" s="40">
        <v>7303.2</v>
      </c>
      <c r="G195" s="41">
        <v>7216.4</v>
      </c>
      <c r="H195" s="41">
        <v>7103</v>
      </c>
      <c r="I195" s="41">
        <v>7016.2</v>
      </c>
      <c r="J195" s="41">
        <v>7416.5999999999995</v>
      </c>
      <c r="K195" s="41">
        <v>7503.4000000000005</v>
      </c>
      <c r="L195" s="41">
        <v>7616.7999999999993</v>
      </c>
      <c r="M195" s="31">
        <v>7390</v>
      </c>
      <c r="N195" s="31">
        <v>7189.8</v>
      </c>
      <c r="O195" s="42">
        <v>1350900</v>
      </c>
      <c r="P195" s="43">
        <v>-1.3725633350368693E-2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44560</v>
      </c>
      <c r="E196" s="40">
        <v>733.9</v>
      </c>
      <c r="F196" s="40">
        <v>728.68333333333339</v>
      </c>
      <c r="G196" s="41">
        <v>719.36666666666679</v>
      </c>
      <c r="H196" s="41">
        <v>704.83333333333337</v>
      </c>
      <c r="I196" s="41">
        <v>695.51666666666677</v>
      </c>
      <c r="J196" s="41">
        <v>743.21666666666681</v>
      </c>
      <c r="K196" s="41">
        <v>752.53333333333342</v>
      </c>
      <c r="L196" s="41">
        <v>767.06666666666683</v>
      </c>
      <c r="M196" s="31">
        <v>738</v>
      </c>
      <c r="N196" s="31">
        <v>714.15</v>
      </c>
      <c r="O196" s="42">
        <v>23455900</v>
      </c>
      <c r="P196" s="43">
        <v>-1.3283887751148504E-3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44560</v>
      </c>
      <c r="E197" s="40">
        <v>337.25</v>
      </c>
      <c r="F197" s="40">
        <v>335.13333333333333</v>
      </c>
      <c r="G197" s="41">
        <v>328.86666666666667</v>
      </c>
      <c r="H197" s="41">
        <v>320.48333333333335</v>
      </c>
      <c r="I197" s="41">
        <v>314.2166666666667</v>
      </c>
      <c r="J197" s="41">
        <v>343.51666666666665</v>
      </c>
      <c r="K197" s="41">
        <v>349.7833333333333</v>
      </c>
      <c r="L197" s="41">
        <v>358.16666666666663</v>
      </c>
      <c r="M197" s="31">
        <v>341.4</v>
      </c>
      <c r="N197" s="31">
        <v>326.75</v>
      </c>
      <c r="O197" s="42">
        <v>48012800</v>
      </c>
      <c r="P197" s="43">
        <v>-1.4068368451206315E-2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44560</v>
      </c>
      <c r="E198" s="40">
        <v>1177.1500000000001</v>
      </c>
      <c r="F198" s="40">
        <v>1178.6166666666668</v>
      </c>
      <c r="G198" s="41">
        <v>1161.5333333333335</v>
      </c>
      <c r="H198" s="41">
        <v>1145.9166666666667</v>
      </c>
      <c r="I198" s="41">
        <v>1128.8333333333335</v>
      </c>
      <c r="J198" s="41">
        <v>1194.2333333333336</v>
      </c>
      <c r="K198" s="41">
        <v>1211.3166666666666</v>
      </c>
      <c r="L198" s="41">
        <v>1226.9333333333336</v>
      </c>
      <c r="M198" s="31">
        <v>1195.7</v>
      </c>
      <c r="N198" s="31">
        <v>1163</v>
      </c>
      <c r="O198" s="42">
        <v>2291500</v>
      </c>
      <c r="P198" s="43">
        <v>1.0138858276394092E-2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44560</v>
      </c>
      <c r="E199" s="40">
        <v>1793.95</v>
      </c>
      <c r="F199" s="40">
        <v>1788.5</v>
      </c>
      <c r="G199" s="41">
        <v>1768.4</v>
      </c>
      <c r="H199" s="41">
        <v>1742.8500000000001</v>
      </c>
      <c r="I199" s="41">
        <v>1722.7500000000002</v>
      </c>
      <c r="J199" s="41">
        <v>1814.05</v>
      </c>
      <c r="K199" s="41">
        <v>1834.1499999999999</v>
      </c>
      <c r="L199" s="41">
        <v>1859.6999999999998</v>
      </c>
      <c r="M199" s="31">
        <v>1808.6</v>
      </c>
      <c r="N199" s="31">
        <v>1762.95</v>
      </c>
      <c r="O199" s="42">
        <v>1072000</v>
      </c>
      <c r="P199" s="43">
        <v>1.7560512577123873E-2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44560</v>
      </c>
      <c r="E200" s="40">
        <v>693</v>
      </c>
      <c r="F200" s="40">
        <v>688.2833333333333</v>
      </c>
      <c r="G200" s="41">
        <v>677.21666666666658</v>
      </c>
      <c r="H200" s="41">
        <v>661.43333333333328</v>
      </c>
      <c r="I200" s="41">
        <v>650.36666666666656</v>
      </c>
      <c r="J200" s="41">
        <v>704.06666666666661</v>
      </c>
      <c r="K200" s="41">
        <v>715.13333333333321</v>
      </c>
      <c r="L200" s="41">
        <v>730.91666666666663</v>
      </c>
      <c r="M200" s="31">
        <v>699.35</v>
      </c>
      <c r="N200" s="31">
        <v>672.5</v>
      </c>
      <c r="O200" s="42">
        <v>25876800</v>
      </c>
      <c r="P200" s="43">
        <v>1.2616222646589237E-2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44560</v>
      </c>
      <c r="E201" s="40">
        <v>348.55</v>
      </c>
      <c r="F201" s="40">
        <v>345.18333333333334</v>
      </c>
      <c r="G201" s="41">
        <v>333.11666666666667</v>
      </c>
      <c r="H201" s="41">
        <v>317.68333333333334</v>
      </c>
      <c r="I201" s="41">
        <v>305.61666666666667</v>
      </c>
      <c r="J201" s="41">
        <v>360.61666666666667</v>
      </c>
      <c r="K201" s="41">
        <v>372.68333333333339</v>
      </c>
      <c r="L201" s="41">
        <v>388.11666666666667</v>
      </c>
      <c r="M201" s="31">
        <v>357.25</v>
      </c>
      <c r="N201" s="31">
        <v>329.75</v>
      </c>
      <c r="O201" s="42">
        <v>101034000</v>
      </c>
      <c r="P201" s="43">
        <v>5.9289780769351742E-2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1" sqref="B1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44552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04" t="s">
        <v>16</v>
      </c>
      <c r="B8" s="506"/>
      <c r="C8" s="510" t="s">
        <v>20</v>
      </c>
      <c r="D8" s="510" t="s">
        <v>21</v>
      </c>
      <c r="E8" s="501" t="s">
        <v>22</v>
      </c>
      <c r="F8" s="502"/>
      <c r="G8" s="503"/>
      <c r="H8" s="501" t="s">
        <v>23</v>
      </c>
      <c r="I8" s="502"/>
      <c r="J8" s="503"/>
      <c r="K8" s="26"/>
      <c r="L8" s="53"/>
      <c r="M8" s="53"/>
      <c r="N8" s="1"/>
      <c r="O8" s="1"/>
    </row>
    <row r="9" spans="1:15" ht="36" customHeight="1">
      <c r="A9" s="508"/>
      <c r="B9" s="509"/>
      <c r="C9" s="509"/>
      <c r="D9" s="50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16770.849999999999</v>
      </c>
      <c r="D10" s="35">
        <v>16798.5</v>
      </c>
      <c r="E10" s="35">
        <v>16660.599999999999</v>
      </c>
      <c r="F10" s="35">
        <v>16550.349999999999</v>
      </c>
      <c r="G10" s="35">
        <v>16412.449999999997</v>
      </c>
      <c r="H10" s="35">
        <v>16908.75</v>
      </c>
      <c r="I10" s="35">
        <v>17046.650000000001</v>
      </c>
      <c r="J10" s="35">
        <v>17156.900000000001</v>
      </c>
      <c r="K10" s="37">
        <v>16936.400000000001</v>
      </c>
      <c r="L10" s="37">
        <v>16688.25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34607.85</v>
      </c>
      <c r="D11" s="40">
        <v>34682.6</v>
      </c>
      <c r="E11" s="40">
        <v>34315.199999999997</v>
      </c>
      <c r="F11" s="40">
        <v>34022.549999999996</v>
      </c>
      <c r="G11" s="40">
        <v>33655.149999999994</v>
      </c>
      <c r="H11" s="40">
        <v>34975.25</v>
      </c>
      <c r="I11" s="40">
        <v>35342.650000000009</v>
      </c>
      <c r="J11" s="40">
        <v>35635.300000000003</v>
      </c>
      <c r="K11" s="31">
        <v>35050</v>
      </c>
      <c r="L11" s="31">
        <v>34389.949999999997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2215.9499999999998</v>
      </c>
      <c r="D12" s="40">
        <v>2213.1833333333329</v>
      </c>
      <c r="E12" s="40">
        <v>2197.8666666666659</v>
      </c>
      <c r="F12" s="40">
        <v>2179.7833333333328</v>
      </c>
      <c r="G12" s="40">
        <v>2164.4666666666658</v>
      </c>
      <c r="H12" s="40">
        <v>2231.266666666666</v>
      </c>
      <c r="I12" s="40">
        <v>2246.5833333333326</v>
      </c>
      <c r="J12" s="40">
        <v>2264.6666666666661</v>
      </c>
      <c r="K12" s="31">
        <v>2228.5</v>
      </c>
      <c r="L12" s="31">
        <v>2195.1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4822.95</v>
      </c>
      <c r="D13" s="40">
        <v>4821.1499999999996</v>
      </c>
      <c r="E13" s="40">
        <v>4784.3999999999996</v>
      </c>
      <c r="F13" s="40">
        <v>4745.8500000000004</v>
      </c>
      <c r="G13" s="40">
        <v>4709.1000000000004</v>
      </c>
      <c r="H13" s="40">
        <v>4859.6999999999989</v>
      </c>
      <c r="I13" s="40">
        <v>4896.4499999999989</v>
      </c>
      <c r="J13" s="40">
        <v>4934.9999999999982</v>
      </c>
      <c r="K13" s="31">
        <v>4857.8999999999996</v>
      </c>
      <c r="L13" s="31">
        <v>4782.6000000000004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36627.15</v>
      </c>
      <c r="D14" s="40">
        <v>36581.76666666667</v>
      </c>
      <c r="E14" s="40">
        <v>36192.983333333337</v>
      </c>
      <c r="F14" s="40">
        <v>35758.816666666666</v>
      </c>
      <c r="G14" s="40">
        <v>35370.033333333333</v>
      </c>
      <c r="H14" s="40">
        <v>37015.933333333342</v>
      </c>
      <c r="I14" s="40">
        <v>37404.716666666682</v>
      </c>
      <c r="J14" s="40">
        <v>37838.883333333346</v>
      </c>
      <c r="K14" s="31">
        <v>36970.550000000003</v>
      </c>
      <c r="L14" s="31">
        <v>36147.599999999999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3759.5</v>
      </c>
      <c r="D15" s="40">
        <v>3754.8166666666671</v>
      </c>
      <c r="E15" s="40">
        <v>3732.6333333333341</v>
      </c>
      <c r="F15" s="40">
        <v>3705.7666666666669</v>
      </c>
      <c r="G15" s="40">
        <v>3683.5833333333339</v>
      </c>
      <c r="H15" s="40">
        <v>3781.6833333333343</v>
      </c>
      <c r="I15" s="40">
        <v>3803.8666666666677</v>
      </c>
      <c r="J15" s="40">
        <v>3830.7333333333345</v>
      </c>
      <c r="K15" s="31">
        <v>3777</v>
      </c>
      <c r="L15" s="31">
        <v>3727.95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8064.6</v>
      </c>
      <c r="D16" s="40">
        <v>8062.8499999999995</v>
      </c>
      <c r="E16" s="40">
        <v>7996.2499999999991</v>
      </c>
      <c r="F16" s="40">
        <v>7927.9</v>
      </c>
      <c r="G16" s="40">
        <v>7861.2999999999993</v>
      </c>
      <c r="H16" s="40">
        <v>8131.1999999999989</v>
      </c>
      <c r="I16" s="40">
        <v>8197.7999999999993</v>
      </c>
      <c r="J16" s="40">
        <v>8266.1499999999978</v>
      </c>
      <c r="K16" s="31">
        <v>8129.45</v>
      </c>
      <c r="L16" s="31">
        <v>7994.5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2138.5500000000002</v>
      </c>
      <c r="D17" s="40">
        <v>2147.1333333333332</v>
      </c>
      <c r="E17" s="40">
        <v>2115.2666666666664</v>
      </c>
      <c r="F17" s="40">
        <v>2091.9833333333331</v>
      </c>
      <c r="G17" s="40">
        <v>2060.1166666666663</v>
      </c>
      <c r="H17" s="40">
        <v>2170.4166666666665</v>
      </c>
      <c r="I17" s="40">
        <v>2202.2833333333333</v>
      </c>
      <c r="J17" s="40">
        <v>2225.5666666666666</v>
      </c>
      <c r="K17" s="31">
        <v>2179</v>
      </c>
      <c r="L17" s="31">
        <v>2123.85</v>
      </c>
      <c r="M17" s="31">
        <v>2.9403600000000001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1036.5999999999999</v>
      </c>
      <c r="D18" s="40">
        <v>1032.05</v>
      </c>
      <c r="E18" s="40">
        <v>1000.8499999999999</v>
      </c>
      <c r="F18" s="40">
        <v>965.09999999999991</v>
      </c>
      <c r="G18" s="40">
        <v>933.89999999999986</v>
      </c>
      <c r="H18" s="40">
        <v>1067.8</v>
      </c>
      <c r="I18" s="40">
        <v>1099.0000000000002</v>
      </c>
      <c r="J18" s="40">
        <v>1134.75</v>
      </c>
      <c r="K18" s="31">
        <v>1063.25</v>
      </c>
      <c r="L18" s="31">
        <v>996.3</v>
      </c>
      <c r="M18" s="31">
        <v>23.384540000000001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927.3</v>
      </c>
      <c r="D19" s="40">
        <v>927.13333333333333</v>
      </c>
      <c r="E19" s="40">
        <v>915.26666666666665</v>
      </c>
      <c r="F19" s="40">
        <v>903.23333333333335</v>
      </c>
      <c r="G19" s="40">
        <v>891.36666666666667</v>
      </c>
      <c r="H19" s="40">
        <v>939.16666666666663</v>
      </c>
      <c r="I19" s="40">
        <v>951.03333333333319</v>
      </c>
      <c r="J19" s="40">
        <v>963.06666666666661</v>
      </c>
      <c r="K19" s="31">
        <v>939</v>
      </c>
      <c r="L19" s="31">
        <v>915.1</v>
      </c>
      <c r="M19" s="31">
        <v>4.0725600000000002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1620.5</v>
      </c>
      <c r="D20" s="40">
        <v>1623.1000000000001</v>
      </c>
      <c r="E20" s="40">
        <v>1600.3000000000002</v>
      </c>
      <c r="F20" s="40">
        <v>1580.1000000000001</v>
      </c>
      <c r="G20" s="40">
        <v>1557.3000000000002</v>
      </c>
      <c r="H20" s="40">
        <v>1643.3000000000002</v>
      </c>
      <c r="I20" s="40">
        <v>1666.1</v>
      </c>
      <c r="J20" s="40">
        <v>1686.3000000000002</v>
      </c>
      <c r="K20" s="31">
        <v>1645.9</v>
      </c>
      <c r="L20" s="31">
        <v>1602.9</v>
      </c>
      <c r="M20" s="31">
        <v>15.63851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1383.15</v>
      </c>
      <c r="D21" s="40">
        <v>1388.8833333333334</v>
      </c>
      <c r="E21" s="40">
        <v>1371.3166666666668</v>
      </c>
      <c r="F21" s="40">
        <v>1359.4833333333333</v>
      </c>
      <c r="G21" s="40">
        <v>1341.9166666666667</v>
      </c>
      <c r="H21" s="40">
        <v>1400.7166666666669</v>
      </c>
      <c r="I21" s="40">
        <v>1418.2833333333335</v>
      </c>
      <c r="J21" s="40">
        <v>1430.116666666667</v>
      </c>
      <c r="K21" s="31">
        <v>1406.45</v>
      </c>
      <c r="L21" s="31">
        <v>1377.05</v>
      </c>
      <c r="M21" s="31">
        <v>6.5326300000000002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725.6</v>
      </c>
      <c r="D22" s="40">
        <v>718.43333333333339</v>
      </c>
      <c r="E22" s="40">
        <v>708.86666666666679</v>
      </c>
      <c r="F22" s="40">
        <v>692.13333333333344</v>
      </c>
      <c r="G22" s="40">
        <v>682.56666666666683</v>
      </c>
      <c r="H22" s="40">
        <v>735.16666666666674</v>
      </c>
      <c r="I22" s="40">
        <v>744.73333333333335</v>
      </c>
      <c r="J22" s="40">
        <v>761.4666666666667</v>
      </c>
      <c r="K22" s="31">
        <v>728</v>
      </c>
      <c r="L22" s="31">
        <v>701.7</v>
      </c>
      <c r="M22" s="31">
        <v>69.435460000000006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1698.45</v>
      </c>
      <c r="D23" s="40">
        <v>1732.2</v>
      </c>
      <c r="E23" s="40">
        <v>1646.4</v>
      </c>
      <c r="F23" s="40">
        <v>1594.3500000000001</v>
      </c>
      <c r="G23" s="40">
        <v>1508.5500000000002</v>
      </c>
      <c r="H23" s="40">
        <v>1784.25</v>
      </c>
      <c r="I23" s="40">
        <v>1870.0499999999997</v>
      </c>
      <c r="J23" s="40">
        <v>1922.1</v>
      </c>
      <c r="K23" s="31">
        <v>1818</v>
      </c>
      <c r="L23" s="31">
        <v>1680.15</v>
      </c>
      <c r="M23" s="31">
        <v>1.04027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1769.6</v>
      </c>
      <c r="D24" s="40">
        <v>1748.5166666666667</v>
      </c>
      <c r="E24" s="40">
        <v>1717.0833333333333</v>
      </c>
      <c r="F24" s="40">
        <v>1664.5666666666666</v>
      </c>
      <c r="G24" s="40">
        <v>1633.1333333333332</v>
      </c>
      <c r="H24" s="40">
        <v>1801.0333333333333</v>
      </c>
      <c r="I24" s="40">
        <v>1832.4666666666667</v>
      </c>
      <c r="J24" s="40">
        <v>1884.9833333333333</v>
      </c>
      <c r="K24" s="31">
        <v>1779.95</v>
      </c>
      <c r="L24" s="31">
        <v>1696</v>
      </c>
      <c r="M24" s="31">
        <v>0.33073000000000002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113.05</v>
      </c>
      <c r="D25" s="40">
        <v>113.58333333333333</v>
      </c>
      <c r="E25" s="40">
        <v>111.36666666666666</v>
      </c>
      <c r="F25" s="40">
        <v>109.68333333333334</v>
      </c>
      <c r="G25" s="40">
        <v>107.46666666666667</v>
      </c>
      <c r="H25" s="40">
        <v>115.26666666666665</v>
      </c>
      <c r="I25" s="40">
        <v>117.48333333333332</v>
      </c>
      <c r="J25" s="40">
        <v>119.16666666666664</v>
      </c>
      <c r="K25" s="31">
        <v>115.8</v>
      </c>
      <c r="L25" s="31">
        <v>111.9</v>
      </c>
      <c r="M25" s="31">
        <v>27.81345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270.7</v>
      </c>
      <c r="D26" s="40">
        <v>269.05</v>
      </c>
      <c r="E26" s="40">
        <v>261.10000000000002</v>
      </c>
      <c r="F26" s="40">
        <v>251.5</v>
      </c>
      <c r="G26" s="40">
        <v>243.55</v>
      </c>
      <c r="H26" s="40">
        <v>278.65000000000003</v>
      </c>
      <c r="I26" s="40">
        <v>286.59999999999997</v>
      </c>
      <c r="J26" s="40">
        <v>296.20000000000005</v>
      </c>
      <c r="K26" s="31">
        <v>277</v>
      </c>
      <c r="L26" s="31">
        <v>259.45</v>
      </c>
      <c r="M26" s="31">
        <v>66.560469999999995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2093.8000000000002</v>
      </c>
      <c r="D27" s="40">
        <v>2103.2166666666667</v>
      </c>
      <c r="E27" s="40">
        <v>2070.6833333333334</v>
      </c>
      <c r="F27" s="40">
        <v>2047.5666666666666</v>
      </c>
      <c r="G27" s="40">
        <v>2015.0333333333333</v>
      </c>
      <c r="H27" s="40">
        <v>2126.3333333333335</v>
      </c>
      <c r="I27" s="40">
        <v>2158.8666666666672</v>
      </c>
      <c r="J27" s="40">
        <v>2181.9833333333336</v>
      </c>
      <c r="K27" s="31">
        <v>2135.75</v>
      </c>
      <c r="L27" s="31">
        <v>2080.1</v>
      </c>
      <c r="M27" s="31">
        <v>0.33695000000000003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755.8</v>
      </c>
      <c r="D28" s="40">
        <v>762.08333333333337</v>
      </c>
      <c r="E28" s="40">
        <v>744.16666666666674</v>
      </c>
      <c r="F28" s="40">
        <v>732.53333333333342</v>
      </c>
      <c r="G28" s="40">
        <v>714.61666666666679</v>
      </c>
      <c r="H28" s="40">
        <v>773.7166666666667</v>
      </c>
      <c r="I28" s="40">
        <v>791.63333333333344</v>
      </c>
      <c r="J28" s="40">
        <v>803.26666666666665</v>
      </c>
      <c r="K28" s="31">
        <v>780</v>
      </c>
      <c r="L28" s="31">
        <v>750.45</v>
      </c>
      <c r="M28" s="31">
        <v>3.5758299999999998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3424.5</v>
      </c>
      <c r="D29" s="40">
        <v>3404.5833333333335</v>
      </c>
      <c r="E29" s="40">
        <v>3339.916666666667</v>
      </c>
      <c r="F29" s="40">
        <v>3255.3333333333335</v>
      </c>
      <c r="G29" s="40">
        <v>3190.666666666667</v>
      </c>
      <c r="H29" s="40">
        <v>3489.166666666667</v>
      </c>
      <c r="I29" s="40">
        <v>3553.8333333333339</v>
      </c>
      <c r="J29" s="40">
        <v>3638.416666666667</v>
      </c>
      <c r="K29" s="31">
        <v>3469.25</v>
      </c>
      <c r="L29" s="31">
        <v>3320</v>
      </c>
      <c r="M29" s="31">
        <v>0.95003000000000004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604</v>
      </c>
      <c r="D30" s="40">
        <v>602.15</v>
      </c>
      <c r="E30" s="40">
        <v>596.19999999999993</v>
      </c>
      <c r="F30" s="40">
        <v>588.4</v>
      </c>
      <c r="G30" s="40">
        <v>582.44999999999993</v>
      </c>
      <c r="H30" s="40">
        <v>609.94999999999993</v>
      </c>
      <c r="I30" s="40">
        <v>615.9</v>
      </c>
      <c r="J30" s="40">
        <v>623.69999999999993</v>
      </c>
      <c r="K30" s="31">
        <v>608.1</v>
      </c>
      <c r="L30" s="31">
        <v>594.35</v>
      </c>
      <c r="M30" s="31">
        <v>5.2635800000000001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361.45</v>
      </c>
      <c r="D31" s="40">
        <v>358.83333333333331</v>
      </c>
      <c r="E31" s="40">
        <v>353.86666666666662</v>
      </c>
      <c r="F31" s="40">
        <v>346.2833333333333</v>
      </c>
      <c r="G31" s="40">
        <v>341.31666666666661</v>
      </c>
      <c r="H31" s="40">
        <v>366.41666666666663</v>
      </c>
      <c r="I31" s="40">
        <v>371.38333333333333</v>
      </c>
      <c r="J31" s="40">
        <v>378.96666666666664</v>
      </c>
      <c r="K31" s="31">
        <v>363.8</v>
      </c>
      <c r="L31" s="31">
        <v>351.25</v>
      </c>
      <c r="M31" s="31">
        <v>20.65774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4847.6000000000004</v>
      </c>
      <c r="D32" s="40">
        <v>4804.2166666666672</v>
      </c>
      <c r="E32" s="40">
        <v>4738.4333333333343</v>
      </c>
      <c r="F32" s="40">
        <v>4629.2666666666673</v>
      </c>
      <c r="G32" s="40">
        <v>4563.4833333333345</v>
      </c>
      <c r="H32" s="40">
        <v>4913.3833333333341</v>
      </c>
      <c r="I32" s="40">
        <v>4979.166666666667</v>
      </c>
      <c r="J32" s="40">
        <v>5088.3333333333339</v>
      </c>
      <c r="K32" s="31">
        <v>4870</v>
      </c>
      <c r="L32" s="31">
        <v>4695.05</v>
      </c>
      <c r="M32" s="31">
        <v>10.046760000000001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202.95</v>
      </c>
      <c r="D33" s="40">
        <v>203.46666666666667</v>
      </c>
      <c r="E33" s="40">
        <v>200.63333333333333</v>
      </c>
      <c r="F33" s="40">
        <v>198.31666666666666</v>
      </c>
      <c r="G33" s="40">
        <v>195.48333333333332</v>
      </c>
      <c r="H33" s="40">
        <v>205.78333333333333</v>
      </c>
      <c r="I33" s="40">
        <v>208.61666666666665</v>
      </c>
      <c r="J33" s="40">
        <v>210.93333333333334</v>
      </c>
      <c r="K33" s="31">
        <v>206.3</v>
      </c>
      <c r="L33" s="31">
        <v>201.15</v>
      </c>
      <c r="M33" s="31">
        <v>16.45421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122.35</v>
      </c>
      <c r="D34" s="40">
        <v>122.11666666666666</v>
      </c>
      <c r="E34" s="40">
        <v>120.18333333333332</v>
      </c>
      <c r="F34" s="40">
        <v>118.01666666666667</v>
      </c>
      <c r="G34" s="40">
        <v>116.08333333333333</v>
      </c>
      <c r="H34" s="40">
        <v>124.28333333333332</v>
      </c>
      <c r="I34" s="40">
        <v>126.21666666666665</v>
      </c>
      <c r="J34" s="40">
        <v>128.38333333333333</v>
      </c>
      <c r="K34" s="31">
        <v>124.05</v>
      </c>
      <c r="L34" s="31">
        <v>119.95</v>
      </c>
      <c r="M34" s="31">
        <v>87.873729999999995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3271.35</v>
      </c>
      <c r="D35" s="40">
        <v>3269.1166666666668</v>
      </c>
      <c r="E35" s="40">
        <v>3242.2333333333336</v>
      </c>
      <c r="F35" s="40">
        <v>3213.1166666666668</v>
      </c>
      <c r="G35" s="40">
        <v>3186.2333333333336</v>
      </c>
      <c r="H35" s="40">
        <v>3298.2333333333336</v>
      </c>
      <c r="I35" s="40">
        <v>3325.1166666666668</v>
      </c>
      <c r="J35" s="40">
        <v>3354.2333333333336</v>
      </c>
      <c r="K35" s="31">
        <v>3296</v>
      </c>
      <c r="L35" s="31">
        <v>3240</v>
      </c>
      <c r="M35" s="31">
        <v>7.12026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2105</v>
      </c>
      <c r="D36" s="40">
        <v>2107.8833333333332</v>
      </c>
      <c r="E36" s="40">
        <v>2072.6166666666663</v>
      </c>
      <c r="F36" s="40">
        <v>2040.2333333333331</v>
      </c>
      <c r="G36" s="40">
        <v>2004.9666666666662</v>
      </c>
      <c r="H36" s="40">
        <v>2140.2666666666664</v>
      </c>
      <c r="I36" s="40">
        <v>2175.5333333333328</v>
      </c>
      <c r="J36" s="40">
        <v>2207.9166666666665</v>
      </c>
      <c r="K36" s="31">
        <v>2143.15</v>
      </c>
      <c r="L36" s="31">
        <v>2075.5</v>
      </c>
      <c r="M36" s="31">
        <v>2.5648900000000001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693.75</v>
      </c>
      <c r="D37" s="40">
        <v>690.18333333333339</v>
      </c>
      <c r="E37" s="40">
        <v>683.76666666666677</v>
      </c>
      <c r="F37" s="40">
        <v>673.78333333333342</v>
      </c>
      <c r="G37" s="40">
        <v>667.36666666666679</v>
      </c>
      <c r="H37" s="40">
        <v>700.16666666666674</v>
      </c>
      <c r="I37" s="40">
        <v>706.58333333333326</v>
      </c>
      <c r="J37" s="40">
        <v>716.56666666666672</v>
      </c>
      <c r="K37" s="31">
        <v>696.6</v>
      </c>
      <c r="L37" s="31">
        <v>680.2</v>
      </c>
      <c r="M37" s="31">
        <v>15.15222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4587.3999999999996</v>
      </c>
      <c r="D38" s="40">
        <v>4611.8166666666666</v>
      </c>
      <c r="E38" s="40">
        <v>4546.6333333333332</v>
      </c>
      <c r="F38" s="40">
        <v>4505.8666666666668</v>
      </c>
      <c r="G38" s="40">
        <v>4440.6833333333334</v>
      </c>
      <c r="H38" s="40">
        <v>4652.583333333333</v>
      </c>
      <c r="I38" s="40">
        <v>4717.7666666666655</v>
      </c>
      <c r="J38" s="40">
        <v>4758.5333333333328</v>
      </c>
      <c r="K38" s="31">
        <v>4677</v>
      </c>
      <c r="L38" s="31">
        <v>4571.05</v>
      </c>
      <c r="M38" s="31">
        <v>3.1253600000000001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665.85</v>
      </c>
      <c r="D39" s="40">
        <v>670.44999999999993</v>
      </c>
      <c r="E39" s="40">
        <v>657.89999999999986</v>
      </c>
      <c r="F39" s="40">
        <v>649.94999999999993</v>
      </c>
      <c r="G39" s="40">
        <v>637.39999999999986</v>
      </c>
      <c r="H39" s="40">
        <v>678.39999999999986</v>
      </c>
      <c r="I39" s="40">
        <v>690.94999999999982</v>
      </c>
      <c r="J39" s="40">
        <v>698.89999999999986</v>
      </c>
      <c r="K39" s="31">
        <v>683</v>
      </c>
      <c r="L39" s="31">
        <v>662.5</v>
      </c>
      <c r="M39" s="31">
        <v>101.16104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3130.8</v>
      </c>
      <c r="D40" s="40">
        <v>3127.6166666666668</v>
      </c>
      <c r="E40" s="40">
        <v>3095.1833333333334</v>
      </c>
      <c r="F40" s="40">
        <v>3059.5666666666666</v>
      </c>
      <c r="G40" s="40">
        <v>3027.1333333333332</v>
      </c>
      <c r="H40" s="40">
        <v>3163.2333333333336</v>
      </c>
      <c r="I40" s="40">
        <v>3195.666666666667</v>
      </c>
      <c r="J40" s="40">
        <v>3231.2833333333338</v>
      </c>
      <c r="K40" s="31">
        <v>3160.05</v>
      </c>
      <c r="L40" s="31">
        <v>3092</v>
      </c>
      <c r="M40" s="31">
        <v>3.2685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6577.55</v>
      </c>
      <c r="D41" s="40">
        <v>6622.5166666666664</v>
      </c>
      <c r="E41" s="40">
        <v>6495.0333333333328</v>
      </c>
      <c r="F41" s="40">
        <v>6412.5166666666664</v>
      </c>
      <c r="G41" s="40">
        <v>6285.0333333333328</v>
      </c>
      <c r="H41" s="40">
        <v>6705.0333333333328</v>
      </c>
      <c r="I41" s="40">
        <v>6832.5166666666664</v>
      </c>
      <c r="J41" s="40">
        <v>6915.0333333333328</v>
      </c>
      <c r="K41" s="31">
        <v>6750</v>
      </c>
      <c r="L41" s="31">
        <v>6540</v>
      </c>
      <c r="M41" s="31">
        <v>13.75591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15831.95</v>
      </c>
      <c r="D42" s="40">
        <v>15886.316666666666</v>
      </c>
      <c r="E42" s="40">
        <v>15622.633333333331</v>
      </c>
      <c r="F42" s="40">
        <v>15413.316666666666</v>
      </c>
      <c r="G42" s="40">
        <v>15149.633333333331</v>
      </c>
      <c r="H42" s="40">
        <v>16095.633333333331</v>
      </c>
      <c r="I42" s="40">
        <v>16359.316666666666</v>
      </c>
      <c r="J42" s="40">
        <v>16568.633333333331</v>
      </c>
      <c r="K42" s="31">
        <v>16150</v>
      </c>
      <c r="L42" s="31">
        <v>15677</v>
      </c>
      <c r="M42" s="31">
        <v>3.3680500000000002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5060.1000000000004</v>
      </c>
      <c r="D43" s="40">
        <v>5037.166666666667</v>
      </c>
      <c r="E43" s="40">
        <v>4994.3333333333339</v>
      </c>
      <c r="F43" s="40">
        <v>4928.5666666666666</v>
      </c>
      <c r="G43" s="40">
        <v>4885.7333333333336</v>
      </c>
      <c r="H43" s="40">
        <v>5102.9333333333343</v>
      </c>
      <c r="I43" s="40">
        <v>5145.7666666666682</v>
      </c>
      <c r="J43" s="40">
        <v>5211.5333333333347</v>
      </c>
      <c r="K43" s="31">
        <v>5080</v>
      </c>
      <c r="L43" s="31">
        <v>4971.3999999999996</v>
      </c>
      <c r="M43" s="31">
        <v>2.1427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2095.4499999999998</v>
      </c>
      <c r="D44" s="40">
        <v>2097.8333333333335</v>
      </c>
      <c r="E44" s="40">
        <v>2062.6166666666668</v>
      </c>
      <c r="F44" s="40">
        <v>2029.7833333333333</v>
      </c>
      <c r="G44" s="40">
        <v>1994.5666666666666</v>
      </c>
      <c r="H44" s="40">
        <v>2130.666666666667</v>
      </c>
      <c r="I44" s="40">
        <v>2165.8833333333332</v>
      </c>
      <c r="J44" s="40">
        <v>2198.7166666666672</v>
      </c>
      <c r="K44" s="31">
        <v>2133.0500000000002</v>
      </c>
      <c r="L44" s="31">
        <v>2065</v>
      </c>
      <c r="M44" s="31">
        <v>5.8690300000000004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246.2</v>
      </c>
      <c r="D45" s="40">
        <v>247.53333333333333</v>
      </c>
      <c r="E45" s="40">
        <v>242.06666666666666</v>
      </c>
      <c r="F45" s="40">
        <v>237.93333333333334</v>
      </c>
      <c r="G45" s="40">
        <v>232.46666666666667</v>
      </c>
      <c r="H45" s="40">
        <v>251.66666666666666</v>
      </c>
      <c r="I45" s="40">
        <v>257.13333333333333</v>
      </c>
      <c r="J45" s="40">
        <v>261.26666666666665</v>
      </c>
      <c r="K45" s="31">
        <v>253</v>
      </c>
      <c r="L45" s="31">
        <v>243.4</v>
      </c>
      <c r="M45" s="31">
        <v>51.209679999999999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78.95</v>
      </c>
      <c r="D46" s="40">
        <v>79.916666666666671</v>
      </c>
      <c r="E46" s="40">
        <v>77.583333333333343</v>
      </c>
      <c r="F46" s="40">
        <v>76.216666666666669</v>
      </c>
      <c r="G46" s="40">
        <v>73.88333333333334</v>
      </c>
      <c r="H46" s="40">
        <v>81.283333333333346</v>
      </c>
      <c r="I46" s="40">
        <v>83.616666666666688</v>
      </c>
      <c r="J46" s="40">
        <v>84.983333333333348</v>
      </c>
      <c r="K46" s="31">
        <v>82.25</v>
      </c>
      <c r="L46" s="31">
        <v>78.55</v>
      </c>
      <c r="M46" s="31">
        <v>276.10329999999999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50.8</v>
      </c>
      <c r="D47" s="40">
        <v>50.800000000000004</v>
      </c>
      <c r="E47" s="40">
        <v>50.000000000000007</v>
      </c>
      <c r="F47" s="40">
        <v>49.2</v>
      </c>
      <c r="G47" s="40">
        <v>48.400000000000006</v>
      </c>
      <c r="H47" s="40">
        <v>51.600000000000009</v>
      </c>
      <c r="I47" s="40">
        <v>52.400000000000006</v>
      </c>
      <c r="J47" s="40">
        <v>53.20000000000001</v>
      </c>
      <c r="K47" s="31">
        <v>51.6</v>
      </c>
      <c r="L47" s="31">
        <v>50</v>
      </c>
      <c r="M47" s="31">
        <v>48.402839999999998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1817.15</v>
      </c>
      <c r="D48" s="40">
        <v>1821.7833333333335</v>
      </c>
      <c r="E48" s="40">
        <v>1797.9666666666672</v>
      </c>
      <c r="F48" s="40">
        <v>1778.7833333333335</v>
      </c>
      <c r="G48" s="40">
        <v>1754.9666666666672</v>
      </c>
      <c r="H48" s="40">
        <v>1840.9666666666672</v>
      </c>
      <c r="I48" s="40">
        <v>1864.7833333333333</v>
      </c>
      <c r="J48" s="40">
        <v>1883.9666666666672</v>
      </c>
      <c r="K48" s="31">
        <v>1845.6</v>
      </c>
      <c r="L48" s="31">
        <v>1802.6</v>
      </c>
      <c r="M48" s="31">
        <v>3.9310299999999998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743.4</v>
      </c>
      <c r="D49" s="40">
        <v>745.53333333333342</v>
      </c>
      <c r="E49" s="40">
        <v>738.06666666666683</v>
      </c>
      <c r="F49" s="40">
        <v>732.73333333333346</v>
      </c>
      <c r="G49" s="40">
        <v>725.26666666666688</v>
      </c>
      <c r="H49" s="40">
        <v>750.86666666666679</v>
      </c>
      <c r="I49" s="40">
        <v>758.33333333333326</v>
      </c>
      <c r="J49" s="40">
        <v>763.66666666666674</v>
      </c>
      <c r="K49" s="31">
        <v>753</v>
      </c>
      <c r="L49" s="31">
        <v>740.2</v>
      </c>
      <c r="M49" s="31">
        <v>2.3909099999999999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199.5</v>
      </c>
      <c r="D50" s="40">
        <v>198.78333333333333</v>
      </c>
      <c r="E50" s="40">
        <v>196.11666666666667</v>
      </c>
      <c r="F50" s="40">
        <v>192.73333333333335</v>
      </c>
      <c r="G50" s="40">
        <v>190.06666666666669</v>
      </c>
      <c r="H50" s="40">
        <v>202.16666666666666</v>
      </c>
      <c r="I50" s="40">
        <v>204.83333333333334</v>
      </c>
      <c r="J50" s="40">
        <v>208.21666666666664</v>
      </c>
      <c r="K50" s="31">
        <v>201.45</v>
      </c>
      <c r="L50" s="31">
        <v>195.4</v>
      </c>
      <c r="M50" s="31">
        <v>36.280619999999999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673.4</v>
      </c>
      <c r="D51" s="40">
        <v>668.56666666666672</v>
      </c>
      <c r="E51" s="40">
        <v>661.38333333333344</v>
      </c>
      <c r="F51" s="40">
        <v>649.36666666666667</v>
      </c>
      <c r="G51" s="40">
        <v>642.18333333333339</v>
      </c>
      <c r="H51" s="40">
        <v>680.58333333333348</v>
      </c>
      <c r="I51" s="40">
        <v>687.76666666666665</v>
      </c>
      <c r="J51" s="40">
        <v>699.78333333333353</v>
      </c>
      <c r="K51" s="31">
        <v>675.75</v>
      </c>
      <c r="L51" s="31">
        <v>656.55</v>
      </c>
      <c r="M51" s="31">
        <v>23.855540000000001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57.3</v>
      </c>
      <c r="D52" s="40">
        <v>57.6</v>
      </c>
      <c r="E52" s="40">
        <v>56.400000000000006</v>
      </c>
      <c r="F52" s="40">
        <v>55.500000000000007</v>
      </c>
      <c r="G52" s="40">
        <v>54.300000000000011</v>
      </c>
      <c r="H52" s="40">
        <v>58.5</v>
      </c>
      <c r="I52" s="40">
        <v>59.7</v>
      </c>
      <c r="J52" s="40">
        <v>60.599999999999994</v>
      </c>
      <c r="K52" s="31">
        <v>58.8</v>
      </c>
      <c r="L52" s="31">
        <v>56.7</v>
      </c>
      <c r="M52" s="31">
        <v>292.72381999999999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364.2</v>
      </c>
      <c r="D53" s="40">
        <v>362.5</v>
      </c>
      <c r="E53" s="40">
        <v>359.1</v>
      </c>
      <c r="F53" s="40">
        <v>354</v>
      </c>
      <c r="G53" s="40">
        <v>350.6</v>
      </c>
      <c r="H53" s="40">
        <v>367.6</v>
      </c>
      <c r="I53" s="40">
        <v>371</v>
      </c>
      <c r="J53" s="40">
        <v>376.1</v>
      </c>
      <c r="K53" s="31">
        <v>365.9</v>
      </c>
      <c r="L53" s="31">
        <v>357.4</v>
      </c>
      <c r="M53" s="31">
        <v>64.277789999999996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667</v>
      </c>
      <c r="D54" s="40">
        <v>665.7</v>
      </c>
      <c r="E54" s="40">
        <v>660.50000000000011</v>
      </c>
      <c r="F54" s="40">
        <v>654.00000000000011</v>
      </c>
      <c r="G54" s="40">
        <v>648.80000000000018</v>
      </c>
      <c r="H54" s="40">
        <v>672.2</v>
      </c>
      <c r="I54" s="40">
        <v>677.39999999999986</v>
      </c>
      <c r="J54" s="40">
        <v>683.9</v>
      </c>
      <c r="K54" s="31">
        <v>670.9</v>
      </c>
      <c r="L54" s="31">
        <v>659.2</v>
      </c>
      <c r="M54" s="31">
        <v>80.844989999999996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350.75</v>
      </c>
      <c r="D55" s="40">
        <v>352.51666666666665</v>
      </c>
      <c r="E55" s="40">
        <v>347.38333333333333</v>
      </c>
      <c r="F55" s="40">
        <v>344.01666666666665</v>
      </c>
      <c r="G55" s="40">
        <v>338.88333333333333</v>
      </c>
      <c r="H55" s="40">
        <v>355.88333333333333</v>
      </c>
      <c r="I55" s="40">
        <v>361.01666666666665</v>
      </c>
      <c r="J55" s="40">
        <v>364.38333333333333</v>
      </c>
      <c r="K55" s="31">
        <v>357.65</v>
      </c>
      <c r="L55" s="31">
        <v>349.15</v>
      </c>
      <c r="M55" s="31">
        <v>13.39312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16287.35</v>
      </c>
      <c r="D56" s="40">
        <v>16138.949999999999</v>
      </c>
      <c r="E56" s="40">
        <v>15787.899999999998</v>
      </c>
      <c r="F56" s="40">
        <v>15288.449999999999</v>
      </c>
      <c r="G56" s="40">
        <v>14937.399999999998</v>
      </c>
      <c r="H56" s="40">
        <v>16638.399999999998</v>
      </c>
      <c r="I56" s="40">
        <v>16989.449999999997</v>
      </c>
      <c r="J56" s="40">
        <v>17488.899999999998</v>
      </c>
      <c r="K56" s="31">
        <v>16490</v>
      </c>
      <c r="L56" s="31">
        <v>15639.5</v>
      </c>
      <c r="M56" s="31">
        <v>0.59826000000000001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3505.75</v>
      </c>
      <c r="D57" s="40">
        <v>3502.7166666666672</v>
      </c>
      <c r="E57" s="40">
        <v>3464.0833333333344</v>
      </c>
      <c r="F57" s="40">
        <v>3422.4166666666674</v>
      </c>
      <c r="G57" s="40">
        <v>3383.7833333333347</v>
      </c>
      <c r="H57" s="40">
        <v>3544.3833333333341</v>
      </c>
      <c r="I57" s="40">
        <v>3583.0166666666673</v>
      </c>
      <c r="J57" s="40">
        <v>3624.6833333333338</v>
      </c>
      <c r="K57" s="31">
        <v>3541.35</v>
      </c>
      <c r="L57" s="31">
        <v>3461.05</v>
      </c>
      <c r="M57" s="31">
        <v>2.2299099999999998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455.1</v>
      </c>
      <c r="D58" s="40">
        <v>452.84999999999997</v>
      </c>
      <c r="E58" s="40">
        <v>448.24999999999994</v>
      </c>
      <c r="F58" s="40">
        <v>441.4</v>
      </c>
      <c r="G58" s="40">
        <v>436.79999999999995</v>
      </c>
      <c r="H58" s="40">
        <v>459.69999999999993</v>
      </c>
      <c r="I58" s="40">
        <v>464.29999999999995</v>
      </c>
      <c r="J58" s="40">
        <v>471.14999999999992</v>
      </c>
      <c r="K58" s="31">
        <v>457.45</v>
      </c>
      <c r="L58" s="31">
        <v>446</v>
      </c>
      <c r="M58" s="31">
        <v>19.21538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192.2</v>
      </c>
      <c r="D59" s="40">
        <v>192.81666666666663</v>
      </c>
      <c r="E59" s="40">
        <v>189.78333333333327</v>
      </c>
      <c r="F59" s="40">
        <v>187.36666666666665</v>
      </c>
      <c r="G59" s="40">
        <v>184.33333333333329</v>
      </c>
      <c r="H59" s="40">
        <v>195.23333333333326</v>
      </c>
      <c r="I59" s="40">
        <v>198.26666666666662</v>
      </c>
      <c r="J59" s="40">
        <v>200.68333333333325</v>
      </c>
      <c r="K59" s="31">
        <v>195.85</v>
      </c>
      <c r="L59" s="31">
        <v>190.4</v>
      </c>
      <c r="M59" s="31">
        <v>73.105940000000004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121.3</v>
      </c>
      <c r="D60" s="40">
        <v>121.86666666666667</v>
      </c>
      <c r="E60" s="40">
        <v>120.18333333333335</v>
      </c>
      <c r="F60" s="40">
        <v>119.06666666666668</v>
      </c>
      <c r="G60" s="40">
        <v>117.38333333333335</v>
      </c>
      <c r="H60" s="40">
        <v>122.98333333333335</v>
      </c>
      <c r="I60" s="40">
        <v>124.66666666666669</v>
      </c>
      <c r="J60" s="40">
        <v>125.78333333333335</v>
      </c>
      <c r="K60" s="31">
        <v>123.55</v>
      </c>
      <c r="L60" s="31">
        <v>120.75</v>
      </c>
      <c r="M60" s="31">
        <v>6.8693600000000004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505</v>
      </c>
      <c r="D61" s="40">
        <v>504.58333333333331</v>
      </c>
      <c r="E61" s="40">
        <v>490.56666666666661</v>
      </c>
      <c r="F61" s="40">
        <v>476.13333333333327</v>
      </c>
      <c r="G61" s="40">
        <v>462.11666666666656</v>
      </c>
      <c r="H61" s="40">
        <v>519.01666666666665</v>
      </c>
      <c r="I61" s="40">
        <v>533.03333333333342</v>
      </c>
      <c r="J61" s="40">
        <v>547.4666666666667</v>
      </c>
      <c r="K61" s="31">
        <v>518.6</v>
      </c>
      <c r="L61" s="31">
        <v>490.15</v>
      </c>
      <c r="M61" s="31">
        <v>31.937830000000002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886.75</v>
      </c>
      <c r="D62" s="40">
        <v>888.73333333333323</v>
      </c>
      <c r="E62" s="40">
        <v>880.06666666666649</v>
      </c>
      <c r="F62" s="40">
        <v>873.38333333333321</v>
      </c>
      <c r="G62" s="40">
        <v>864.71666666666647</v>
      </c>
      <c r="H62" s="40">
        <v>895.41666666666652</v>
      </c>
      <c r="I62" s="40">
        <v>904.08333333333326</v>
      </c>
      <c r="J62" s="40">
        <v>910.76666666666654</v>
      </c>
      <c r="K62" s="31">
        <v>897.4</v>
      </c>
      <c r="L62" s="31">
        <v>882.05</v>
      </c>
      <c r="M62" s="31">
        <v>23.013159999999999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134.25</v>
      </c>
      <c r="D63" s="40">
        <v>135.25</v>
      </c>
      <c r="E63" s="40">
        <v>132.69999999999999</v>
      </c>
      <c r="F63" s="40">
        <v>131.14999999999998</v>
      </c>
      <c r="G63" s="40">
        <v>128.59999999999997</v>
      </c>
      <c r="H63" s="40">
        <v>136.80000000000001</v>
      </c>
      <c r="I63" s="40">
        <v>139.35000000000002</v>
      </c>
      <c r="J63" s="40">
        <v>140.90000000000003</v>
      </c>
      <c r="K63" s="31">
        <v>137.80000000000001</v>
      </c>
      <c r="L63" s="31">
        <v>133.69999999999999</v>
      </c>
      <c r="M63" s="31">
        <v>10.237920000000001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144.65</v>
      </c>
      <c r="D64" s="40">
        <v>144.01666666666665</v>
      </c>
      <c r="E64" s="40">
        <v>142.0333333333333</v>
      </c>
      <c r="F64" s="40">
        <v>139.41666666666666</v>
      </c>
      <c r="G64" s="40">
        <v>137.43333333333331</v>
      </c>
      <c r="H64" s="40">
        <v>146.6333333333333</v>
      </c>
      <c r="I64" s="40">
        <v>148.61666666666665</v>
      </c>
      <c r="J64" s="40">
        <v>151.23333333333329</v>
      </c>
      <c r="K64" s="31">
        <v>146</v>
      </c>
      <c r="L64" s="31">
        <v>141.4</v>
      </c>
      <c r="M64" s="31">
        <v>80.970500000000001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5396.9</v>
      </c>
      <c r="D65" s="40">
        <v>5346.4333333333334</v>
      </c>
      <c r="E65" s="40">
        <v>5262.8666666666668</v>
      </c>
      <c r="F65" s="40">
        <v>5128.833333333333</v>
      </c>
      <c r="G65" s="40">
        <v>5045.2666666666664</v>
      </c>
      <c r="H65" s="40">
        <v>5480.4666666666672</v>
      </c>
      <c r="I65" s="40">
        <v>5564.0333333333347</v>
      </c>
      <c r="J65" s="40">
        <v>5698.0666666666675</v>
      </c>
      <c r="K65" s="31">
        <v>5430</v>
      </c>
      <c r="L65" s="31">
        <v>5212.3999999999996</v>
      </c>
      <c r="M65" s="31">
        <v>3.30003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1444.6</v>
      </c>
      <c r="D66" s="40">
        <v>1435.6333333333332</v>
      </c>
      <c r="E66" s="40">
        <v>1422.6666666666665</v>
      </c>
      <c r="F66" s="40">
        <v>1400.7333333333333</v>
      </c>
      <c r="G66" s="40">
        <v>1387.7666666666667</v>
      </c>
      <c r="H66" s="40">
        <v>1457.5666666666664</v>
      </c>
      <c r="I66" s="40">
        <v>1470.5333333333331</v>
      </c>
      <c r="J66" s="40">
        <v>1492.4666666666662</v>
      </c>
      <c r="K66" s="31">
        <v>1448.6</v>
      </c>
      <c r="L66" s="31">
        <v>1413.7</v>
      </c>
      <c r="M66" s="31">
        <v>3.8142299999999998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609.1</v>
      </c>
      <c r="D67" s="40">
        <v>611.01666666666665</v>
      </c>
      <c r="E67" s="40">
        <v>604.0333333333333</v>
      </c>
      <c r="F67" s="40">
        <v>598.9666666666667</v>
      </c>
      <c r="G67" s="40">
        <v>591.98333333333335</v>
      </c>
      <c r="H67" s="40">
        <v>616.08333333333326</v>
      </c>
      <c r="I67" s="40">
        <v>623.06666666666661</v>
      </c>
      <c r="J67" s="40">
        <v>628.13333333333321</v>
      </c>
      <c r="K67" s="31">
        <v>618</v>
      </c>
      <c r="L67" s="31">
        <v>605.95000000000005</v>
      </c>
      <c r="M67" s="31">
        <v>10.511380000000001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736.85</v>
      </c>
      <c r="D68" s="40">
        <v>731.69999999999993</v>
      </c>
      <c r="E68" s="40">
        <v>724.49999999999989</v>
      </c>
      <c r="F68" s="40">
        <v>712.15</v>
      </c>
      <c r="G68" s="40">
        <v>704.94999999999993</v>
      </c>
      <c r="H68" s="40">
        <v>744.04999999999984</v>
      </c>
      <c r="I68" s="40">
        <v>751.24999999999989</v>
      </c>
      <c r="J68" s="40">
        <v>763.5999999999998</v>
      </c>
      <c r="K68" s="31">
        <v>738.9</v>
      </c>
      <c r="L68" s="31">
        <v>719.35</v>
      </c>
      <c r="M68" s="31">
        <v>1.85182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413.05</v>
      </c>
      <c r="D69" s="40">
        <v>412.86666666666662</v>
      </c>
      <c r="E69" s="40">
        <v>407.73333333333323</v>
      </c>
      <c r="F69" s="40">
        <v>402.41666666666663</v>
      </c>
      <c r="G69" s="40">
        <v>397.28333333333325</v>
      </c>
      <c r="H69" s="40">
        <v>418.18333333333322</v>
      </c>
      <c r="I69" s="40">
        <v>423.31666666666655</v>
      </c>
      <c r="J69" s="40">
        <v>428.63333333333321</v>
      </c>
      <c r="K69" s="31">
        <v>418</v>
      </c>
      <c r="L69" s="31">
        <v>407.55</v>
      </c>
      <c r="M69" s="31">
        <v>10.95439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901.9</v>
      </c>
      <c r="D70" s="40">
        <v>901.96666666666658</v>
      </c>
      <c r="E70" s="40">
        <v>890.98333333333312</v>
      </c>
      <c r="F70" s="40">
        <v>880.06666666666649</v>
      </c>
      <c r="G70" s="40">
        <v>869.08333333333303</v>
      </c>
      <c r="H70" s="40">
        <v>912.88333333333321</v>
      </c>
      <c r="I70" s="40">
        <v>923.86666666666656</v>
      </c>
      <c r="J70" s="40">
        <v>934.7833333333333</v>
      </c>
      <c r="K70" s="31">
        <v>912.95</v>
      </c>
      <c r="L70" s="31">
        <v>891.05</v>
      </c>
      <c r="M70" s="31">
        <v>3.31318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372.9</v>
      </c>
      <c r="D71" s="40">
        <v>374.33333333333331</v>
      </c>
      <c r="E71" s="40">
        <v>367.31666666666661</v>
      </c>
      <c r="F71" s="40">
        <v>361.73333333333329</v>
      </c>
      <c r="G71" s="40">
        <v>354.71666666666658</v>
      </c>
      <c r="H71" s="40">
        <v>379.91666666666663</v>
      </c>
      <c r="I71" s="40">
        <v>386.93333333333339</v>
      </c>
      <c r="J71" s="40">
        <v>392.51666666666665</v>
      </c>
      <c r="K71" s="31">
        <v>381.35</v>
      </c>
      <c r="L71" s="31">
        <v>368.75</v>
      </c>
      <c r="M71" s="31">
        <v>50.75432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559.1</v>
      </c>
      <c r="D72" s="40">
        <v>560.30000000000007</v>
      </c>
      <c r="E72" s="40">
        <v>555.80000000000018</v>
      </c>
      <c r="F72" s="40">
        <v>552.50000000000011</v>
      </c>
      <c r="G72" s="40">
        <v>548.00000000000023</v>
      </c>
      <c r="H72" s="40">
        <v>563.60000000000014</v>
      </c>
      <c r="I72" s="40">
        <v>568.09999999999991</v>
      </c>
      <c r="J72" s="40">
        <v>571.40000000000009</v>
      </c>
      <c r="K72" s="31">
        <v>564.79999999999995</v>
      </c>
      <c r="L72" s="31">
        <v>557</v>
      </c>
      <c r="M72" s="31">
        <v>6.4115000000000002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1842.7</v>
      </c>
      <c r="D73" s="40">
        <v>1849.0999999999997</v>
      </c>
      <c r="E73" s="40">
        <v>1794.1999999999994</v>
      </c>
      <c r="F73" s="40">
        <v>1745.6999999999996</v>
      </c>
      <c r="G73" s="40">
        <v>1690.7999999999993</v>
      </c>
      <c r="H73" s="40">
        <v>1897.5999999999995</v>
      </c>
      <c r="I73" s="40">
        <v>1952.4999999999995</v>
      </c>
      <c r="J73" s="40">
        <v>2000.9999999999995</v>
      </c>
      <c r="K73" s="31">
        <v>1904</v>
      </c>
      <c r="L73" s="31">
        <v>1800.6</v>
      </c>
      <c r="M73" s="31">
        <v>4.6660500000000003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2277.25</v>
      </c>
      <c r="D74" s="40">
        <v>2255.4166666666665</v>
      </c>
      <c r="E74" s="40">
        <v>2211.833333333333</v>
      </c>
      <c r="F74" s="40">
        <v>2146.4166666666665</v>
      </c>
      <c r="G74" s="40">
        <v>2102.833333333333</v>
      </c>
      <c r="H74" s="40">
        <v>2320.833333333333</v>
      </c>
      <c r="I74" s="40">
        <v>2364.4166666666661</v>
      </c>
      <c r="J74" s="40">
        <v>2429.833333333333</v>
      </c>
      <c r="K74" s="31">
        <v>2299</v>
      </c>
      <c r="L74" s="31">
        <v>2190</v>
      </c>
      <c r="M74" s="31">
        <v>7.54026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147.05000000000001</v>
      </c>
      <c r="D75" s="40">
        <v>148.28333333333333</v>
      </c>
      <c r="E75" s="40">
        <v>144.16666666666666</v>
      </c>
      <c r="F75" s="40">
        <v>141.28333333333333</v>
      </c>
      <c r="G75" s="40">
        <v>137.16666666666666</v>
      </c>
      <c r="H75" s="40">
        <v>151.16666666666666</v>
      </c>
      <c r="I75" s="40">
        <v>155.28333333333333</v>
      </c>
      <c r="J75" s="40">
        <v>158.16666666666666</v>
      </c>
      <c r="K75" s="31">
        <v>152.4</v>
      </c>
      <c r="L75" s="31">
        <v>145.4</v>
      </c>
      <c r="M75" s="31">
        <v>18.40672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4405.7</v>
      </c>
      <c r="D76" s="40">
        <v>4404.9833333333336</v>
      </c>
      <c r="E76" s="40">
        <v>4361.7166666666672</v>
      </c>
      <c r="F76" s="40">
        <v>4317.7333333333336</v>
      </c>
      <c r="G76" s="40">
        <v>4274.4666666666672</v>
      </c>
      <c r="H76" s="40">
        <v>4448.9666666666672</v>
      </c>
      <c r="I76" s="40">
        <v>4492.2333333333336</v>
      </c>
      <c r="J76" s="40">
        <v>4536.2166666666672</v>
      </c>
      <c r="K76" s="31">
        <v>4448.25</v>
      </c>
      <c r="L76" s="31">
        <v>4361</v>
      </c>
      <c r="M76" s="31">
        <v>8.2570899999999998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5501.45</v>
      </c>
      <c r="D77" s="40">
        <v>5427.5499999999993</v>
      </c>
      <c r="E77" s="40">
        <v>5323.9499999999989</v>
      </c>
      <c r="F77" s="40">
        <v>5146.45</v>
      </c>
      <c r="G77" s="40">
        <v>5042.8499999999995</v>
      </c>
      <c r="H77" s="40">
        <v>5605.0499999999984</v>
      </c>
      <c r="I77" s="40">
        <v>5708.6499999999987</v>
      </c>
      <c r="J77" s="40">
        <v>5886.1499999999978</v>
      </c>
      <c r="K77" s="31">
        <v>5531.15</v>
      </c>
      <c r="L77" s="31">
        <v>5250.05</v>
      </c>
      <c r="M77" s="31">
        <v>4.9683400000000004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3404.25</v>
      </c>
      <c r="D78" s="40">
        <v>3402.0166666666664</v>
      </c>
      <c r="E78" s="40">
        <v>3367.0333333333328</v>
      </c>
      <c r="F78" s="40">
        <v>3329.8166666666666</v>
      </c>
      <c r="G78" s="40">
        <v>3294.833333333333</v>
      </c>
      <c r="H78" s="40">
        <v>3439.2333333333327</v>
      </c>
      <c r="I78" s="40">
        <v>3474.2166666666662</v>
      </c>
      <c r="J78" s="40">
        <v>3511.4333333333325</v>
      </c>
      <c r="K78" s="31">
        <v>3437</v>
      </c>
      <c r="L78" s="31">
        <v>3364.8</v>
      </c>
      <c r="M78" s="31">
        <v>1.4583600000000001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4620.8999999999996</v>
      </c>
      <c r="D79" s="40">
        <v>4597.9666666666662</v>
      </c>
      <c r="E79" s="40">
        <v>4566.7333333333327</v>
      </c>
      <c r="F79" s="40">
        <v>4512.5666666666666</v>
      </c>
      <c r="G79" s="40">
        <v>4481.333333333333</v>
      </c>
      <c r="H79" s="40">
        <v>4652.1333333333323</v>
      </c>
      <c r="I79" s="40">
        <v>4683.3666666666659</v>
      </c>
      <c r="J79" s="40">
        <v>4737.5333333333319</v>
      </c>
      <c r="K79" s="31">
        <v>4629.2</v>
      </c>
      <c r="L79" s="31">
        <v>4543.8</v>
      </c>
      <c r="M79" s="31">
        <v>2.5875400000000002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2416.65</v>
      </c>
      <c r="D80" s="40">
        <v>2414.8833333333332</v>
      </c>
      <c r="E80" s="40">
        <v>2391.9166666666665</v>
      </c>
      <c r="F80" s="40">
        <v>2367.1833333333334</v>
      </c>
      <c r="G80" s="40">
        <v>2344.2166666666667</v>
      </c>
      <c r="H80" s="40">
        <v>2439.6166666666663</v>
      </c>
      <c r="I80" s="40">
        <v>2462.5833333333335</v>
      </c>
      <c r="J80" s="40">
        <v>2487.3166666666662</v>
      </c>
      <c r="K80" s="31">
        <v>2437.85</v>
      </c>
      <c r="L80" s="31">
        <v>2390.15</v>
      </c>
      <c r="M80" s="31">
        <v>3.3385799999999999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534.45000000000005</v>
      </c>
      <c r="D81" s="40">
        <v>533.44999999999993</v>
      </c>
      <c r="E81" s="40">
        <v>528.99999999999989</v>
      </c>
      <c r="F81" s="40">
        <v>523.54999999999995</v>
      </c>
      <c r="G81" s="40">
        <v>519.09999999999991</v>
      </c>
      <c r="H81" s="40">
        <v>538.89999999999986</v>
      </c>
      <c r="I81" s="40">
        <v>543.34999999999991</v>
      </c>
      <c r="J81" s="40">
        <v>548.79999999999984</v>
      </c>
      <c r="K81" s="31">
        <v>537.9</v>
      </c>
      <c r="L81" s="31">
        <v>528</v>
      </c>
      <c r="M81" s="31">
        <v>5.2479500000000003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1598.4</v>
      </c>
      <c r="D82" s="40">
        <v>1611.1166666666668</v>
      </c>
      <c r="E82" s="40">
        <v>1572.5833333333335</v>
      </c>
      <c r="F82" s="40">
        <v>1546.7666666666667</v>
      </c>
      <c r="G82" s="40">
        <v>1508.2333333333333</v>
      </c>
      <c r="H82" s="40">
        <v>1636.9333333333336</v>
      </c>
      <c r="I82" s="40">
        <v>1675.4666666666669</v>
      </c>
      <c r="J82" s="40">
        <v>1701.2833333333338</v>
      </c>
      <c r="K82" s="31">
        <v>1649.65</v>
      </c>
      <c r="L82" s="31">
        <v>1585.3</v>
      </c>
      <c r="M82" s="31">
        <v>0.34808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1827.1</v>
      </c>
      <c r="D83" s="40">
        <v>1828.75</v>
      </c>
      <c r="E83" s="40">
        <v>1813.5</v>
      </c>
      <c r="F83" s="40">
        <v>1799.9</v>
      </c>
      <c r="G83" s="40">
        <v>1784.65</v>
      </c>
      <c r="H83" s="40">
        <v>1842.35</v>
      </c>
      <c r="I83" s="40">
        <v>1857.6</v>
      </c>
      <c r="J83" s="40">
        <v>1871.1999999999998</v>
      </c>
      <c r="K83" s="31">
        <v>1844</v>
      </c>
      <c r="L83" s="31">
        <v>1815.15</v>
      </c>
      <c r="M83" s="31">
        <v>8.7010199999999998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156.5</v>
      </c>
      <c r="D84" s="40">
        <v>158.83333333333334</v>
      </c>
      <c r="E84" s="40">
        <v>153.61666666666667</v>
      </c>
      <c r="F84" s="40">
        <v>150.73333333333332</v>
      </c>
      <c r="G84" s="40">
        <v>145.51666666666665</v>
      </c>
      <c r="H84" s="40">
        <v>161.7166666666667</v>
      </c>
      <c r="I84" s="40">
        <v>166.93333333333334</v>
      </c>
      <c r="J84" s="40">
        <v>169.81666666666672</v>
      </c>
      <c r="K84" s="31">
        <v>164.05</v>
      </c>
      <c r="L84" s="31">
        <v>155.94999999999999</v>
      </c>
      <c r="M84" s="31">
        <v>53.36636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80.55</v>
      </c>
      <c r="D85" s="40">
        <v>80.88333333333334</v>
      </c>
      <c r="E85" s="40">
        <v>79.51666666666668</v>
      </c>
      <c r="F85" s="40">
        <v>78.483333333333334</v>
      </c>
      <c r="G85" s="40">
        <v>77.116666666666674</v>
      </c>
      <c r="H85" s="40">
        <v>81.916666666666686</v>
      </c>
      <c r="I85" s="40">
        <v>83.283333333333331</v>
      </c>
      <c r="J85" s="40">
        <v>84.316666666666691</v>
      </c>
      <c r="K85" s="31">
        <v>82.25</v>
      </c>
      <c r="L85" s="31">
        <v>79.849999999999994</v>
      </c>
      <c r="M85" s="31">
        <v>141.56976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277.95</v>
      </c>
      <c r="D86" s="40">
        <v>277.06666666666666</v>
      </c>
      <c r="E86" s="40">
        <v>272.13333333333333</v>
      </c>
      <c r="F86" s="40">
        <v>266.31666666666666</v>
      </c>
      <c r="G86" s="40">
        <v>261.38333333333333</v>
      </c>
      <c r="H86" s="40">
        <v>282.88333333333333</v>
      </c>
      <c r="I86" s="40">
        <v>287.81666666666661</v>
      </c>
      <c r="J86" s="40">
        <v>293.63333333333333</v>
      </c>
      <c r="K86" s="31">
        <v>282</v>
      </c>
      <c r="L86" s="31">
        <v>271.25</v>
      </c>
      <c r="M86" s="31">
        <v>16.32856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129</v>
      </c>
      <c r="D87" s="40">
        <v>128.1</v>
      </c>
      <c r="E87" s="40">
        <v>126.64999999999998</v>
      </c>
      <c r="F87" s="40">
        <v>124.29999999999998</v>
      </c>
      <c r="G87" s="40">
        <v>122.84999999999997</v>
      </c>
      <c r="H87" s="40">
        <v>130.44999999999999</v>
      </c>
      <c r="I87" s="40">
        <v>131.89999999999998</v>
      </c>
      <c r="J87" s="40">
        <v>134.25</v>
      </c>
      <c r="K87" s="31">
        <v>129.55000000000001</v>
      </c>
      <c r="L87" s="31">
        <v>125.75</v>
      </c>
      <c r="M87" s="31">
        <v>73.397220000000004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39.85</v>
      </c>
      <c r="D88" s="40">
        <v>40.116666666666667</v>
      </c>
      <c r="E88" s="40">
        <v>39.383333333333333</v>
      </c>
      <c r="F88" s="40">
        <v>38.916666666666664</v>
      </c>
      <c r="G88" s="40">
        <v>38.18333333333333</v>
      </c>
      <c r="H88" s="40">
        <v>40.583333333333336</v>
      </c>
      <c r="I88" s="40">
        <v>41.31666666666667</v>
      </c>
      <c r="J88" s="40">
        <v>41.783333333333339</v>
      </c>
      <c r="K88" s="31">
        <v>40.85</v>
      </c>
      <c r="L88" s="31">
        <v>39.65</v>
      </c>
      <c r="M88" s="31">
        <v>118.10471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3698.15</v>
      </c>
      <c r="D89" s="40">
        <v>3677.0499999999997</v>
      </c>
      <c r="E89" s="40">
        <v>3631.0999999999995</v>
      </c>
      <c r="F89" s="40">
        <v>3564.0499999999997</v>
      </c>
      <c r="G89" s="40">
        <v>3518.0999999999995</v>
      </c>
      <c r="H89" s="40">
        <v>3744.0999999999995</v>
      </c>
      <c r="I89" s="40">
        <v>3790.0499999999993</v>
      </c>
      <c r="J89" s="40">
        <v>3857.0999999999995</v>
      </c>
      <c r="K89" s="31">
        <v>3723</v>
      </c>
      <c r="L89" s="31">
        <v>3610</v>
      </c>
      <c r="M89" s="31">
        <v>1.45869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488.7</v>
      </c>
      <c r="D90" s="40">
        <v>489.75</v>
      </c>
      <c r="E90" s="40">
        <v>483</v>
      </c>
      <c r="F90" s="40">
        <v>477.3</v>
      </c>
      <c r="G90" s="40">
        <v>470.55</v>
      </c>
      <c r="H90" s="40">
        <v>495.45</v>
      </c>
      <c r="I90" s="40">
        <v>502.2</v>
      </c>
      <c r="J90" s="40">
        <v>507.9</v>
      </c>
      <c r="K90" s="31">
        <v>496.5</v>
      </c>
      <c r="L90" s="31">
        <v>484.05</v>
      </c>
      <c r="M90" s="31">
        <v>11.981629999999999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936.9</v>
      </c>
      <c r="D91" s="40">
        <v>927.66666666666663</v>
      </c>
      <c r="E91" s="40">
        <v>907.33333333333326</v>
      </c>
      <c r="F91" s="40">
        <v>877.76666666666665</v>
      </c>
      <c r="G91" s="40">
        <v>857.43333333333328</v>
      </c>
      <c r="H91" s="40">
        <v>957.23333333333323</v>
      </c>
      <c r="I91" s="40">
        <v>977.56666666666649</v>
      </c>
      <c r="J91" s="40">
        <v>1007.1333333333332</v>
      </c>
      <c r="K91" s="31">
        <v>948</v>
      </c>
      <c r="L91" s="31">
        <v>898.1</v>
      </c>
      <c r="M91" s="31">
        <v>29.62529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618.5</v>
      </c>
      <c r="D92" s="40">
        <v>612.13333333333333</v>
      </c>
      <c r="E92" s="40">
        <v>601.36666666666667</v>
      </c>
      <c r="F92" s="40">
        <v>584.23333333333335</v>
      </c>
      <c r="G92" s="40">
        <v>573.4666666666667</v>
      </c>
      <c r="H92" s="40">
        <v>629.26666666666665</v>
      </c>
      <c r="I92" s="40">
        <v>640.0333333333333</v>
      </c>
      <c r="J92" s="40">
        <v>657.16666666666663</v>
      </c>
      <c r="K92" s="31">
        <v>622.9</v>
      </c>
      <c r="L92" s="31">
        <v>595</v>
      </c>
      <c r="M92" s="31">
        <v>2.5075799999999999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1818.25</v>
      </c>
      <c r="D93" s="40">
        <v>1822.5333333333335</v>
      </c>
      <c r="E93" s="40">
        <v>1788.2666666666671</v>
      </c>
      <c r="F93" s="40">
        <v>1758.2833333333335</v>
      </c>
      <c r="G93" s="40">
        <v>1724.0166666666671</v>
      </c>
      <c r="H93" s="40">
        <v>1852.5166666666671</v>
      </c>
      <c r="I93" s="40">
        <v>1886.7833333333335</v>
      </c>
      <c r="J93" s="40">
        <v>1916.7666666666671</v>
      </c>
      <c r="K93" s="31">
        <v>1856.8</v>
      </c>
      <c r="L93" s="31">
        <v>1792.55</v>
      </c>
      <c r="M93" s="31">
        <v>10.122999999999999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1636.45</v>
      </c>
      <c r="D94" s="40">
        <v>1641.1333333333332</v>
      </c>
      <c r="E94" s="40">
        <v>1613.4666666666665</v>
      </c>
      <c r="F94" s="40">
        <v>1590.4833333333333</v>
      </c>
      <c r="G94" s="40">
        <v>1562.8166666666666</v>
      </c>
      <c r="H94" s="40">
        <v>1664.1166666666663</v>
      </c>
      <c r="I94" s="40">
        <v>1691.7833333333333</v>
      </c>
      <c r="J94" s="40">
        <v>1714.7666666666662</v>
      </c>
      <c r="K94" s="31">
        <v>1668.8</v>
      </c>
      <c r="L94" s="31">
        <v>1618.15</v>
      </c>
      <c r="M94" s="31">
        <v>9.4531899999999993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626.79999999999995</v>
      </c>
      <c r="D95" s="40">
        <v>624.81666666666661</v>
      </c>
      <c r="E95" s="40">
        <v>614.13333333333321</v>
      </c>
      <c r="F95" s="40">
        <v>601.46666666666658</v>
      </c>
      <c r="G95" s="40">
        <v>590.78333333333319</v>
      </c>
      <c r="H95" s="40">
        <v>637.48333333333323</v>
      </c>
      <c r="I95" s="40">
        <v>648.16666666666663</v>
      </c>
      <c r="J95" s="40">
        <v>660.83333333333326</v>
      </c>
      <c r="K95" s="31">
        <v>635.5</v>
      </c>
      <c r="L95" s="31">
        <v>612.15</v>
      </c>
      <c r="M95" s="31">
        <v>6.9426500000000004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294.95</v>
      </c>
      <c r="D96" s="40">
        <v>295.23333333333329</v>
      </c>
      <c r="E96" s="40">
        <v>292.06666666666661</v>
      </c>
      <c r="F96" s="40">
        <v>289.18333333333334</v>
      </c>
      <c r="G96" s="40">
        <v>286.01666666666665</v>
      </c>
      <c r="H96" s="40">
        <v>298.11666666666656</v>
      </c>
      <c r="I96" s="40">
        <v>301.28333333333319</v>
      </c>
      <c r="J96" s="40">
        <v>304.16666666666652</v>
      </c>
      <c r="K96" s="31">
        <v>298.39999999999998</v>
      </c>
      <c r="L96" s="31">
        <v>292.35000000000002</v>
      </c>
      <c r="M96" s="31">
        <v>10.80918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1205</v>
      </c>
      <c r="D97" s="40">
        <v>1195</v>
      </c>
      <c r="E97" s="40">
        <v>1175.05</v>
      </c>
      <c r="F97" s="40">
        <v>1145.0999999999999</v>
      </c>
      <c r="G97" s="40">
        <v>1125.1499999999999</v>
      </c>
      <c r="H97" s="40">
        <v>1224.95</v>
      </c>
      <c r="I97" s="40">
        <v>1244.8999999999999</v>
      </c>
      <c r="J97" s="40">
        <v>1274.8500000000001</v>
      </c>
      <c r="K97" s="31">
        <v>1214.95</v>
      </c>
      <c r="L97" s="31">
        <v>1165.05</v>
      </c>
      <c r="M97" s="31">
        <v>62.179859999999998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2327.15</v>
      </c>
      <c r="D98" s="40">
        <v>2334.6333333333332</v>
      </c>
      <c r="E98" s="40">
        <v>2308.1166666666663</v>
      </c>
      <c r="F98" s="40">
        <v>2289.083333333333</v>
      </c>
      <c r="G98" s="40">
        <v>2262.5666666666662</v>
      </c>
      <c r="H98" s="40">
        <v>2353.6666666666665</v>
      </c>
      <c r="I98" s="40">
        <v>2380.1833333333329</v>
      </c>
      <c r="J98" s="40">
        <v>2399.2166666666667</v>
      </c>
      <c r="K98" s="31">
        <v>2361.15</v>
      </c>
      <c r="L98" s="31">
        <v>2315.6</v>
      </c>
      <c r="M98" s="31">
        <v>1.82979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1441.8</v>
      </c>
      <c r="D99" s="40">
        <v>1440.8500000000001</v>
      </c>
      <c r="E99" s="40">
        <v>1430.9500000000003</v>
      </c>
      <c r="F99" s="40">
        <v>1420.1000000000001</v>
      </c>
      <c r="G99" s="40">
        <v>1410.2000000000003</v>
      </c>
      <c r="H99" s="40">
        <v>1451.7000000000003</v>
      </c>
      <c r="I99" s="40">
        <v>1461.6000000000004</v>
      </c>
      <c r="J99" s="40">
        <v>1472.4500000000003</v>
      </c>
      <c r="K99" s="31">
        <v>1450.75</v>
      </c>
      <c r="L99" s="31">
        <v>1430</v>
      </c>
      <c r="M99" s="31">
        <v>45.59375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638.75</v>
      </c>
      <c r="D100" s="40">
        <v>638.56666666666672</v>
      </c>
      <c r="E100" s="40">
        <v>633.18333333333339</v>
      </c>
      <c r="F100" s="40">
        <v>627.61666666666667</v>
      </c>
      <c r="G100" s="40">
        <v>622.23333333333335</v>
      </c>
      <c r="H100" s="40">
        <v>644.13333333333344</v>
      </c>
      <c r="I100" s="40">
        <v>649.51666666666688</v>
      </c>
      <c r="J100" s="40">
        <v>655.08333333333348</v>
      </c>
      <c r="K100" s="31">
        <v>643.95000000000005</v>
      </c>
      <c r="L100" s="31">
        <v>633</v>
      </c>
      <c r="M100" s="31">
        <v>16.406009999999998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1338.7</v>
      </c>
      <c r="D101" s="40">
        <v>1328.25</v>
      </c>
      <c r="E101" s="40">
        <v>1304.5</v>
      </c>
      <c r="F101" s="40">
        <v>1270.3</v>
      </c>
      <c r="G101" s="40">
        <v>1246.55</v>
      </c>
      <c r="H101" s="40">
        <v>1362.45</v>
      </c>
      <c r="I101" s="40">
        <v>1386.2</v>
      </c>
      <c r="J101" s="40">
        <v>1420.4</v>
      </c>
      <c r="K101" s="31">
        <v>1352</v>
      </c>
      <c r="L101" s="31">
        <v>1294.05</v>
      </c>
      <c r="M101" s="31">
        <v>16.691459999999999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2347.4</v>
      </c>
      <c r="D102" s="40">
        <v>2356.8166666666666</v>
      </c>
      <c r="E102" s="40">
        <v>2323.6333333333332</v>
      </c>
      <c r="F102" s="40">
        <v>2299.8666666666668</v>
      </c>
      <c r="G102" s="40">
        <v>2266.6833333333334</v>
      </c>
      <c r="H102" s="40">
        <v>2380.583333333333</v>
      </c>
      <c r="I102" s="40">
        <v>2413.7666666666664</v>
      </c>
      <c r="J102" s="40">
        <v>2437.5333333333328</v>
      </c>
      <c r="K102" s="31">
        <v>2390</v>
      </c>
      <c r="L102" s="31">
        <v>2333.0500000000002</v>
      </c>
      <c r="M102" s="31">
        <v>4.0197700000000003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445.45</v>
      </c>
      <c r="D103" s="40">
        <v>444.16666666666669</v>
      </c>
      <c r="E103" s="40">
        <v>438.63333333333338</v>
      </c>
      <c r="F103" s="40">
        <v>431.81666666666672</v>
      </c>
      <c r="G103" s="40">
        <v>426.28333333333342</v>
      </c>
      <c r="H103" s="40">
        <v>450.98333333333335</v>
      </c>
      <c r="I103" s="40">
        <v>456.51666666666665</v>
      </c>
      <c r="J103" s="40">
        <v>463.33333333333331</v>
      </c>
      <c r="K103" s="31">
        <v>449.7</v>
      </c>
      <c r="L103" s="31">
        <v>437.35</v>
      </c>
      <c r="M103" s="31">
        <v>50.2941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1214.7</v>
      </c>
      <c r="D104" s="40">
        <v>1217.45</v>
      </c>
      <c r="E104" s="40">
        <v>1202.5</v>
      </c>
      <c r="F104" s="40">
        <v>1190.3</v>
      </c>
      <c r="G104" s="40">
        <v>1175.3499999999999</v>
      </c>
      <c r="H104" s="40">
        <v>1229.6500000000001</v>
      </c>
      <c r="I104" s="40">
        <v>1244.6000000000004</v>
      </c>
      <c r="J104" s="40">
        <v>1256.8000000000002</v>
      </c>
      <c r="K104" s="31">
        <v>1232.4000000000001</v>
      </c>
      <c r="L104" s="31">
        <v>1205.25</v>
      </c>
      <c r="M104" s="31">
        <v>2.13971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115.25</v>
      </c>
      <c r="D105" s="40">
        <v>115.36666666666667</v>
      </c>
      <c r="E105" s="40">
        <v>113.13333333333335</v>
      </c>
      <c r="F105" s="40">
        <v>111.01666666666668</v>
      </c>
      <c r="G105" s="40">
        <v>108.78333333333336</v>
      </c>
      <c r="H105" s="40">
        <v>117.48333333333335</v>
      </c>
      <c r="I105" s="40">
        <v>119.71666666666667</v>
      </c>
      <c r="J105" s="40">
        <v>121.83333333333334</v>
      </c>
      <c r="K105" s="31">
        <v>117.6</v>
      </c>
      <c r="L105" s="31">
        <v>113.25</v>
      </c>
      <c r="M105" s="31">
        <v>26.729040000000001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281.55</v>
      </c>
      <c r="D106" s="40">
        <v>280.68333333333334</v>
      </c>
      <c r="E106" s="40">
        <v>277.86666666666667</v>
      </c>
      <c r="F106" s="40">
        <v>274.18333333333334</v>
      </c>
      <c r="G106" s="40">
        <v>271.36666666666667</v>
      </c>
      <c r="H106" s="40">
        <v>284.36666666666667</v>
      </c>
      <c r="I106" s="40">
        <v>287.18333333333339</v>
      </c>
      <c r="J106" s="40">
        <v>290.86666666666667</v>
      </c>
      <c r="K106" s="31">
        <v>283.5</v>
      </c>
      <c r="L106" s="31">
        <v>277</v>
      </c>
      <c r="M106" s="31">
        <v>18.263929999999998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2272.85</v>
      </c>
      <c r="D107" s="40">
        <v>2276.1</v>
      </c>
      <c r="E107" s="40">
        <v>2249.5</v>
      </c>
      <c r="F107" s="40">
        <v>2226.15</v>
      </c>
      <c r="G107" s="40">
        <v>2199.5500000000002</v>
      </c>
      <c r="H107" s="40">
        <v>2299.4499999999998</v>
      </c>
      <c r="I107" s="40">
        <v>2326.0499999999993</v>
      </c>
      <c r="J107" s="40">
        <v>2349.3999999999996</v>
      </c>
      <c r="K107" s="31">
        <v>2302.6999999999998</v>
      </c>
      <c r="L107" s="31">
        <v>2252.75</v>
      </c>
      <c r="M107" s="31">
        <v>15.914149999999999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312.85000000000002</v>
      </c>
      <c r="D108" s="40">
        <v>314.3</v>
      </c>
      <c r="E108" s="40">
        <v>309.10000000000002</v>
      </c>
      <c r="F108" s="40">
        <v>305.35000000000002</v>
      </c>
      <c r="G108" s="40">
        <v>300.15000000000003</v>
      </c>
      <c r="H108" s="40">
        <v>318.05</v>
      </c>
      <c r="I108" s="40">
        <v>323.24999999999994</v>
      </c>
      <c r="J108" s="40">
        <v>327</v>
      </c>
      <c r="K108" s="31">
        <v>319.5</v>
      </c>
      <c r="L108" s="31">
        <v>310.55</v>
      </c>
      <c r="M108" s="31">
        <v>6.5852599999999999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2540.85</v>
      </c>
      <c r="D109" s="40">
        <v>2553.25</v>
      </c>
      <c r="E109" s="40">
        <v>2517.6</v>
      </c>
      <c r="F109" s="40">
        <v>2494.35</v>
      </c>
      <c r="G109" s="40">
        <v>2458.6999999999998</v>
      </c>
      <c r="H109" s="40">
        <v>2576.5</v>
      </c>
      <c r="I109" s="40">
        <v>2612.1499999999996</v>
      </c>
      <c r="J109" s="40">
        <v>2635.4</v>
      </c>
      <c r="K109" s="31">
        <v>2588.9</v>
      </c>
      <c r="L109" s="31">
        <v>2530</v>
      </c>
      <c r="M109" s="31">
        <v>25.02122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720.35</v>
      </c>
      <c r="D110" s="40">
        <v>721.81666666666672</v>
      </c>
      <c r="E110" s="40">
        <v>714.68333333333339</v>
      </c>
      <c r="F110" s="40">
        <v>709.01666666666665</v>
      </c>
      <c r="G110" s="40">
        <v>701.88333333333333</v>
      </c>
      <c r="H110" s="40">
        <v>727.48333333333346</v>
      </c>
      <c r="I110" s="40">
        <v>734.6166666666669</v>
      </c>
      <c r="J110" s="40">
        <v>740.28333333333353</v>
      </c>
      <c r="K110" s="31">
        <v>728.95</v>
      </c>
      <c r="L110" s="31">
        <v>716.15</v>
      </c>
      <c r="M110" s="31">
        <v>145.63335000000001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1369.6</v>
      </c>
      <c r="D111" s="40">
        <v>1369.3666666666668</v>
      </c>
      <c r="E111" s="40">
        <v>1351.6333333333337</v>
      </c>
      <c r="F111" s="40">
        <v>1333.666666666667</v>
      </c>
      <c r="G111" s="40">
        <v>1315.9333333333338</v>
      </c>
      <c r="H111" s="40">
        <v>1387.3333333333335</v>
      </c>
      <c r="I111" s="40">
        <v>1405.0666666666666</v>
      </c>
      <c r="J111" s="40">
        <v>1423.0333333333333</v>
      </c>
      <c r="K111" s="31">
        <v>1387.1</v>
      </c>
      <c r="L111" s="31">
        <v>1351.4</v>
      </c>
      <c r="M111" s="31">
        <v>8.6185200000000002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558.20000000000005</v>
      </c>
      <c r="D112" s="40">
        <v>554.4666666666667</v>
      </c>
      <c r="E112" s="40">
        <v>545.73333333333335</v>
      </c>
      <c r="F112" s="40">
        <v>533.26666666666665</v>
      </c>
      <c r="G112" s="40">
        <v>524.5333333333333</v>
      </c>
      <c r="H112" s="40">
        <v>566.93333333333339</v>
      </c>
      <c r="I112" s="40">
        <v>575.66666666666674</v>
      </c>
      <c r="J112" s="40">
        <v>588.13333333333344</v>
      </c>
      <c r="K112" s="31">
        <v>563.20000000000005</v>
      </c>
      <c r="L112" s="31">
        <v>542</v>
      </c>
      <c r="M112" s="31">
        <v>10.57729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756.4</v>
      </c>
      <c r="D113" s="40">
        <v>762.04999999999984</v>
      </c>
      <c r="E113" s="40">
        <v>744.14999999999964</v>
      </c>
      <c r="F113" s="40">
        <v>731.89999999999975</v>
      </c>
      <c r="G113" s="40">
        <v>713.99999999999955</v>
      </c>
      <c r="H113" s="40">
        <v>774.29999999999973</v>
      </c>
      <c r="I113" s="40">
        <v>792.2</v>
      </c>
      <c r="J113" s="40">
        <v>804.44999999999982</v>
      </c>
      <c r="K113" s="31">
        <v>779.95</v>
      </c>
      <c r="L113" s="31">
        <v>749.8</v>
      </c>
      <c r="M113" s="31">
        <v>3.4754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45.75</v>
      </c>
      <c r="D114" s="40">
        <v>45.800000000000004</v>
      </c>
      <c r="E114" s="40">
        <v>45.100000000000009</v>
      </c>
      <c r="F114" s="40">
        <v>44.45</v>
      </c>
      <c r="G114" s="40">
        <v>43.750000000000007</v>
      </c>
      <c r="H114" s="40">
        <v>46.45000000000001</v>
      </c>
      <c r="I114" s="40">
        <v>47.150000000000013</v>
      </c>
      <c r="J114" s="40">
        <v>47.800000000000011</v>
      </c>
      <c r="K114" s="31">
        <v>46.5</v>
      </c>
      <c r="L114" s="31">
        <v>45.15</v>
      </c>
      <c r="M114" s="31">
        <v>195.64228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212.5</v>
      </c>
      <c r="D115" s="40">
        <v>213</v>
      </c>
      <c r="E115" s="40">
        <v>210.55</v>
      </c>
      <c r="F115" s="40">
        <v>208.60000000000002</v>
      </c>
      <c r="G115" s="40">
        <v>206.15000000000003</v>
      </c>
      <c r="H115" s="40">
        <v>214.95</v>
      </c>
      <c r="I115" s="40">
        <v>217.39999999999998</v>
      </c>
      <c r="J115" s="40">
        <v>219.34999999999997</v>
      </c>
      <c r="K115" s="31">
        <v>215.45</v>
      </c>
      <c r="L115" s="31">
        <v>211.05</v>
      </c>
      <c r="M115" s="31">
        <v>193.95604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6505.05</v>
      </c>
      <c r="D116" s="40">
        <v>6540.3499999999995</v>
      </c>
      <c r="E116" s="40">
        <v>6347.6999999999989</v>
      </c>
      <c r="F116" s="40">
        <v>6190.3499999999995</v>
      </c>
      <c r="G116" s="40">
        <v>5997.6999999999989</v>
      </c>
      <c r="H116" s="40">
        <v>6697.6999999999989</v>
      </c>
      <c r="I116" s="40">
        <v>6890.3499999999985</v>
      </c>
      <c r="J116" s="40">
        <v>7047.6999999999989</v>
      </c>
      <c r="K116" s="31">
        <v>6733</v>
      </c>
      <c r="L116" s="31">
        <v>6383</v>
      </c>
      <c r="M116" s="31">
        <v>1.5046600000000001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138.44999999999999</v>
      </c>
      <c r="D117" s="40">
        <v>139.25</v>
      </c>
      <c r="E117" s="40">
        <v>136.55000000000001</v>
      </c>
      <c r="F117" s="40">
        <v>134.65</v>
      </c>
      <c r="G117" s="40">
        <v>131.95000000000002</v>
      </c>
      <c r="H117" s="40">
        <v>141.15</v>
      </c>
      <c r="I117" s="40">
        <v>143.85</v>
      </c>
      <c r="J117" s="40">
        <v>145.75</v>
      </c>
      <c r="K117" s="31">
        <v>141.94999999999999</v>
      </c>
      <c r="L117" s="31">
        <v>137.35</v>
      </c>
      <c r="M117" s="31">
        <v>18.46856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180.55</v>
      </c>
      <c r="D118" s="40">
        <v>182.15</v>
      </c>
      <c r="E118" s="40">
        <v>177.3</v>
      </c>
      <c r="F118" s="40">
        <v>174.05</v>
      </c>
      <c r="G118" s="40">
        <v>169.20000000000002</v>
      </c>
      <c r="H118" s="40">
        <v>185.4</v>
      </c>
      <c r="I118" s="40">
        <v>190.24999999999997</v>
      </c>
      <c r="J118" s="40">
        <v>193.5</v>
      </c>
      <c r="K118" s="31">
        <v>187</v>
      </c>
      <c r="L118" s="31">
        <v>178.9</v>
      </c>
      <c r="M118" s="31">
        <v>70.609399999999994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109.5</v>
      </c>
      <c r="D119" s="40">
        <v>109.48333333333335</v>
      </c>
      <c r="E119" s="40">
        <v>108.6666666666667</v>
      </c>
      <c r="F119" s="40">
        <v>107.83333333333336</v>
      </c>
      <c r="G119" s="40">
        <v>107.01666666666671</v>
      </c>
      <c r="H119" s="40">
        <v>110.31666666666669</v>
      </c>
      <c r="I119" s="40">
        <v>111.13333333333335</v>
      </c>
      <c r="J119" s="40">
        <v>111.96666666666668</v>
      </c>
      <c r="K119" s="31">
        <v>110.3</v>
      </c>
      <c r="L119" s="31">
        <v>108.65</v>
      </c>
      <c r="M119" s="31">
        <v>83.88306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814.75</v>
      </c>
      <c r="D120" s="40">
        <v>811.19999999999993</v>
      </c>
      <c r="E120" s="40">
        <v>803.54999999999984</v>
      </c>
      <c r="F120" s="40">
        <v>792.34999999999991</v>
      </c>
      <c r="G120" s="40">
        <v>784.69999999999982</v>
      </c>
      <c r="H120" s="40">
        <v>822.39999999999986</v>
      </c>
      <c r="I120" s="40">
        <v>830.05</v>
      </c>
      <c r="J120" s="40">
        <v>841.24999999999989</v>
      </c>
      <c r="K120" s="31">
        <v>818.85</v>
      </c>
      <c r="L120" s="31">
        <v>800</v>
      </c>
      <c r="M120" s="31">
        <v>36.135820000000002</v>
      </c>
      <c r="N120" s="1"/>
      <c r="O120" s="1"/>
    </row>
    <row r="121" spans="1:15" ht="12.75" customHeight="1">
      <c r="A121" s="56">
        <v>112</v>
      </c>
      <c r="B121" s="31" t="s">
        <v>842</v>
      </c>
      <c r="C121" s="31">
        <v>22.5</v>
      </c>
      <c r="D121" s="40">
        <v>22.566666666666666</v>
      </c>
      <c r="E121" s="40">
        <v>22.383333333333333</v>
      </c>
      <c r="F121" s="40">
        <v>22.266666666666666</v>
      </c>
      <c r="G121" s="40">
        <v>22.083333333333332</v>
      </c>
      <c r="H121" s="40">
        <v>22.683333333333334</v>
      </c>
      <c r="I121" s="40">
        <v>22.866666666666664</v>
      </c>
      <c r="J121" s="40">
        <v>22.983333333333334</v>
      </c>
      <c r="K121" s="31">
        <v>22.75</v>
      </c>
      <c r="L121" s="31">
        <v>22.45</v>
      </c>
      <c r="M121" s="31">
        <v>72.461680000000001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493.5</v>
      </c>
      <c r="D122" s="40">
        <v>490.36666666666662</v>
      </c>
      <c r="E122" s="40">
        <v>485.83333333333326</v>
      </c>
      <c r="F122" s="40">
        <v>478.16666666666663</v>
      </c>
      <c r="G122" s="40">
        <v>473.63333333333327</v>
      </c>
      <c r="H122" s="40">
        <v>498.03333333333325</v>
      </c>
      <c r="I122" s="40">
        <v>502.56666666666666</v>
      </c>
      <c r="J122" s="40">
        <v>510.23333333333323</v>
      </c>
      <c r="K122" s="31">
        <v>494.9</v>
      </c>
      <c r="L122" s="31">
        <v>482.7</v>
      </c>
      <c r="M122" s="31">
        <v>7.6176899999999996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252.55</v>
      </c>
      <c r="D123" s="40">
        <v>248.65</v>
      </c>
      <c r="E123" s="40">
        <v>243.10000000000002</v>
      </c>
      <c r="F123" s="40">
        <v>233.65</v>
      </c>
      <c r="G123" s="40">
        <v>228.10000000000002</v>
      </c>
      <c r="H123" s="40">
        <v>258.10000000000002</v>
      </c>
      <c r="I123" s="40">
        <v>263.65000000000003</v>
      </c>
      <c r="J123" s="40">
        <v>273.10000000000002</v>
      </c>
      <c r="K123" s="31">
        <v>254.2</v>
      </c>
      <c r="L123" s="31">
        <v>239.2</v>
      </c>
      <c r="M123" s="31">
        <v>68.813990000000004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857.2</v>
      </c>
      <c r="D124" s="40">
        <v>857.83333333333337</v>
      </c>
      <c r="E124" s="40">
        <v>847.7166666666667</v>
      </c>
      <c r="F124" s="40">
        <v>838.23333333333335</v>
      </c>
      <c r="G124" s="40">
        <v>828.11666666666667</v>
      </c>
      <c r="H124" s="40">
        <v>867.31666666666672</v>
      </c>
      <c r="I124" s="40">
        <v>877.43333333333328</v>
      </c>
      <c r="J124" s="40">
        <v>886.91666666666674</v>
      </c>
      <c r="K124" s="31">
        <v>867.95</v>
      </c>
      <c r="L124" s="31">
        <v>848.35</v>
      </c>
      <c r="M124" s="31">
        <v>35.684359999999998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5178.3999999999996</v>
      </c>
      <c r="D125" s="40">
        <v>5189.8</v>
      </c>
      <c r="E125" s="40">
        <v>5129.6000000000004</v>
      </c>
      <c r="F125" s="40">
        <v>5080.8</v>
      </c>
      <c r="G125" s="40">
        <v>5020.6000000000004</v>
      </c>
      <c r="H125" s="40">
        <v>5238.6000000000004</v>
      </c>
      <c r="I125" s="40">
        <v>5298.7999999999993</v>
      </c>
      <c r="J125" s="40">
        <v>5347.6</v>
      </c>
      <c r="K125" s="31">
        <v>5250</v>
      </c>
      <c r="L125" s="31">
        <v>5141</v>
      </c>
      <c r="M125" s="31">
        <v>2.2487400000000002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1811.6</v>
      </c>
      <c r="D126" s="40">
        <v>1816.8666666666668</v>
      </c>
      <c r="E126" s="40">
        <v>1795.7333333333336</v>
      </c>
      <c r="F126" s="40">
        <v>1779.8666666666668</v>
      </c>
      <c r="G126" s="40">
        <v>1758.7333333333336</v>
      </c>
      <c r="H126" s="40">
        <v>1832.7333333333336</v>
      </c>
      <c r="I126" s="40">
        <v>1853.8666666666668</v>
      </c>
      <c r="J126" s="40">
        <v>1869.7333333333336</v>
      </c>
      <c r="K126" s="31">
        <v>1838</v>
      </c>
      <c r="L126" s="31">
        <v>1801</v>
      </c>
      <c r="M126" s="31">
        <v>53.53584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1838.45</v>
      </c>
      <c r="D127" s="40">
        <v>1822.5333333333335</v>
      </c>
      <c r="E127" s="40">
        <v>1786.916666666667</v>
      </c>
      <c r="F127" s="40">
        <v>1735.3833333333334</v>
      </c>
      <c r="G127" s="40">
        <v>1699.7666666666669</v>
      </c>
      <c r="H127" s="40">
        <v>1874.0666666666671</v>
      </c>
      <c r="I127" s="40">
        <v>1909.6833333333334</v>
      </c>
      <c r="J127" s="40">
        <v>1961.2166666666672</v>
      </c>
      <c r="K127" s="31">
        <v>1858.15</v>
      </c>
      <c r="L127" s="31">
        <v>1771</v>
      </c>
      <c r="M127" s="31">
        <v>11.65324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1993.05</v>
      </c>
      <c r="D128" s="40">
        <v>2004.1166666666668</v>
      </c>
      <c r="E128" s="40">
        <v>1971.4833333333336</v>
      </c>
      <c r="F128" s="40">
        <v>1949.9166666666667</v>
      </c>
      <c r="G128" s="40">
        <v>1917.2833333333335</v>
      </c>
      <c r="H128" s="40">
        <v>2025.6833333333336</v>
      </c>
      <c r="I128" s="40">
        <v>2058.3166666666666</v>
      </c>
      <c r="J128" s="40">
        <v>2079.8833333333337</v>
      </c>
      <c r="K128" s="31">
        <v>2036.75</v>
      </c>
      <c r="L128" s="31">
        <v>1982.55</v>
      </c>
      <c r="M128" s="31">
        <v>2.9932400000000001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292.64999999999998</v>
      </c>
      <c r="D129" s="40">
        <v>288.76666666666665</v>
      </c>
      <c r="E129" s="40">
        <v>282.93333333333328</v>
      </c>
      <c r="F129" s="40">
        <v>273.21666666666664</v>
      </c>
      <c r="G129" s="40">
        <v>267.38333333333327</v>
      </c>
      <c r="H129" s="40">
        <v>298.48333333333329</v>
      </c>
      <c r="I129" s="40">
        <v>304.31666666666666</v>
      </c>
      <c r="J129" s="40">
        <v>314.0333333333333</v>
      </c>
      <c r="K129" s="31">
        <v>294.60000000000002</v>
      </c>
      <c r="L129" s="31">
        <v>279.05</v>
      </c>
      <c r="M129" s="31">
        <v>9.6243200000000009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658.3</v>
      </c>
      <c r="D130" s="40">
        <v>656.56666666666661</v>
      </c>
      <c r="E130" s="40">
        <v>647.13333333333321</v>
      </c>
      <c r="F130" s="40">
        <v>635.96666666666658</v>
      </c>
      <c r="G130" s="40">
        <v>626.53333333333319</v>
      </c>
      <c r="H130" s="40">
        <v>667.73333333333323</v>
      </c>
      <c r="I130" s="40">
        <v>677.16666666666663</v>
      </c>
      <c r="J130" s="40">
        <v>688.33333333333326</v>
      </c>
      <c r="K130" s="31">
        <v>666</v>
      </c>
      <c r="L130" s="31">
        <v>645.4</v>
      </c>
      <c r="M130" s="31">
        <v>31.27861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378.05</v>
      </c>
      <c r="D131" s="40">
        <v>375.45</v>
      </c>
      <c r="E131" s="40">
        <v>368.75</v>
      </c>
      <c r="F131" s="40">
        <v>359.45</v>
      </c>
      <c r="G131" s="40">
        <v>352.75</v>
      </c>
      <c r="H131" s="40">
        <v>384.75</v>
      </c>
      <c r="I131" s="40">
        <v>391.44999999999993</v>
      </c>
      <c r="J131" s="40">
        <v>400.75</v>
      </c>
      <c r="K131" s="31">
        <v>382.15</v>
      </c>
      <c r="L131" s="31">
        <v>366.15</v>
      </c>
      <c r="M131" s="31">
        <v>52.724260000000001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3412.2</v>
      </c>
      <c r="D132" s="40">
        <v>3402.4</v>
      </c>
      <c r="E132" s="40">
        <v>3374.8</v>
      </c>
      <c r="F132" s="40">
        <v>3337.4</v>
      </c>
      <c r="G132" s="40">
        <v>3309.8</v>
      </c>
      <c r="H132" s="40">
        <v>3439.8</v>
      </c>
      <c r="I132" s="40">
        <v>3467.3999999999996</v>
      </c>
      <c r="J132" s="40">
        <v>3504.8</v>
      </c>
      <c r="K132" s="31">
        <v>3430</v>
      </c>
      <c r="L132" s="31">
        <v>3365</v>
      </c>
      <c r="M132" s="31">
        <v>4.5063500000000003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1736.55</v>
      </c>
      <c r="D133" s="40">
        <v>1741.8500000000001</v>
      </c>
      <c r="E133" s="40">
        <v>1715.7000000000003</v>
      </c>
      <c r="F133" s="40">
        <v>1694.8500000000001</v>
      </c>
      <c r="G133" s="40">
        <v>1668.7000000000003</v>
      </c>
      <c r="H133" s="40">
        <v>1762.7000000000003</v>
      </c>
      <c r="I133" s="40">
        <v>1788.8500000000004</v>
      </c>
      <c r="J133" s="40">
        <v>1809.7000000000003</v>
      </c>
      <c r="K133" s="31">
        <v>1768</v>
      </c>
      <c r="L133" s="31">
        <v>1721</v>
      </c>
      <c r="M133" s="31">
        <v>22.642309999999998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77.099999999999994</v>
      </c>
      <c r="D134" s="40">
        <v>76.75</v>
      </c>
      <c r="E134" s="40">
        <v>75.099999999999994</v>
      </c>
      <c r="F134" s="40">
        <v>73.099999999999994</v>
      </c>
      <c r="G134" s="40">
        <v>71.449999999999989</v>
      </c>
      <c r="H134" s="40">
        <v>78.75</v>
      </c>
      <c r="I134" s="40">
        <v>80.400000000000006</v>
      </c>
      <c r="J134" s="40">
        <v>82.4</v>
      </c>
      <c r="K134" s="31">
        <v>78.400000000000006</v>
      </c>
      <c r="L134" s="31">
        <v>74.75</v>
      </c>
      <c r="M134" s="31">
        <v>90.679569999999998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5213.95</v>
      </c>
      <c r="D135" s="40">
        <v>5184.25</v>
      </c>
      <c r="E135" s="40">
        <v>5108.7</v>
      </c>
      <c r="F135" s="40">
        <v>5003.45</v>
      </c>
      <c r="G135" s="40">
        <v>4927.8999999999996</v>
      </c>
      <c r="H135" s="40">
        <v>5289.5</v>
      </c>
      <c r="I135" s="40">
        <v>5365.0499999999993</v>
      </c>
      <c r="J135" s="40">
        <v>5470.3</v>
      </c>
      <c r="K135" s="31">
        <v>5259.8</v>
      </c>
      <c r="L135" s="31">
        <v>5079</v>
      </c>
      <c r="M135" s="31">
        <v>3.2449699999999999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343.5</v>
      </c>
      <c r="D136" s="40">
        <v>346.56666666666666</v>
      </c>
      <c r="E136" s="40">
        <v>338.13333333333333</v>
      </c>
      <c r="F136" s="40">
        <v>332.76666666666665</v>
      </c>
      <c r="G136" s="40">
        <v>324.33333333333331</v>
      </c>
      <c r="H136" s="40">
        <v>351.93333333333334</v>
      </c>
      <c r="I136" s="40">
        <v>360.36666666666662</v>
      </c>
      <c r="J136" s="40">
        <v>365.73333333333335</v>
      </c>
      <c r="K136" s="31">
        <v>355</v>
      </c>
      <c r="L136" s="31">
        <v>341.2</v>
      </c>
      <c r="M136" s="31">
        <v>23.34572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6976.45</v>
      </c>
      <c r="D137" s="40">
        <v>6916.25</v>
      </c>
      <c r="E137" s="40">
        <v>6800.2</v>
      </c>
      <c r="F137" s="40">
        <v>6623.95</v>
      </c>
      <c r="G137" s="40">
        <v>6507.9</v>
      </c>
      <c r="H137" s="40">
        <v>7092.5</v>
      </c>
      <c r="I137" s="40">
        <v>7208.5499999999993</v>
      </c>
      <c r="J137" s="40">
        <v>7384.8</v>
      </c>
      <c r="K137" s="31">
        <v>7032.3</v>
      </c>
      <c r="L137" s="31">
        <v>6740</v>
      </c>
      <c r="M137" s="31">
        <v>4.2738199999999997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1827.55</v>
      </c>
      <c r="D138" s="40">
        <v>1830.75</v>
      </c>
      <c r="E138" s="40">
        <v>1809.3</v>
      </c>
      <c r="F138" s="40">
        <v>1791.05</v>
      </c>
      <c r="G138" s="40">
        <v>1769.6</v>
      </c>
      <c r="H138" s="40">
        <v>1849</v>
      </c>
      <c r="I138" s="40">
        <v>1870.4499999999998</v>
      </c>
      <c r="J138" s="40">
        <v>1888.7</v>
      </c>
      <c r="K138" s="31">
        <v>1852.2</v>
      </c>
      <c r="L138" s="31">
        <v>1812.5</v>
      </c>
      <c r="M138" s="31">
        <v>20.778400000000001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485.2</v>
      </c>
      <c r="D139" s="40">
        <v>486.16666666666669</v>
      </c>
      <c r="E139" s="40">
        <v>478.33333333333337</v>
      </c>
      <c r="F139" s="40">
        <v>471.4666666666667</v>
      </c>
      <c r="G139" s="40">
        <v>463.63333333333338</v>
      </c>
      <c r="H139" s="40">
        <v>493.03333333333336</v>
      </c>
      <c r="I139" s="40">
        <v>500.86666666666673</v>
      </c>
      <c r="J139" s="40">
        <v>507.73333333333335</v>
      </c>
      <c r="K139" s="31">
        <v>494</v>
      </c>
      <c r="L139" s="31">
        <v>479.3</v>
      </c>
      <c r="M139" s="31">
        <v>13.33221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875.75</v>
      </c>
      <c r="D140" s="40">
        <v>878.1</v>
      </c>
      <c r="E140" s="40">
        <v>870.7</v>
      </c>
      <c r="F140" s="40">
        <v>865.65</v>
      </c>
      <c r="G140" s="40">
        <v>858.25</v>
      </c>
      <c r="H140" s="40">
        <v>883.15000000000009</v>
      </c>
      <c r="I140" s="40">
        <v>890.55</v>
      </c>
      <c r="J140" s="40">
        <v>895.60000000000014</v>
      </c>
      <c r="K140" s="31">
        <v>885.5</v>
      </c>
      <c r="L140" s="31">
        <v>873.05</v>
      </c>
      <c r="M140" s="31">
        <v>6.91188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70413.649999999994</v>
      </c>
      <c r="D141" s="40">
        <v>70501.116666666654</v>
      </c>
      <c r="E141" s="40">
        <v>69862.533333333311</v>
      </c>
      <c r="F141" s="40">
        <v>69311.416666666657</v>
      </c>
      <c r="G141" s="40">
        <v>68672.833333333314</v>
      </c>
      <c r="H141" s="40">
        <v>71052.233333333308</v>
      </c>
      <c r="I141" s="40">
        <v>71690.816666666651</v>
      </c>
      <c r="J141" s="40">
        <v>72241.933333333305</v>
      </c>
      <c r="K141" s="31">
        <v>71139.7</v>
      </c>
      <c r="L141" s="31">
        <v>69950</v>
      </c>
      <c r="M141" s="31">
        <v>0.11269999999999999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846.6</v>
      </c>
      <c r="D142" s="40">
        <v>848.5333333333333</v>
      </c>
      <c r="E142" s="40">
        <v>839.06666666666661</v>
      </c>
      <c r="F142" s="40">
        <v>831.5333333333333</v>
      </c>
      <c r="G142" s="40">
        <v>822.06666666666661</v>
      </c>
      <c r="H142" s="40">
        <v>856.06666666666661</v>
      </c>
      <c r="I142" s="40">
        <v>865.5333333333333</v>
      </c>
      <c r="J142" s="40">
        <v>873.06666666666661</v>
      </c>
      <c r="K142" s="31">
        <v>858</v>
      </c>
      <c r="L142" s="31">
        <v>841</v>
      </c>
      <c r="M142" s="31">
        <v>6.1317599999999999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143.69999999999999</v>
      </c>
      <c r="D143" s="40">
        <v>144.69999999999999</v>
      </c>
      <c r="E143" s="40">
        <v>141.44999999999999</v>
      </c>
      <c r="F143" s="40">
        <v>139.19999999999999</v>
      </c>
      <c r="G143" s="40">
        <v>135.94999999999999</v>
      </c>
      <c r="H143" s="40">
        <v>146.94999999999999</v>
      </c>
      <c r="I143" s="40">
        <v>150.19999999999999</v>
      </c>
      <c r="J143" s="40">
        <v>152.44999999999999</v>
      </c>
      <c r="K143" s="31">
        <v>147.94999999999999</v>
      </c>
      <c r="L143" s="31">
        <v>142.44999999999999</v>
      </c>
      <c r="M143" s="31">
        <v>34.970750000000002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812.2</v>
      </c>
      <c r="D144" s="40">
        <v>815.56666666666661</v>
      </c>
      <c r="E144" s="40">
        <v>804.13333333333321</v>
      </c>
      <c r="F144" s="40">
        <v>796.06666666666661</v>
      </c>
      <c r="G144" s="40">
        <v>784.63333333333321</v>
      </c>
      <c r="H144" s="40">
        <v>823.63333333333321</v>
      </c>
      <c r="I144" s="40">
        <v>835.06666666666661</v>
      </c>
      <c r="J144" s="40">
        <v>843.13333333333321</v>
      </c>
      <c r="K144" s="31">
        <v>827</v>
      </c>
      <c r="L144" s="31">
        <v>807.5</v>
      </c>
      <c r="M144" s="31">
        <v>19.731190000000002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155.65</v>
      </c>
      <c r="D145" s="40">
        <v>156.21666666666667</v>
      </c>
      <c r="E145" s="40">
        <v>153.53333333333333</v>
      </c>
      <c r="F145" s="40">
        <v>151.41666666666666</v>
      </c>
      <c r="G145" s="40">
        <v>148.73333333333332</v>
      </c>
      <c r="H145" s="40">
        <v>158.33333333333334</v>
      </c>
      <c r="I145" s="40">
        <v>161.01666666666668</v>
      </c>
      <c r="J145" s="40">
        <v>163.13333333333335</v>
      </c>
      <c r="K145" s="31">
        <v>158.9</v>
      </c>
      <c r="L145" s="31">
        <v>154.1</v>
      </c>
      <c r="M145" s="31">
        <v>26.079650000000001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490.9</v>
      </c>
      <c r="D146" s="40">
        <v>494.15000000000003</v>
      </c>
      <c r="E146" s="40">
        <v>486.25000000000006</v>
      </c>
      <c r="F146" s="40">
        <v>481.6</v>
      </c>
      <c r="G146" s="40">
        <v>473.70000000000005</v>
      </c>
      <c r="H146" s="40">
        <v>498.80000000000007</v>
      </c>
      <c r="I146" s="40">
        <v>506.70000000000005</v>
      </c>
      <c r="J146" s="40">
        <v>511.35000000000008</v>
      </c>
      <c r="K146" s="31">
        <v>502.05</v>
      </c>
      <c r="L146" s="31">
        <v>489.5</v>
      </c>
      <c r="M146" s="31">
        <v>12.98413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7315.15</v>
      </c>
      <c r="D147" s="40">
        <v>7334.7</v>
      </c>
      <c r="E147" s="40">
        <v>7264.45</v>
      </c>
      <c r="F147" s="40">
        <v>7213.75</v>
      </c>
      <c r="G147" s="40">
        <v>7143.5</v>
      </c>
      <c r="H147" s="40">
        <v>7385.4</v>
      </c>
      <c r="I147" s="40">
        <v>7455.65</v>
      </c>
      <c r="J147" s="40">
        <v>7506.3499999999995</v>
      </c>
      <c r="K147" s="31">
        <v>7404.95</v>
      </c>
      <c r="L147" s="31">
        <v>7284</v>
      </c>
      <c r="M147" s="31">
        <v>4.1574400000000002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965.35</v>
      </c>
      <c r="D148" s="40">
        <v>953.11666666666667</v>
      </c>
      <c r="E148" s="40">
        <v>936.23333333333335</v>
      </c>
      <c r="F148" s="40">
        <v>907.11666666666667</v>
      </c>
      <c r="G148" s="40">
        <v>890.23333333333335</v>
      </c>
      <c r="H148" s="40">
        <v>982.23333333333335</v>
      </c>
      <c r="I148" s="40">
        <v>999.11666666666679</v>
      </c>
      <c r="J148" s="40">
        <v>1028.2333333333333</v>
      </c>
      <c r="K148" s="31">
        <v>970</v>
      </c>
      <c r="L148" s="31">
        <v>924</v>
      </c>
      <c r="M148" s="31">
        <v>2.8834900000000001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4432.1499999999996</v>
      </c>
      <c r="D149" s="40">
        <v>4419.083333333333</v>
      </c>
      <c r="E149" s="40">
        <v>4353.1666666666661</v>
      </c>
      <c r="F149" s="40">
        <v>4274.1833333333334</v>
      </c>
      <c r="G149" s="40">
        <v>4208.2666666666664</v>
      </c>
      <c r="H149" s="40">
        <v>4498.0666666666657</v>
      </c>
      <c r="I149" s="40">
        <v>4563.9833333333318</v>
      </c>
      <c r="J149" s="40">
        <v>4642.9666666666653</v>
      </c>
      <c r="K149" s="31">
        <v>4485</v>
      </c>
      <c r="L149" s="31">
        <v>4340.1000000000004</v>
      </c>
      <c r="M149" s="31">
        <v>8.1931399999999996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3107.2</v>
      </c>
      <c r="D150" s="40">
        <v>3120.4</v>
      </c>
      <c r="E150" s="40">
        <v>3058.8</v>
      </c>
      <c r="F150" s="40">
        <v>3010.4</v>
      </c>
      <c r="G150" s="40">
        <v>2948.8</v>
      </c>
      <c r="H150" s="40">
        <v>3168.8</v>
      </c>
      <c r="I150" s="40">
        <v>3230.3999999999996</v>
      </c>
      <c r="J150" s="40">
        <v>3278.8</v>
      </c>
      <c r="K150" s="31">
        <v>3182</v>
      </c>
      <c r="L150" s="31">
        <v>3072</v>
      </c>
      <c r="M150" s="31">
        <v>6.1345099999999997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1405.3</v>
      </c>
      <c r="D151" s="40">
        <v>1411.3333333333333</v>
      </c>
      <c r="E151" s="40">
        <v>1388.6666666666665</v>
      </c>
      <c r="F151" s="40">
        <v>1372.0333333333333</v>
      </c>
      <c r="G151" s="40">
        <v>1349.3666666666666</v>
      </c>
      <c r="H151" s="40">
        <v>1427.9666666666665</v>
      </c>
      <c r="I151" s="40">
        <v>1450.633333333333</v>
      </c>
      <c r="J151" s="40">
        <v>1467.2666666666664</v>
      </c>
      <c r="K151" s="31">
        <v>1434</v>
      </c>
      <c r="L151" s="31">
        <v>1394.7</v>
      </c>
      <c r="M151" s="31">
        <v>4.6716699999999998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817.95</v>
      </c>
      <c r="D152" s="40">
        <v>823.25</v>
      </c>
      <c r="E152" s="40">
        <v>807.15</v>
      </c>
      <c r="F152" s="40">
        <v>796.35</v>
      </c>
      <c r="G152" s="40">
        <v>780.25</v>
      </c>
      <c r="H152" s="40">
        <v>834.05</v>
      </c>
      <c r="I152" s="40">
        <v>850.14999999999986</v>
      </c>
      <c r="J152" s="40">
        <v>860.94999999999993</v>
      </c>
      <c r="K152" s="31">
        <v>839.35</v>
      </c>
      <c r="L152" s="31">
        <v>812.45</v>
      </c>
      <c r="M152" s="31">
        <v>1.6320600000000001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133.30000000000001</v>
      </c>
      <c r="D153" s="40">
        <v>131.03333333333333</v>
      </c>
      <c r="E153" s="40">
        <v>127.26666666666665</v>
      </c>
      <c r="F153" s="40">
        <v>121.23333333333332</v>
      </c>
      <c r="G153" s="40">
        <v>117.46666666666664</v>
      </c>
      <c r="H153" s="40">
        <v>137.06666666666666</v>
      </c>
      <c r="I153" s="40">
        <v>140.83333333333337</v>
      </c>
      <c r="J153" s="40">
        <v>146.86666666666667</v>
      </c>
      <c r="K153" s="31">
        <v>134.80000000000001</v>
      </c>
      <c r="L153" s="31">
        <v>125</v>
      </c>
      <c r="M153" s="31">
        <v>90.594729999999998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122.2</v>
      </c>
      <c r="D154" s="40">
        <v>122.58333333333333</v>
      </c>
      <c r="E154" s="40">
        <v>120.46666666666665</v>
      </c>
      <c r="F154" s="40">
        <v>118.73333333333332</v>
      </c>
      <c r="G154" s="40">
        <v>116.61666666666665</v>
      </c>
      <c r="H154" s="40">
        <v>124.31666666666666</v>
      </c>
      <c r="I154" s="40">
        <v>126.43333333333334</v>
      </c>
      <c r="J154" s="40">
        <v>128.16666666666669</v>
      </c>
      <c r="K154" s="31">
        <v>124.7</v>
      </c>
      <c r="L154" s="31">
        <v>120.85</v>
      </c>
      <c r="M154" s="31">
        <v>101.68470000000001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98.45</v>
      </c>
      <c r="D155" s="40">
        <v>97.833333333333329</v>
      </c>
      <c r="E155" s="40">
        <v>95.316666666666663</v>
      </c>
      <c r="F155" s="40">
        <v>92.183333333333337</v>
      </c>
      <c r="G155" s="40">
        <v>89.666666666666671</v>
      </c>
      <c r="H155" s="40">
        <v>100.96666666666665</v>
      </c>
      <c r="I155" s="40">
        <v>103.48333333333333</v>
      </c>
      <c r="J155" s="40">
        <v>106.61666666666665</v>
      </c>
      <c r="K155" s="31">
        <v>100.35</v>
      </c>
      <c r="L155" s="31">
        <v>94.7</v>
      </c>
      <c r="M155" s="31">
        <v>348.63301999999999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3956.25</v>
      </c>
      <c r="D156" s="40">
        <v>3927.85</v>
      </c>
      <c r="E156" s="40">
        <v>3868.2</v>
      </c>
      <c r="F156" s="40">
        <v>3780.15</v>
      </c>
      <c r="G156" s="40">
        <v>3720.5</v>
      </c>
      <c r="H156" s="40">
        <v>4015.8999999999996</v>
      </c>
      <c r="I156" s="40">
        <v>4075.55</v>
      </c>
      <c r="J156" s="40">
        <v>4163.5999999999995</v>
      </c>
      <c r="K156" s="31">
        <v>3987.5</v>
      </c>
      <c r="L156" s="31">
        <v>3839.8</v>
      </c>
      <c r="M156" s="31">
        <v>0.97397999999999996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19220.5</v>
      </c>
      <c r="D157" s="40">
        <v>19135.5</v>
      </c>
      <c r="E157" s="40">
        <v>18985.05</v>
      </c>
      <c r="F157" s="40">
        <v>18749.599999999999</v>
      </c>
      <c r="G157" s="40">
        <v>18599.149999999998</v>
      </c>
      <c r="H157" s="40">
        <v>19370.95</v>
      </c>
      <c r="I157" s="40">
        <v>19521.399999999998</v>
      </c>
      <c r="J157" s="40">
        <v>19756.850000000002</v>
      </c>
      <c r="K157" s="31">
        <v>19285.95</v>
      </c>
      <c r="L157" s="31">
        <v>18900.05</v>
      </c>
      <c r="M157" s="31">
        <v>0.34677999999999998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327.45</v>
      </c>
      <c r="D158" s="40">
        <v>326.59999999999997</v>
      </c>
      <c r="E158" s="40">
        <v>321.84999999999991</v>
      </c>
      <c r="F158" s="40">
        <v>316.24999999999994</v>
      </c>
      <c r="G158" s="40">
        <v>311.49999999999989</v>
      </c>
      <c r="H158" s="40">
        <v>332.19999999999993</v>
      </c>
      <c r="I158" s="40">
        <v>336.95000000000005</v>
      </c>
      <c r="J158" s="40">
        <v>342.54999999999995</v>
      </c>
      <c r="K158" s="31">
        <v>331.35</v>
      </c>
      <c r="L158" s="31">
        <v>321</v>
      </c>
      <c r="M158" s="31">
        <v>8.5635700000000003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818.45</v>
      </c>
      <c r="D159" s="40">
        <v>817.16666666666663</v>
      </c>
      <c r="E159" s="40">
        <v>802.38333333333321</v>
      </c>
      <c r="F159" s="40">
        <v>786.31666666666661</v>
      </c>
      <c r="G159" s="40">
        <v>771.53333333333319</v>
      </c>
      <c r="H159" s="40">
        <v>833.23333333333323</v>
      </c>
      <c r="I159" s="40">
        <v>848.01666666666677</v>
      </c>
      <c r="J159" s="40">
        <v>864.08333333333326</v>
      </c>
      <c r="K159" s="31">
        <v>831.95</v>
      </c>
      <c r="L159" s="31">
        <v>801.1</v>
      </c>
      <c r="M159" s="31">
        <v>8.0998300000000008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136.05000000000001</v>
      </c>
      <c r="D160" s="40">
        <v>135.56666666666666</v>
      </c>
      <c r="E160" s="40">
        <v>134.28333333333333</v>
      </c>
      <c r="F160" s="40">
        <v>132.51666666666668</v>
      </c>
      <c r="G160" s="40">
        <v>131.23333333333335</v>
      </c>
      <c r="H160" s="40">
        <v>137.33333333333331</v>
      </c>
      <c r="I160" s="40">
        <v>138.61666666666662</v>
      </c>
      <c r="J160" s="40">
        <v>140.3833333333333</v>
      </c>
      <c r="K160" s="31">
        <v>136.85</v>
      </c>
      <c r="L160" s="31">
        <v>133.80000000000001</v>
      </c>
      <c r="M160" s="31">
        <v>86.155699999999996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183.2</v>
      </c>
      <c r="D161" s="40">
        <v>181</v>
      </c>
      <c r="E161" s="40">
        <v>174.6</v>
      </c>
      <c r="F161" s="40">
        <v>166</v>
      </c>
      <c r="G161" s="40">
        <v>159.6</v>
      </c>
      <c r="H161" s="40">
        <v>189.6</v>
      </c>
      <c r="I161" s="40">
        <v>195.99999999999997</v>
      </c>
      <c r="J161" s="40">
        <v>204.6</v>
      </c>
      <c r="K161" s="31">
        <v>187.4</v>
      </c>
      <c r="L161" s="31">
        <v>172.4</v>
      </c>
      <c r="M161" s="31">
        <v>15.734310000000001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2882.65</v>
      </c>
      <c r="D162" s="40">
        <v>2896.65</v>
      </c>
      <c r="E162" s="40">
        <v>2842.3500000000004</v>
      </c>
      <c r="F162" s="40">
        <v>2802.05</v>
      </c>
      <c r="G162" s="40">
        <v>2747.7500000000005</v>
      </c>
      <c r="H162" s="40">
        <v>2936.9500000000003</v>
      </c>
      <c r="I162" s="40">
        <v>2991.2500000000005</v>
      </c>
      <c r="J162" s="40">
        <v>3031.55</v>
      </c>
      <c r="K162" s="31">
        <v>2950.95</v>
      </c>
      <c r="L162" s="31">
        <v>2856.35</v>
      </c>
      <c r="M162" s="31">
        <v>7.0108100000000002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38803.35</v>
      </c>
      <c r="D163" s="40">
        <v>38601.116666666669</v>
      </c>
      <c r="E163" s="40">
        <v>38302.233333333337</v>
      </c>
      <c r="F163" s="40">
        <v>37801.116666666669</v>
      </c>
      <c r="G163" s="40">
        <v>37502.233333333337</v>
      </c>
      <c r="H163" s="40">
        <v>39102.233333333337</v>
      </c>
      <c r="I163" s="40">
        <v>39401.116666666669</v>
      </c>
      <c r="J163" s="40">
        <v>39902.233333333337</v>
      </c>
      <c r="K163" s="31">
        <v>38900</v>
      </c>
      <c r="L163" s="31">
        <v>38100</v>
      </c>
      <c r="M163" s="31">
        <v>0.12293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211.8</v>
      </c>
      <c r="D164" s="40">
        <v>211.96666666666667</v>
      </c>
      <c r="E164" s="40">
        <v>210.18333333333334</v>
      </c>
      <c r="F164" s="40">
        <v>208.56666666666666</v>
      </c>
      <c r="G164" s="40">
        <v>206.78333333333333</v>
      </c>
      <c r="H164" s="40">
        <v>213.58333333333334</v>
      </c>
      <c r="I164" s="40">
        <v>215.3666666666667</v>
      </c>
      <c r="J164" s="40">
        <v>216.98333333333335</v>
      </c>
      <c r="K164" s="31">
        <v>213.75</v>
      </c>
      <c r="L164" s="31">
        <v>210.35</v>
      </c>
      <c r="M164" s="31">
        <v>13.70318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4887.8</v>
      </c>
      <c r="D165" s="40">
        <v>4862.9333333333334</v>
      </c>
      <c r="E165" s="40">
        <v>4825.916666666667</v>
      </c>
      <c r="F165" s="40">
        <v>4764.0333333333338</v>
      </c>
      <c r="G165" s="40">
        <v>4727.0166666666673</v>
      </c>
      <c r="H165" s="40">
        <v>4924.8166666666666</v>
      </c>
      <c r="I165" s="40">
        <v>4961.833333333333</v>
      </c>
      <c r="J165" s="40">
        <v>5023.7166666666662</v>
      </c>
      <c r="K165" s="31">
        <v>4899.95</v>
      </c>
      <c r="L165" s="31">
        <v>4801.05</v>
      </c>
      <c r="M165" s="31">
        <v>0.30409999999999998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2410</v>
      </c>
      <c r="D166" s="40">
        <v>2419</v>
      </c>
      <c r="E166" s="40">
        <v>2385</v>
      </c>
      <c r="F166" s="40">
        <v>2360</v>
      </c>
      <c r="G166" s="40">
        <v>2326</v>
      </c>
      <c r="H166" s="40">
        <v>2444</v>
      </c>
      <c r="I166" s="40">
        <v>2478</v>
      </c>
      <c r="J166" s="40">
        <v>2503</v>
      </c>
      <c r="K166" s="31">
        <v>2453</v>
      </c>
      <c r="L166" s="31">
        <v>2394</v>
      </c>
      <c r="M166" s="31">
        <v>4.5110000000000001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2554.65</v>
      </c>
      <c r="D167" s="40">
        <v>2526.5499999999997</v>
      </c>
      <c r="E167" s="40">
        <v>2484.0999999999995</v>
      </c>
      <c r="F167" s="40">
        <v>2413.5499999999997</v>
      </c>
      <c r="G167" s="40">
        <v>2371.0999999999995</v>
      </c>
      <c r="H167" s="40">
        <v>2597.0999999999995</v>
      </c>
      <c r="I167" s="40">
        <v>2639.5499999999993</v>
      </c>
      <c r="J167" s="40">
        <v>2710.0999999999995</v>
      </c>
      <c r="K167" s="31">
        <v>2569</v>
      </c>
      <c r="L167" s="31">
        <v>2456</v>
      </c>
      <c r="M167" s="31">
        <v>7.03294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2308.0500000000002</v>
      </c>
      <c r="D168" s="40">
        <v>2322.5666666666666</v>
      </c>
      <c r="E168" s="40">
        <v>2271.0333333333333</v>
      </c>
      <c r="F168" s="40">
        <v>2234.0166666666669</v>
      </c>
      <c r="G168" s="40">
        <v>2182.4833333333336</v>
      </c>
      <c r="H168" s="40">
        <v>2359.583333333333</v>
      </c>
      <c r="I168" s="40">
        <v>2411.1166666666659</v>
      </c>
      <c r="J168" s="40">
        <v>2448.1333333333328</v>
      </c>
      <c r="K168" s="31">
        <v>2374.1</v>
      </c>
      <c r="L168" s="31">
        <v>2285.5500000000002</v>
      </c>
      <c r="M168" s="31">
        <v>2.6210800000000001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116.05</v>
      </c>
      <c r="D169" s="40">
        <v>116.16666666666667</v>
      </c>
      <c r="E169" s="40">
        <v>115.03333333333335</v>
      </c>
      <c r="F169" s="40">
        <v>114.01666666666668</v>
      </c>
      <c r="G169" s="40">
        <v>112.88333333333335</v>
      </c>
      <c r="H169" s="40">
        <v>117.18333333333334</v>
      </c>
      <c r="I169" s="40">
        <v>118.31666666666666</v>
      </c>
      <c r="J169" s="40">
        <v>119.33333333333333</v>
      </c>
      <c r="K169" s="31">
        <v>117.3</v>
      </c>
      <c r="L169" s="31">
        <v>115.15</v>
      </c>
      <c r="M169" s="31">
        <v>22.69398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206.6</v>
      </c>
      <c r="D170" s="40">
        <v>207.7166666666667</v>
      </c>
      <c r="E170" s="40">
        <v>203.68333333333339</v>
      </c>
      <c r="F170" s="40">
        <v>200.76666666666671</v>
      </c>
      <c r="G170" s="40">
        <v>196.73333333333341</v>
      </c>
      <c r="H170" s="40">
        <v>210.63333333333338</v>
      </c>
      <c r="I170" s="40">
        <v>214.66666666666669</v>
      </c>
      <c r="J170" s="40">
        <v>217.58333333333337</v>
      </c>
      <c r="K170" s="31">
        <v>211.75</v>
      </c>
      <c r="L170" s="31">
        <v>204.8</v>
      </c>
      <c r="M170" s="31">
        <v>131.74884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433.85</v>
      </c>
      <c r="D171" s="40">
        <v>436.33333333333331</v>
      </c>
      <c r="E171" s="40">
        <v>427.66666666666663</v>
      </c>
      <c r="F171" s="40">
        <v>421.48333333333329</v>
      </c>
      <c r="G171" s="40">
        <v>412.81666666666661</v>
      </c>
      <c r="H171" s="40">
        <v>442.51666666666665</v>
      </c>
      <c r="I171" s="40">
        <v>451.18333333333328</v>
      </c>
      <c r="J171" s="40">
        <v>457.36666666666667</v>
      </c>
      <c r="K171" s="31">
        <v>445</v>
      </c>
      <c r="L171" s="31">
        <v>430.15</v>
      </c>
      <c r="M171" s="31">
        <v>3.95804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14399.7</v>
      </c>
      <c r="D172" s="40">
        <v>14379.75</v>
      </c>
      <c r="E172" s="40">
        <v>14294.95</v>
      </c>
      <c r="F172" s="40">
        <v>14190.2</v>
      </c>
      <c r="G172" s="40">
        <v>14105.400000000001</v>
      </c>
      <c r="H172" s="40">
        <v>14484.5</v>
      </c>
      <c r="I172" s="40">
        <v>14569.3</v>
      </c>
      <c r="J172" s="40">
        <v>14674.05</v>
      </c>
      <c r="K172" s="31">
        <v>14464.55</v>
      </c>
      <c r="L172" s="31">
        <v>14275</v>
      </c>
      <c r="M172" s="31">
        <v>7.4620000000000006E-2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36.950000000000003</v>
      </c>
      <c r="D173" s="40">
        <v>37.050000000000004</v>
      </c>
      <c r="E173" s="40">
        <v>36.500000000000007</v>
      </c>
      <c r="F173" s="40">
        <v>36.050000000000004</v>
      </c>
      <c r="G173" s="40">
        <v>35.500000000000007</v>
      </c>
      <c r="H173" s="40">
        <v>37.500000000000007</v>
      </c>
      <c r="I173" s="40">
        <v>38.050000000000004</v>
      </c>
      <c r="J173" s="40">
        <v>38.500000000000007</v>
      </c>
      <c r="K173" s="31">
        <v>37.6</v>
      </c>
      <c r="L173" s="31">
        <v>36.6</v>
      </c>
      <c r="M173" s="31">
        <v>605.27831000000003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169</v>
      </c>
      <c r="D174" s="40">
        <v>169.95000000000002</v>
      </c>
      <c r="E174" s="40">
        <v>166.55000000000004</v>
      </c>
      <c r="F174" s="40">
        <v>164.10000000000002</v>
      </c>
      <c r="G174" s="40">
        <v>160.70000000000005</v>
      </c>
      <c r="H174" s="40">
        <v>172.40000000000003</v>
      </c>
      <c r="I174" s="40">
        <v>175.8</v>
      </c>
      <c r="J174" s="40">
        <v>178.25000000000003</v>
      </c>
      <c r="K174" s="31">
        <v>173.35</v>
      </c>
      <c r="L174" s="31">
        <v>167.5</v>
      </c>
      <c r="M174" s="31">
        <v>62.232320000000001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127.2</v>
      </c>
      <c r="D175" s="40">
        <v>127.73333333333333</v>
      </c>
      <c r="E175" s="40">
        <v>126.01666666666668</v>
      </c>
      <c r="F175" s="40">
        <v>124.83333333333334</v>
      </c>
      <c r="G175" s="40">
        <v>123.11666666666669</v>
      </c>
      <c r="H175" s="40">
        <v>128.91666666666669</v>
      </c>
      <c r="I175" s="40">
        <v>130.63333333333333</v>
      </c>
      <c r="J175" s="40">
        <v>131.81666666666666</v>
      </c>
      <c r="K175" s="31">
        <v>129.44999999999999</v>
      </c>
      <c r="L175" s="31">
        <v>126.55</v>
      </c>
      <c r="M175" s="31">
        <v>35.889360000000003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2311.25</v>
      </c>
      <c r="D176" s="40">
        <v>2316.4833333333331</v>
      </c>
      <c r="E176" s="40">
        <v>2286.9666666666662</v>
      </c>
      <c r="F176" s="40">
        <v>2262.6833333333329</v>
      </c>
      <c r="G176" s="40">
        <v>2233.1666666666661</v>
      </c>
      <c r="H176" s="40">
        <v>2340.7666666666664</v>
      </c>
      <c r="I176" s="40">
        <v>2370.2833333333338</v>
      </c>
      <c r="J176" s="40">
        <v>2394.5666666666666</v>
      </c>
      <c r="K176" s="31">
        <v>2346</v>
      </c>
      <c r="L176" s="31">
        <v>2292.1999999999998</v>
      </c>
      <c r="M176" s="31">
        <v>59.24071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891.15</v>
      </c>
      <c r="D177" s="40">
        <v>885.6</v>
      </c>
      <c r="E177" s="40">
        <v>877</v>
      </c>
      <c r="F177" s="40">
        <v>862.85</v>
      </c>
      <c r="G177" s="40">
        <v>854.25</v>
      </c>
      <c r="H177" s="40">
        <v>899.75</v>
      </c>
      <c r="I177" s="40">
        <v>908.35000000000014</v>
      </c>
      <c r="J177" s="40">
        <v>922.5</v>
      </c>
      <c r="K177" s="31">
        <v>894.2</v>
      </c>
      <c r="L177" s="31">
        <v>871.45</v>
      </c>
      <c r="M177" s="31">
        <v>15.62111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1135.25</v>
      </c>
      <c r="D178" s="40">
        <v>1131.4666666666665</v>
      </c>
      <c r="E178" s="40">
        <v>1121.4833333333329</v>
      </c>
      <c r="F178" s="40">
        <v>1107.7166666666665</v>
      </c>
      <c r="G178" s="40">
        <v>1097.7333333333329</v>
      </c>
      <c r="H178" s="40">
        <v>1145.2333333333329</v>
      </c>
      <c r="I178" s="40">
        <v>1155.2166666666665</v>
      </c>
      <c r="J178" s="40">
        <v>1168.9833333333329</v>
      </c>
      <c r="K178" s="31">
        <v>1141.45</v>
      </c>
      <c r="L178" s="31">
        <v>1117.7</v>
      </c>
      <c r="M178" s="31">
        <v>8.78721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2172.85</v>
      </c>
      <c r="D179" s="40">
        <v>2148.6833333333329</v>
      </c>
      <c r="E179" s="40">
        <v>2106.516666666666</v>
      </c>
      <c r="F179" s="40">
        <v>2040.1833333333329</v>
      </c>
      <c r="G179" s="40">
        <v>1998.016666666666</v>
      </c>
      <c r="H179" s="40">
        <v>2215.016666666666</v>
      </c>
      <c r="I179" s="40">
        <v>2257.1833333333329</v>
      </c>
      <c r="J179" s="40">
        <v>2323.516666666666</v>
      </c>
      <c r="K179" s="31">
        <v>2190.85</v>
      </c>
      <c r="L179" s="31">
        <v>2082.35</v>
      </c>
      <c r="M179" s="31">
        <v>7.52135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7605.2</v>
      </c>
      <c r="D180" s="40">
        <v>7562.9333333333334</v>
      </c>
      <c r="E180" s="40">
        <v>7507.2166666666672</v>
      </c>
      <c r="F180" s="40">
        <v>7409.2333333333336</v>
      </c>
      <c r="G180" s="40">
        <v>7353.5166666666673</v>
      </c>
      <c r="H180" s="40">
        <v>7660.916666666667</v>
      </c>
      <c r="I180" s="40">
        <v>7716.6333333333323</v>
      </c>
      <c r="J180" s="40">
        <v>7814.6166666666668</v>
      </c>
      <c r="K180" s="31">
        <v>7618.65</v>
      </c>
      <c r="L180" s="31">
        <v>7464.95</v>
      </c>
      <c r="M180" s="31">
        <v>6.1400000000000003E-2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25837.45</v>
      </c>
      <c r="D181" s="40">
        <v>25829.483333333334</v>
      </c>
      <c r="E181" s="40">
        <v>25378.966666666667</v>
      </c>
      <c r="F181" s="40">
        <v>24920.483333333334</v>
      </c>
      <c r="G181" s="40">
        <v>24469.966666666667</v>
      </c>
      <c r="H181" s="40">
        <v>26287.966666666667</v>
      </c>
      <c r="I181" s="40">
        <v>26738.483333333337</v>
      </c>
      <c r="J181" s="40">
        <v>27196.966666666667</v>
      </c>
      <c r="K181" s="31">
        <v>26280</v>
      </c>
      <c r="L181" s="31">
        <v>25371</v>
      </c>
      <c r="M181" s="31">
        <v>0.32966000000000001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1173.75</v>
      </c>
      <c r="D182" s="40">
        <v>1188.2666666666667</v>
      </c>
      <c r="E182" s="40">
        <v>1151.5333333333333</v>
      </c>
      <c r="F182" s="40">
        <v>1129.3166666666666</v>
      </c>
      <c r="G182" s="40">
        <v>1092.5833333333333</v>
      </c>
      <c r="H182" s="40">
        <v>1210.4833333333333</v>
      </c>
      <c r="I182" s="40">
        <v>1247.2166666666665</v>
      </c>
      <c r="J182" s="40">
        <v>1269.4333333333334</v>
      </c>
      <c r="K182" s="31">
        <v>1225</v>
      </c>
      <c r="L182" s="31">
        <v>1166.05</v>
      </c>
      <c r="M182" s="31">
        <v>12.25029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2358.9</v>
      </c>
      <c r="D183" s="40">
        <v>2364.7666666666664</v>
      </c>
      <c r="E183" s="40">
        <v>2330.5333333333328</v>
      </c>
      <c r="F183" s="40">
        <v>2302.1666666666665</v>
      </c>
      <c r="G183" s="40">
        <v>2267.9333333333329</v>
      </c>
      <c r="H183" s="40">
        <v>2393.1333333333328</v>
      </c>
      <c r="I183" s="40">
        <v>2427.3666666666663</v>
      </c>
      <c r="J183" s="40">
        <v>2455.7333333333327</v>
      </c>
      <c r="K183" s="31">
        <v>2399</v>
      </c>
      <c r="L183" s="31">
        <v>2336.4</v>
      </c>
      <c r="M183" s="31">
        <v>2.0005000000000002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446</v>
      </c>
      <c r="D184" s="40">
        <v>449.58333333333331</v>
      </c>
      <c r="E184" s="40">
        <v>440.91666666666663</v>
      </c>
      <c r="F184" s="40">
        <v>435.83333333333331</v>
      </c>
      <c r="G184" s="40">
        <v>427.16666666666663</v>
      </c>
      <c r="H184" s="40">
        <v>454.66666666666663</v>
      </c>
      <c r="I184" s="40">
        <v>463.33333333333326</v>
      </c>
      <c r="J184" s="40">
        <v>468.41666666666663</v>
      </c>
      <c r="K184" s="31">
        <v>458.25</v>
      </c>
      <c r="L184" s="31">
        <v>444.5</v>
      </c>
      <c r="M184" s="31">
        <v>166.17447000000001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110.65</v>
      </c>
      <c r="D185" s="40">
        <v>109.96666666666665</v>
      </c>
      <c r="E185" s="40">
        <v>108.0333333333333</v>
      </c>
      <c r="F185" s="40">
        <v>105.41666666666664</v>
      </c>
      <c r="G185" s="40">
        <v>103.48333333333329</v>
      </c>
      <c r="H185" s="40">
        <v>112.58333333333331</v>
      </c>
      <c r="I185" s="40">
        <v>114.51666666666668</v>
      </c>
      <c r="J185" s="40">
        <v>117.13333333333333</v>
      </c>
      <c r="K185" s="31">
        <v>111.9</v>
      </c>
      <c r="L185" s="31">
        <v>107.35</v>
      </c>
      <c r="M185" s="31">
        <v>370.375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778.55</v>
      </c>
      <c r="D186" s="40">
        <v>775.51666666666677</v>
      </c>
      <c r="E186" s="40">
        <v>767.08333333333348</v>
      </c>
      <c r="F186" s="40">
        <v>755.61666666666667</v>
      </c>
      <c r="G186" s="40">
        <v>747.18333333333339</v>
      </c>
      <c r="H186" s="40">
        <v>786.98333333333358</v>
      </c>
      <c r="I186" s="40">
        <v>795.41666666666674</v>
      </c>
      <c r="J186" s="40">
        <v>806.88333333333367</v>
      </c>
      <c r="K186" s="31">
        <v>783.95</v>
      </c>
      <c r="L186" s="31">
        <v>764.05</v>
      </c>
      <c r="M186" s="31">
        <v>55.99344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495.2</v>
      </c>
      <c r="D187" s="40">
        <v>496.76666666666665</v>
      </c>
      <c r="E187" s="40">
        <v>488.68333333333328</v>
      </c>
      <c r="F187" s="40">
        <v>482.16666666666663</v>
      </c>
      <c r="G187" s="40">
        <v>474.08333333333326</v>
      </c>
      <c r="H187" s="40">
        <v>503.2833333333333</v>
      </c>
      <c r="I187" s="40">
        <v>511.36666666666667</v>
      </c>
      <c r="J187" s="40">
        <v>517.88333333333333</v>
      </c>
      <c r="K187" s="31">
        <v>504.85</v>
      </c>
      <c r="L187" s="31">
        <v>490.25</v>
      </c>
      <c r="M187" s="31">
        <v>7.3037900000000002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582.79999999999995</v>
      </c>
      <c r="D188" s="40">
        <v>587.88333333333333</v>
      </c>
      <c r="E188" s="40">
        <v>575.11666666666667</v>
      </c>
      <c r="F188" s="40">
        <v>567.43333333333339</v>
      </c>
      <c r="G188" s="40">
        <v>554.66666666666674</v>
      </c>
      <c r="H188" s="40">
        <v>595.56666666666661</v>
      </c>
      <c r="I188" s="40">
        <v>608.33333333333326</v>
      </c>
      <c r="J188" s="40">
        <v>616.01666666666654</v>
      </c>
      <c r="K188" s="31">
        <v>600.65</v>
      </c>
      <c r="L188" s="31">
        <v>580.20000000000005</v>
      </c>
      <c r="M188" s="31">
        <v>5.9641400000000004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614.70000000000005</v>
      </c>
      <c r="D189" s="40">
        <v>613.69999999999993</v>
      </c>
      <c r="E189" s="40">
        <v>608.09999999999991</v>
      </c>
      <c r="F189" s="40">
        <v>601.5</v>
      </c>
      <c r="G189" s="40">
        <v>595.9</v>
      </c>
      <c r="H189" s="40">
        <v>620.29999999999984</v>
      </c>
      <c r="I189" s="40">
        <v>625.9</v>
      </c>
      <c r="J189" s="40">
        <v>632.49999999999977</v>
      </c>
      <c r="K189" s="31">
        <v>619.29999999999995</v>
      </c>
      <c r="L189" s="31">
        <v>607.1</v>
      </c>
      <c r="M189" s="31">
        <v>14.123699999999999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856.45</v>
      </c>
      <c r="D190" s="40">
        <v>856.29999999999984</v>
      </c>
      <c r="E190" s="40">
        <v>847.4499999999997</v>
      </c>
      <c r="F190" s="40">
        <v>838.44999999999982</v>
      </c>
      <c r="G190" s="40">
        <v>829.59999999999968</v>
      </c>
      <c r="H190" s="40">
        <v>865.29999999999973</v>
      </c>
      <c r="I190" s="40">
        <v>874.14999999999986</v>
      </c>
      <c r="J190" s="40">
        <v>883.14999999999975</v>
      </c>
      <c r="K190" s="31">
        <v>865.15</v>
      </c>
      <c r="L190" s="31">
        <v>847.3</v>
      </c>
      <c r="M190" s="31">
        <v>8.3467099999999999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1356.4</v>
      </c>
      <c r="D191" s="40">
        <v>1342.5333333333333</v>
      </c>
      <c r="E191" s="40">
        <v>1321.2166666666667</v>
      </c>
      <c r="F191" s="40">
        <v>1286.0333333333333</v>
      </c>
      <c r="G191" s="40">
        <v>1264.7166666666667</v>
      </c>
      <c r="H191" s="40">
        <v>1377.7166666666667</v>
      </c>
      <c r="I191" s="40">
        <v>1399.0333333333333</v>
      </c>
      <c r="J191" s="40">
        <v>1434.2166666666667</v>
      </c>
      <c r="K191" s="31">
        <v>1363.85</v>
      </c>
      <c r="L191" s="31">
        <v>1307.3499999999999</v>
      </c>
      <c r="M191" s="31">
        <v>2.9861599999999999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3608.3</v>
      </c>
      <c r="D192" s="40">
        <v>3605.2999999999997</v>
      </c>
      <c r="E192" s="40">
        <v>3569.3999999999996</v>
      </c>
      <c r="F192" s="40">
        <v>3530.5</v>
      </c>
      <c r="G192" s="40">
        <v>3494.6</v>
      </c>
      <c r="H192" s="40">
        <v>3644.1999999999994</v>
      </c>
      <c r="I192" s="40">
        <v>3680.1</v>
      </c>
      <c r="J192" s="40">
        <v>3718.9999999999991</v>
      </c>
      <c r="K192" s="31">
        <v>3641.2</v>
      </c>
      <c r="L192" s="31">
        <v>3566.4</v>
      </c>
      <c r="M192" s="31">
        <v>23.409890000000001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705.7</v>
      </c>
      <c r="D193" s="40">
        <v>712.03333333333342</v>
      </c>
      <c r="E193" s="40">
        <v>698.46666666666681</v>
      </c>
      <c r="F193" s="40">
        <v>691.23333333333335</v>
      </c>
      <c r="G193" s="40">
        <v>677.66666666666674</v>
      </c>
      <c r="H193" s="40">
        <v>719.26666666666688</v>
      </c>
      <c r="I193" s="40">
        <v>732.83333333333348</v>
      </c>
      <c r="J193" s="40">
        <v>740.06666666666695</v>
      </c>
      <c r="K193" s="31">
        <v>725.6</v>
      </c>
      <c r="L193" s="31">
        <v>704.8</v>
      </c>
      <c r="M193" s="31">
        <v>26.957889999999999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5434.5</v>
      </c>
      <c r="D194" s="40">
        <v>5473.166666666667</v>
      </c>
      <c r="E194" s="40">
        <v>5386.3333333333339</v>
      </c>
      <c r="F194" s="40">
        <v>5338.166666666667</v>
      </c>
      <c r="G194" s="40">
        <v>5251.3333333333339</v>
      </c>
      <c r="H194" s="40">
        <v>5521.3333333333339</v>
      </c>
      <c r="I194" s="40">
        <v>5608.1666666666679</v>
      </c>
      <c r="J194" s="40">
        <v>5656.3333333333339</v>
      </c>
      <c r="K194" s="31">
        <v>5560</v>
      </c>
      <c r="L194" s="31">
        <v>5425</v>
      </c>
      <c r="M194" s="31">
        <v>1.9450799999999999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453.6</v>
      </c>
      <c r="D195" s="40">
        <v>454.7833333333333</v>
      </c>
      <c r="E195" s="40">
        <v>448.66666666666663</v>
      </c>
      <c r="F195" s="40">
        <v>443.73333333333335</v>
      </c>
      <c r="G195" s="40">
        <v>437.61666666666667</v>
      </c>
      <c r="H195" s="40">
        <v>459.71666666666658</v>
      </c>
      <c r="I195" s="40">
        <v>465.83333333333326</v>
      </c>
      <c r="J195" s="40">
        <v>470.76666666666654</v>
      </c>
      <c r="K195" s="31">
        <v>460.9</v>
      </c>
      <c r="L195" s="31">
        <v>449.85</v>
      </c>
      <c r="M195" s="31">
        <v>188.38054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211.9</v>
      </c>
      <c r="D196" s="40">
        <v>212.66666666666666</v>
      </c>
      <c r="E196" s="40">
        <v>209.08333333333331</v>
      </c>
      <c r="F196" s="40">
        <v>206.26666666666665</v>
      </c>
      <c r="G196" s="40">
        <v>202.68333333333331</v>
      </c>
      <c r="H196" s="40">
        <v>215.48333333333332</v>
      </c>
      <c r="I196" s="40">
        <v>219.06666666666663</v>
      </c>
      <c r="J196" s="40">
        <v>221.88333333333333</v>
      </c>
      <c r="K196" s="31">
        <v>216.25</v>
      </c>
      <c r="L196" s="31">
        <v>209.85</v>
      </c>
      <c r="M196" s="31">
        <v>330.06180000000001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1105.0999999999999</v>
      </c>
      <c r="D197" s="40">
        <v>1104.7833333333333</v>
      </c>
      <c r="E197" s="40">
        <v>1085.3166666666666</v>
      </c>
      <c r="F197" s="40">
        <v>1065.5333333333333</v>
      </c>
      <c r="G197" s="40">
        <v>1046.0666666666666</v>
      </c>
      <c r="H197" s="40">
        <v>1124.5666666666666</v>
      </c>
      <c r="I197" s="40">
        <v>1144.0333333333333</v>
      </c>
      <c r="J197" s="40">
        <v>1163.8166666666666</v>
      </c>
      <c r="K197" s="31">
        <v>1124.25</v>
      </c>
      <c r="L197" s="31">
        <v>1085</v>
      </c>
      <c r="M197" s="31">
        <v>70.26849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1632.95</v>
      </c>
      <c r="D198" s="40">
        <v>1631.25</v>
      </c>
      <c r="E198" s="40">
        <v>1607.2</v>
      </c>
      <c r="F198" s="40">
        <v>1581.45</v>
      </c>
      <c r="G198" s="40">
        <v>1557.4</v>
      </c>
      <c r="H198" s="40">
        <v>1657</v>
      </c>
      <c r="I198" s="40">
        <v>1681.0500000000002</v>
      </c>
      <c r="J198" s="40">
        <v>1706.8</v>
      </c>
      <c r="K198" s="31">
        <v>1655.3</v>
      </c>
      <c r="L198" s="31">
        <v>1605.5</v>
      </c>
      <c r="M198" s="31">
        <v>22.37445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971.15</v>
      </c>
      <c r="D199" s="40">
        <v>965.7833333333333</v>
      </c>
      <c r="E199" s="40">
        <v>955.91666666666663</v>
      </c>
      <c r="F199" s="40">
        <v>940.68333333333328</v>
      </c>
      <c r="G199" s="40">
        <v>930.81666666666661</v>
      </c>
      <c r="H199" s="40">
        <v>981.01666666666665</v>
      </c>
      <c r="I199" s="40">
        <v>990.88333333333344</v>
      </c>
      <c r="J199" s="40">
        <v>1006.1166666666667</v>
      </c>
      <c r="K199" s="31">
        <v>975.65</v>
      </c>
      <c r="L199" s="31">
        <v>950.55</v>
      </c>
      <c r="M199" s="31">
        <v>1.94512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2287.65</v>
      </c>
      <c r="D200" s="40">
        <v>2282.9833333333331</v>
      </c>
      <c r="E200" s="40">
        <v>2255.9666666666662</v>
      </c>
      <c r="F200" s="40">
        <v>2224.2833333333333</v>
      </c>
      <c r="G200" s="40">
        <v>2197.2666666666664</v>
      </c>
      <c r="H200" s="40">
        <v>2314.6666666666661</v>
      </c>
      <c r="I200" s="40">
        <v>2341.6833333333334</v>
      </c>
      <c r="J200" s="40">
        <v>2373.3666666666659</v>
      </c>
      <c r="K200" s="31">
        <v>2310</v>
      </c>
      <c r="L200" s="31">
        <v>2251.3000000000002</v>
      </c>
      <c r="M200" s="31">
        <v>8.8385800000000003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3073.35</v>
      </c>
      <c r="D201" s="40">
        <v>3080.8166666666671</v>
      </c>
      <c r="E201" s="40">
        <v>3025.0333333333342</v>
      </c>
      <c r="F201" s="40">
        <v>2976.7166666666672</v>
      </c>
      <c r="G201" s="40">
        <v>2920.9333333333343</v>
      </c>
      <c r="H201" s="40">
        <v>3129.1333333333341</v>
      </c>
      <c r="I201" s="40">
        <v>3184.916666666667</v>
      </c>
      <c r="J201" s="40">
        <v>3233.233333333334</v>
      </c>
      <c r="K201" s="31">
        <v>3136.6</v>
      </c>
      <c r="L201" s="31">
        <v>3032.5</v>
      </c>
      <c r="M201" s="31">
        <v>1.1827799999999999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536.75</v>
      </c>
      <c r="D202" s="40">
        <v>538.80000000000007</v>
      </c>
      <c r="E202" s="40">
        <v>529.40000000000009</v>
      </c>
      <c r="F202" s="40">
        <v>522.05000000000007</v>
      </c>
      <c r="G202" s="40">
        <v>512.65000000000009</v>
      </c>
      <c r="H202" s="40">
        <v>546.15000000000009</v>
      </c>
      <c r="I202" s="40">
        <v>555.54999999999995</v>
      </c>
      <c r="J202" s="40">
        <v>562.90000000000009</v>
      </c>
      <c r="K202" s="31">
        <v>548.20000000000005</v>
      </c>
      <c r="L202" s="31">
        <v>531.45000000000005</v>
      </c>
      <c r="M202" s="31">
        <v>6.2338500000000003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1018.35</v>
      </c>
      <c r="D203" s="40">
        <v>1020.3666666666667</v>
      </c>
      <c r="E203" s="40">
        <v>1006.0833333333333</v>
      </c>
      <c r="F203" s="40">
        <v>993.81666666666661</v>
      </c>
      <c r="G203" s="40">
        <v>979.53333333333319</v>
      </c>
      <c r="H203" s="40">
        <v>1032.6333333333332</v>
      </c>
      <c r="I203" s="40">
        <v>1046.916666666667</v>
      </c>
      <c r="J203" s="40">
        <v>1059.1833333333334</v>
      </c>
      <c r="K203" s="31">
        <v>1034.6500000000001</v>
      </c>
      <c r="L203" s="31">
        <v>1008.1</v>
      </c>
      <c r="M203" s="31">
        <v>3.7783899999999999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733.65</v>
      </c>
      <c r="D204" s="40">
        <v>727.9666666666667</v>
      </c>
      <c r="E204" s="40">
        <v>718.33333333333337</v>
      </c>
      <c r="F204" s="40">
        <v>703.01666666666665</v>
      </c>
      <c r="G204" s="40">
        <v>693.38333333333333</v>
      </c>
      <c r="H204" s="40">
        <v>743.28333333333342</v>
      </c>
      <c r="I204" s="40">
        <v>752.91666666666663</v>
      </c>
      <c r="J204" s="40">
        <v>768.23333333333346</v>
      </c>
      <c r="K204" s="31">
        <v>737.6</v>
      </c>
      <c r="L204" s="31">
        <v>712.65</v>
      </c>
      <c r="M204" s="31">
        <v>16.604089999999999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7327.35</v>
      </c>
      <c r="D205" s="40">
        <v>7294.1500000000005</v>
      </c>
      <c r="E205" s="40">
        <v>7213.3000000000011</v>
      </c>
      <c r="F205" s="40">
        <v>7099.2500000000009</v>
      </c>
      <c r="G205" s="40">
        <v>7018.4000000000015</v>
      </c>
      <c r="H205" s="40">
        <v>7408.2000000000007</v>
      </c>
      <c r="I205" s="40">
        <v>7489.0500000000011</v>
      </c>
      <c r="J205" s="40">
        <v>7603.1</v>
      </c>
      <c r="K205" s="31">
        <v>7375</v>
      </c>
      <c r="L205" s="31">
        <v>7180.1</v>
      </c>
      <c r="M205" s="31">
        <v>2.41099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42.4</v>
      </c>
      <c r="D206" s="40">
        <v>42.666666666666664</v>
      </c>
      <c r="E206" s="40">
        <v>41.833333333333329</v>
      </c>
      <c r="F206" s="40">
        <v>41.266666666666666</v>
      </c>
      <c r="G206" s="40">
        <v>40.43333333333333</v>
      </c>
      <c r="H206" s="40">
        <v>43.233333333333327</v>
      </c>
      <c r="I206" s="40">
        <v>44.066666666666656</v>
      </c>
      <c r="J206" s="40">
        <v>44.633333333333326</v>
      </c>
      <c r="K206" s="31">
        <v>43.5</v>
      </c>
      <c r="L206" s="31">
        <v>42.1</v>
      </c>
      <c r="M206" s="31">
        <v>128.42329000000001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1555.7</v>
      </c>
      <c r="D207" s="40">
        <v>1555.8833333333332</v>
      </c>
      <c r="E207" s="40">
        <v>1530.5666666666664</v>
      </c>
      <c r="F207" s="40">
        <v>1505.4333333333332</v>
      </c>
      <c r="G207" s="40">
        <v>1480.1166666666663</v>
      </c>
      <c r="H207" s="40">
        <v>1581.0166666666664</v>
      </c>
      <c r="I207" s="40">
        <v>1606.333333333333</v>
      </c>
      <c r="J207" s="40">
        <v>1631.4666666666665</v>
      </c>
      <c r="K207" s="31">
        <v>1581.2</v>
      </c>
      <c r="L207" s="31">
        <v>1530.75</v>
      </c>
      <c r="M207" s="31">
        <v>2.85134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888.85</v>
      </c>
      <c r="D208" s="40">
        <v>884.83333333333337</v>
      </c>
      <c r="E208" s="40">
        <v>867.31666666666672</v>
      </c>
      <c r="F208" s="40">
        <v>845.7833333333333</v>
      </c>
      <c r="G208" s="40">
        <v>828.26666666666665</v>
      </c>
      <c r="H208" s="40">
        <v>906.36666666666679</v>
      </c>
      <c r="I208" s="40">
        <v>923.88333333333344</v>
      </c>
      <c r="J208" s="40">
        <v>945.41666666666686</v>
      </c>
      <c r="K208" s="31">
        <v>902.35</v>
      </c>
      <c r="L208" s="31">
        <v>863.3</v>
      </c>
      <c r="M208" s="31">
        <v>16.875229999999998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839.35</v>
      </c>
      <c r="D209" s="40">
        <v>833.61666666666679</v>
      </c>
      <c r="E209" s="40">
        <v>823.03333333333353</v>
      </c>
      <c r="F209" s="40">
        <v>806.7166666666667</v>
      </c>
      <c r="G209" s="40">
        <v>796.13333333333344</v>
      </c>
      <c r="H209" s="40">
        <v>849.93333333333362</v>
      </c>
      <c r="I209" s="40">
        <v>860.51666666666688</v>
      </c>
      <c r="J209" s="40">
        <v>876.83333333333371</v>
      </c>
      <c r="K209" s="31">
        <v>844.2</v>
      </c>
      <c r="L209" s="31">
        <v>817.3</v>
      </c>
      <c r="M209" s="31">
        <v>4.7241799999999996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336.85</v>
      </c>
      <c r="D210" s="40">
        <v>334.45</v>
      </c>
      <c r="E210" s="40">
        <v>328.5</v>
      </c>
      <c r="F210" s="40">
        <v>320.15000000000003</v>
      </c>
      <c r="G210" s="40">
        <v>314.20000000000005</v>
      </c>
      <c r="H210" s="40">
        <v>342.79999999999995</v>
      </c>
      <c r="I210" s="40">
        <v>348.74999999999989</v>
      </c>
      <c r="J210" s="40">
        <v>357.09999999999991</v>
      </c>
      <c r="K210" s="31">
        <v>340.4</v>
      </c>
      <c r="L210" s="31">
        <v>326.10000000000002</v>
      </c>
      <c r="M210" s="31">
        <v>87.770830000000004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13.95</v>
      </c>
      <c r="D211" s="40">
        <v>14.183333333333332</v>
      </c>
      <c r="E211" s="40">
        <v>13.566666666666663</v>
      </c>
      <c r="F211" s="40">
        <v>13.183333333333332</v>
      </c>
      <c r="G211" s="40">
        <v>12.566666666666663</v>
      </c>
      <c r="H211" s="40">
        <v>14.566666666666663</v>
      </c>
      <c r="I211" s="40">
        <v>15.183333333333334</v>
      </c>
      <c r="J211" s="40">
        <v>15.566666666666663</v>
      </c>
      <c r="K211" s="31">
        <v>14.8</v>
      </c>
      <c r="L211" s="31">
        <v>13.8</v>
      </c>
      <c r="M211" s="31">
        <v>4158.0177400000002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1174.05</v>
      </c>
      <c r="D212" s="40">
        <v>1176.3333333333333</v>
      </c>
      <c r="E212" s="40">
        <v>1157.7166666666665</v>
      </c>
      <c r="F212" s="40">
        <v>1141.3833333333332</v>
      </c>
      <c r="G212" s="40">
        <v>1122.7666666666664</v>
      </c>
      <c r="H212" s="40">
        <v>1192.6666666666665</v>
      </c>
      <c r="I212" s="40">
        <v>1211.2833333333333</v>
      </c>
      <c r="J212" s="40">
        <v>1227.6166666666666</v>
      </c>
      <c r="K212" s="31">
        <v>1194.95</v>
      </c>
      <c r="L212" s="31">
        <v>1160</v>
      </c>
      <c r="M212" s="31">
        <v>4.1184799999999999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1794.9</v>
      </c>
      <c r="D213" s="40">
        <v>1788.2333333333333</v>
      </c>
      <c r="E213" s="40">
        <v>1762.6666666666667</v>
      </c>
      <c r="F213" s="40">
        <v>1730.4333333333334</v>
      </c>
      <c r="G213" s="40">
        <v>1704.8666666666668</v>
      </c>
      <c r="H213" s="40">
        <v>1820.4666666666667</v>
      </c>
      <c r="I213" s="40">
        <v>1846.0333333333333</v>
      </c>
      <c r="J213" s="40">
        <v>1878.2666666666667</v>
      </c>
      <c r="K213" s="31">
        <v>1813.8</v>
      </c>
      <c r="L213" s="31">
        <v>1756</v>
      </c>
      <c r="M213" s="31">
        <v>6.1543400000000004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690.8</v>
      </c>
      <c r="D214" s="40">
        <v>686.30000000000007</v>
      </c>
      <c r="E214" s="40">
        <v>675.50000000000011</v>
      </c>
      <c r="F214" s="40">
        <v>660.2</v>
      </c>
      <c r="G214" s="40">
        <v>649.40000000000009</v>
      </c>
      <c r="H214" s="40">
        <v>701.60000000000014</v>
      </c>
      <c r="I214" s="40">
        <v>712.40000000000009</v>
      </c>
      <c r="J214" s="40">
        <v>727.70000000000016</v>
      </c>
      <c r="K214" s="40">
        <v>697.1</v>
      </c>
      <c r="L214" s="40">
        <v>671</v>
      </c>
      <c r="M214" s="40">
        <v>136.81048000000001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</v>
      </c>
      <c r="D215" s="40">
        <v>13.033333333333333</v>
      </c>
      <c r="E215" s="40">
        <v>12.816666666666666</v>
      </c>
      <c r="F215" s="40">
        <v>12.633333333333333</v>
      </c>
      <c r="G215" s="40">
        <v>12.416666666666666</v>
      </c>
      <c r="H215" s="40">
        <v>13.216666666666667</v>
      </c>
      <c r="I215" s="40">
        <v>13.433333333333332</v>
      </c>
      <c r="J215" s="40">
        <v>13.616666666666667</v>
      </c>
      <c r="K215" s="40">
        <v>13.25</v>
      </c>
      <c r="L215" s="40">
        <v>12.85</v>
      </c>
      <c r="M215" s="40">
        <v>828.41161999999997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347.8</v>
      </c>
      <c r="D216" s="40">
        <v>344.31666666666666</v>
      </c>
      <c r="E216" s="40">
        <v>332.48333333333335</v>
      </c>
      <c r="F216" s="40">
        <v>317.16666666666669</v>
      </c>
      <c r="G216" s="40">
        <v>305.33333333333337</v>
      </c>
      <c r="H216" s="40">
        <v>359.63333333333333</v>
      </c>
      <c r="I216" s="40">
        <v>371.4666666666667</v>
      </c>
      <c r="J216" s="40">
        <v>386.7833333333333</v>
      </c>
      <c r="K216" s="40">
        <v>356.15</v>
      </c>
      <c r="L216" s="40">
        <v>329</v>
      </c>
      <c r="M216" s="40">
        <v>468.28469000000001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11"/>
      <c r="B1" s="512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44552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04" t="s">
        <v>16</v>
      </c>
      <c r="B9" s="506" t="s">
        <v>18</v>
      </c>
      <c r="C9" s="510" t="s">
        <v>20</v>
      </c>
      <c r="D9" s="510" t="s">
        <v>21</v>
      </c>
      <c r="E9" s="501" t="s">
        <v>22</v>
      </c>
      <c r="F9" s="502"/>
      <c r="G9" s="503"/>
      <c r="H9" s="501" t="s">
        <v>23</v>
      </c>
      <c r="I9" s="502"/>
      <c r="J9" s="503"/>
      <c r="K9" s="26"/>
      <c r="L9" s="27"/>
      <c r="M9" s="53"/>
      <c r="N9" s="1"/>
      <c r="O9" s="1"/>
    </row>
    <row r="10" spans="1:15" ht="42.75" customHeight="1">
      <c r="A10" s="508"/>
      <c r="B10" s="509"/>
      <c r="C10" s="509"/>
      <c r="D10" s="50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24181.25</v>
      </c>
      <c r="D11" s="40">
        <v>24101.600000000002</v>
      </c>
      <c r="E11" s="40">
        <v>23923.200000000004</v>
      </c>
      <c r="F11" s="40">
        <v>23665.15</v>
      </c>
      <c r="G11" s="40">
        <v>23486.750000000004</v>
      </c>
      <c r="H11" s="40">
        <v>24359.650000000005</v>
      </c>
      <c r="I11" s="40">
        <v>24538.050000000007</v>
      </c>
      <c r="J11" s="40">
        <v>24796.100000000006</v>
      </c>
      <c r="K11" s="31">
        <v>24280</v>
      </c>
      <c r="L11" s="31">
        <v>23843.55</v>
      </c>
      <c r="M11" s="31">
        <v>2.9520000000000001E-2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517.20000000000005</v>
      </c>
      <c r="D12" s="40">
        <v>519.73333333333335</v>
      </c>
      <c r="E12" s="40">
        <v>512.4666666666667</v>
      </c>
      <c r="F12" s="40">
        <v>507.73333333333335</v>
      </c>
      <c r="G12" s="40">
        <v>500.4666666666667</v>
      </c>
      <c r="H12" s="40">
        <v>524.4666666666667</v>
      </c>
      <c r="I12" s="40">
        <v>531.73333333333335</v>
      </c>
      <c r="J12" s="40">
        <v>536.4666666666667</v>
      </c>
      <c r="K12" s="31">
        <v>527</v>
      </c>
      <c r="L12" s="31">
        <v>515</v>
      </c>
      <c r="M12" s="31">
        <v>1.31671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927.3</v>
      </c>
      <c r="D13" s="40">
        <v>927.13333333333333</v>
      </c>
      <c r="E13" s="40">
        <v>915.26666666666665</v>
      </c>
      <c r="F13" s="40">
        <v>903.23333333333335</v>
      </c>
      <c r="G13" s="40">
        <v>891.36666666666667</v>
      </c>
      <c r="H13" s="40">
        <v>939.16666666666663</v>
      </c>
      <c r="I13" s="40">
        <v>951.03333333333319</v>
      </c>
      <c r="J13" s="40">
        <v>963.06666666666661</v>
      </c>
      <c r="K13" s="31">
        <v>939</v>
      </c>
      <c r="L13" s="31">
        <v>915.1</v>
      </c>
      <c r="M13" s="31">
        <v>4.0725600000000002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2557.6</v>
      </c>
      <c r="D14" s="40">
        <v>2515.4333333333334</v>
      </c>
      <c r="E14" s="40">
        <v>2445.8666666666668</v>
      </c>
      <c r="F14" s="40">
        <v>2334.1333333333332</v>
      </c>
      <c r="G14" s="40">
        <v>2264.5666666666666</v>
      </c>
      <c r="H14" s="40">
        <v>2627.166666666667</v>
      </c>
      <c r="I14" s="40">
        <v>2696.7333333333336</v>
      </c>
      <c r="J14" s="40">
        <v>2808.4666666666672</v>
      </c>
      <c r="K14" s="31">
        <v>2585</v>
      </c>
      <c r="L14" s="31">
        <v>2403.6999999999998</v>
      </c>
      <c r="M14" s="31">
        <v>0.85243000000000002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2201</v>
      </c>
      <c r="D15" s="40">
        <v>2173.7000000000003</v>
      </c>
      <c r="E15" s="40">
        <v>2127.4000000000005</v>
      </c>
      <c r="F15" s="40">
        <v>2053.8000000000002</v>
      </c>
      <c r="G15" s="40">
        <v>2007.5000000000005</v>
      </c>
      <c r="H15" s="40">
        <v>2247.3000000000006</v>
      </c>
      <c r="I15" s="40">
        <v>2293.6000000000008</v>
      </c>
      <c r="J15" s="40">
        <v>2367.2000000000007</v>
      </c>
      <c r="K15" s="31">
        <v>2220</v>
      </c>
      <c r="L15" s="31">
        <v>2100.1</v>
      </c>
      <c r="M15" s="31">
        <v>2.4079000000000002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17907</v>
      </c>
      <c r="D16" s="40">
        <v>17957.366666666669</v>
      </c>
      <c r="E16" s="40">
        <v>17819.833333333336</v>
      </c>
      <c r="F16" s="40">
        <v>17732.666666666668</v>
      </c>
      <c r="G16" s="40">
        <v>17595.133333333335</v>
      </c>
      <c r="H16" s="40">
        <v>18044.533333333336</v>
      </c>
      <c r="I16" s="40">
        <v>18182.066666666669</v>
      </c>
      <c r="J16" s="40">
        <v>18269.233333333337</v>
      </c>
      <c r="K16" s="31">
        <v>18094.900000000001</v>
      </c>
      <c r="L16" s="31">
        <v>17870.2</v>
      </c>
      <c r="M16" s="31">
        <v>0.10556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113.05</v>
      </c>
      <c r="D17" s="40">
        <v>113.58333333333333</v>
      </c>
      <c r="E17" s="40">
        <v>111.36666666666666</v>
      </c>
      <c r="F17" s="40">
        <v>109.68333333333334</v>
      </c>
      <c r="G17" s="40">
        <v>107.46666666666667</v>
      </c>
      <c r="H17" s="40">
        <v>115.26666666666665</v>
      </c>
      <c r="I17" s="40">
        <v>117.48333333333332</v>
      </c>
      <c r="J17" s="40">
        <v>119.16666666666664</v>
      </c>
      <c r="K17" s="31">
        <v>115.8</v>
      </c>
      <c r="L17" s="31">
        <v>111.9</v>
      </c>
      <c r="M17" s="31">
        <v>27.81345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270.7</v>
      </c>
      <c r="D18" s="40">
        <v>269.05</v>
      </c>
      <c r="E18" s="40">
        <v>261.10000000000002</v>
      </c>
      <c r="F18" s="40">
        <v>251.5</v>
      </c>
      <c r="G18" s="40">
        <v>243.55</v>
      </c>
      <c r="H18" s="40">
        <v>278.65000000000003</v>
      </c>
      <c r="I18" s="40">
        <v>286.59999999999997</v>
      </c>
      <c r="J18" s="40">
        <v>296.20000000000005</v>
      </c>
      <c r="K18" s="31">
        <v>277</v>
      </c>
      <c r="L18" s="31">
        <v>259.45</v>
      </c>
      <c r="M18" s="31">
        <v>66.560469999999995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2138.5500000000002</v>
      </c>
      <c r="D19" s="40">
        <v>2147.1333333333332</v>
      </c>
      <c r="E19" s="40">
        <v>2115.2666666666664</v>
      </c>
      <c r="F19" s="40">
        <v>2091.9833333333331</v>
      </c>
      <c r="G19" s="40">
        <v>2060.1166666666663</v>
      </c>
      <c r="H19" s="40">
        <v>2170.4166666666665</v>
      </c>
      <c r="I19" s="40">
        <v>2202.2833333333333</v>
      </c>
      <c r="J19" s="40">
        <v>2225.5666666666666</v>
      </c>
      <c r="K19" s="31">
        <v>2179</v>
      </c>
      <c r="L19" s="31">
        <v>2123.85</v>
      </c>
      <c r="M19" s="31">
        <v>2.9403600000000001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1620.5</v>
      </c>
      <c r="D20" s="40">
        <v>1623.1000000000001</v>
      </c>
      <c r="E20" s="40">
        <v>1600.3000000000002</v>
      </c>
      <c r="F20" s="40">
        <v>1580.1000000000001</v>
      </c>
      <c r="G20" s="40">
        <v>1557.3000000000002</v>
      </c>
      <c r="H20" s="40">
        <v>1643.3000000000002</v>
      </c>
      <c r="I20" s="40">
        <v>1666.1</v>
      </c>
      <c r="J20" s="40">
        <v>1686.3000000000002</v>
      </c>
      <c r="K20" s="31">
        <v>1645.9</v>
      </c>
      <c r="L20" s="31">
        <v>1602.9</v>
      </c>
      <c r="M20" s="31">
        <v>15.63851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1383.15</v>
      </c>
      <c r="D21" s="40">
        <v>1388.8833333333334</v>
      </c>
      <c r="E21" s="40">
        <v>1371.3166666666668</v>
      </c>
      <c r="F21" s="40">
        <v>1359.4833333333333</v>
      </c>
      <c r="G21" s="40">
        <v>1341.9166666666667</v>
      </c>
      <c r="H21" s="40">
        <v>1400.7166666666669</v>
      </c>
      <c r="I21" s="40">
        <v>1418.2833333333335</v>
      </c>
      <c r="J21" s="40">
        <v>1430.116666666667</v>
      </c>
      <c r="K21" s="31">
        <v>1406.45</v>
      </c>
      <c r="L21" s="31">
        <v>1377.05</v>
      </c>
      <c r="M21" s="31">
        <v>6.5326300000000002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725.6</v>
      </c>
      <c r="D22" s="40">
        <v>718.43333333333339</v>
      </c>
      <c r="E22" s="40">
        <v>708.86666666666679</v>
      </c>
      <c r="F22" s="40">
        <v>692.13333333333344</v>
      </c>
      <c r="G22" s="40">
        <v>682.56666666666683</v>
      </c>
      <c r="H22" s="40">
        <v>735.16666666666674</v>
      </c>
      <c r="I22" s="40">
        <v>744.73333333333335</v>
      </c>
      <c r="J22" s="40">
        <v>761.4666666666667</v>
      </c>
      <c r="K22" s="31">
        <v>728</v>
      </c>
      <c r="L22" s="31">
        <v>701.7</v>
      </c>
      <c r="M22" s="31">
        <v>69.435460000000006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1769.6</v>
      </c>
      <c r="D23" s="40">
        <v>1748.5166666666667</v>
      </c>
      <c r="E23" s="40">
        <v>1717.0833333333333</v>
      </c>
      <c r="F23" s="40">
        <v>1664.5666666666666</v>
      </c>
      <c r="G23" s="40">
        <v>1633.1333333333332</v>
      </c>
      <c r="H23" s="40">
        <v>1801.0333333333333</v>
      </c>
      <c r="I23" s="40">
        <v>1832.4666666666667</v>
      </c>
      <c r="J23" s="40">
        <v>1884.9833333333333</v>
      </c>
      <c r="K23" s="31">
        <v>1779.95</v>
      </c>
      <c r="L23" s="31">
        <v>1696</v>
      </c>
      <c r="M23" s="31">
        <v>0.33073000000000002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324.3</v>
      </c>
      <c r="D24" s="40">
        <v>325.3</v>
      </c>
      <c r="E24" s="40">
        <v>320.60000000000002</v>
      </c>
      <c r="F24" s="40">
        <v>316.90000000000003</v>
      </c>
      <c r="G24" s="40">
        <v>312.20000000000005</v>
      </c>
      <c r="H24" s="40">
        <v>329</v>
      </c>
      <c r="I24" s="40">
        <v>333.69999999999993</v>
      </c>
      <c r="J24" s="40">
        <v>337.4</v>
      </c>
      <c r="K24" s="31">
        <v>330</v>
      </c>
      <c r="L24" s="31">
        <v>321.60000000000002</v>
      </c>
      <c r="M24" s="31">
        <v>0.61507999999999996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218.5</v>
      </c>
      <c r="D25" s="40">
        <v>221.71666666666667</v>
      </c>
      <c r="E25" s="40">
        <v>213.78333333333333</v>
      </c>
      <c r="F25" s="40">
        <v>209.06666666666666</v>
      </c>
      <c r="G25" s="40">
        <v>201.13333333333333</v>
      </c>
      <c r="H25" s="40">
        <v>226.43333333333334</v>
      </c>
      <c r="I25" s="40">
        <v>234.36666666666667</v>
      </c>
      <c r="J25" s="40">
        <v>239.08333333333334</v>
      </c>
      <c r="K25" s="31">
        <v>229.65</v>
      </c>
      <c r="L25" s="31">
        <v>217</v>
      </c>
      <c r="M25" s="31">
        <v>5.6838899999999999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1064.75</v>
      </c>
      <c r="D26" s="40">
        <v>1067.2</v>
      </c>
      <c r="E26" s="40">
        <v>1052.4000000000001</v>
      </c>
      <c r="F26" s="40">
        <v>1040.05</v>
      </c>
      <c r="G26" s="40">
        <v>1025.25</v>
      </c>
      <c r="H26" s="40">
        <v>1079.5500000000002</v>
      </c>
      <c r="I26" s="40">
        <v>1094.3499999999999</v>
      </c>
      <c r="J26" s="40">
        <v>1106.7000000000003</v>
      </c>
      <c r="K26" s="31">
        <v>1082</v>
      </c>
      <c r="L26" s="31">
        <v>1054.8499999999999</v>
      </c>
      <c r="M26" s="31">
        <v>1.4277200000000001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1784.3</v>
      </c>
      <c r="D27" s="40">
        <v>1789.8833333333332</v>
      </c>
      <c r="E27" s="40">
        <v>1760.4166666666665</v>
      </c>
      <c r="F27" s="40">
        <v>1736.5333333333333</v>
      </c>
      <c r="G27" s="40">
        <v>1707.0666666666666</v>
      </c>
      <c r="H27" s="40">
        <v>1813.7666666666664</v>
      </c>
      <c r="I27" s="40">
        <v>1843.2333333333331</v>
      </c>
      <c r="J27" s="40">
        <v>1867.1166666666663</v>
      </c>
      <c r="K27" s="31">
        <v>1819.35</v>
      </c>
      <c r="L27" s="31">
        <v>1766</v>
      </c>
      <c r="M27" s="31">
        <v>0.99482000000000004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2093.8000000000002</v>
      </c>
      <c r="D28" s="40">
        <v>2103.2166666666667</v>
      </c>
      <c r="E28" s="40">
        <v>2070.6833333333334</v>
      </c>
      <c r="F28" s="40">
        <v>2047.5666666666666</v>
      </c>
      <c r="G28" s="40">
        <v>2015.0333333333333</v>
      </c>
      <c r="H28" s="40">
        <v>2126.3333333333335</v>
      </c>
      <c r="I28" s="40">
        <v>2158.8666666666672</v>
      </c>
      <c r="J28" s="40">
        <v>2181.9833333333336</v>
      </c>
      <c r="K28" s="31">
        <v>2135.75</v>
      </c>
      <c r="L28" s="31">
        <v>2080.1</v>
      </c>
      <c r="M28" s="31">
        <v>0.33695000000000003</v>
      </c>
      <c r="N28" s="1"/>
      <c r="O28" s="1"/>
    </row>
    <row r="29" spans="1:15" ht="12.75" customHeight="1">
      <c r="A29" s="31">
        <v>19</v>
      </c>
      <c r="B29" s="31" t="s">
        <v>299</v>
      </c>
      <c r="C29" s="31">
        <v>96.1</v>
      </c>
      <c r="D29" s="40">
        <v>96.833333333333329</v>
      </c>
      <c r="E29" s="40">
        <v>95.166666666666657</v>
      </c>
      <c r="F29" s="40">
        <v>94.233333333333334</v>
      </c>
      <c r="G29" s="40">
        <v>92.566666666666663</v>
      </c>
      <c r="H29" s="40">
        <v>97.766666666666652</v>
      </c>
      <c r="I29" s="40">
        <v>99.433333333333309</v>
      </c>
      <c r="J29" s="40">
        <v>100.36666666666665</v>
      </c>
      <c r="K29" s="31">
        <v>98.5</v>
      </c>
      <c r="L29" s="31">
        <v>95.9</v>
      </c>
      <c r="M29" s="31">
        <v>1.6154999999999999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3424.5</v>
      </c>
      <c r="D30" s="40">
        <v>3404.5833333333335</v>
      </c>
      <c r="E30" s="40">
        <v>3339.916666666667</v>
      </c>
      <c r="F30" s="40">
        <v>3255.3333333333335</v>
      </c>
      <c r="G30" s="40">
        <v>3190.666666666667</v>
      </c>
      <c r="H30" s="40">
        <v>3489.166666666667</v>
      </c>
      <c r="I30" s="40">
        <v>3553.8333333333339</v>
      </c>
      <c r="J30" s="40">
        <v>3638.416666666667</v>
      </c>
      <c r="K30" s="31">
        <v>3469.25</v>
      </c>
      <c r="L30" s="31">
        <v>3320</v>
      </c>
      <c r="M30" s="31">
        <v>0.95003000000000004</v>
      </c>
      <c r="N30" s="1"/>
      <c r="O30" s="1"/>
    </row>
    <row r="31" spans="1:15" ht="12.75" customHeight="1">
      <c r="A31" s="31">
        <v>21</v>
      </c>
      <c r="B31" s="31" t="s">
        <v>300</v>
      </c>
      <c r="C31" s="31">
        <v>3016.9</v>
      </c>
      <c r="D31" s="40">
        <v>3048.35</v>
      </c>
      <c r="E31" s="40">
        <v>2966.25</v>
      </c>
      <c r="F31" s="40">
        <v>2915.6</v>
      </c>
      <c r="G31" s="40">
        <v>2833.5</v>
      </c>
      <c r="H31" s="40">
        <v>3099</v>
      </c>
      <c r="I31" s="40">
        <v>3181.0999999999995</v>
      </c>
      <c r="J31" s="40">
        <v>3231.75</v>
      </c>
      <c r="K31" s="31">
        <v>3130.45</v>
      </c>
      <c r="L31" s="31">
        <v>2997.7</v>
      </c>
      <c r="M31" s="31">
        <v>1.12809</v>
      </c>
      <c r="N31" s="1"/>
      <c r="O31" s="1"/>
    </row>
    <row r="32" spans="1:15" ht="12.75" customHeight="1">
      <c r="A32" s="31">
        <v>22</v>
      </c>
      <c r="B32" s="31" t="s">
        <v>301</v>
      </c>
      <c r="C32" s="31">
        <v>23.6</v>
      </c>
      <c r="D32" s="40">
        <v>23.5</v>
      </c>
      <c r="E32" s="40">
        <v>22.8</v>
      </c>
      <c r="F32" s="40">
        <v>22</v>
      </c>
      <c r="G32" s="40">
        <v>21.3</v>
      </c>
      <c r="H32" s="40">
        <v>24.3</v>
      </c>
      <c r="I32" s="40">
        <v>25.000000000000004</v>
      </c>
      <c r="J32" s="40">
        <v>25.8</v>
      </c>
      <c r="K32" s="31">
        <v>24.2</v>
      </c>
      <c r="L32" s="31">
        <v>22.7</v>
      </c>
      <c r="M32" s="31">
        <v>116.8496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604</v>
      </c>
      <c r="D33" s="40">
        <v>602.15</v>
      </c>
      <c r="E33" s="40">
        <v>596.19999999999993</v>
      </c>
      <c r="F33" s="40">
        <v>588.4</v>
      </c>
      <c r="G33" s="40">
        <v>582.44999999999993</v>
      </c>
      <c r="H33" s="40">
        <v>609.94999999999993</v>
      </c>
      <c r="I33" s="40">
        <v>615.9</v>
      </c>
      <c r="J33" s="40">
        <v>623.69999999999993</v>
      </c>
      <c r="K33" s="31">
        <v>608.1</v>
      </c>
      <c r="L33" s="31">
        <v>594.35</v>
      </c>
      <c r="M33" s="31">
        <v>5.2635800000000001</v>
      </c>
      <c r="N33" s="1"/>
      <c r="O33" s="1"/>
    </row>
    <row r="34" spans="1:15" ht="12.75" customHeight="1">
      <c r="A34" s="31">
        <v>24</v>
      </c>
      <c r="B34" s="31" t="s">
        <v>302</v>
      </c>
      <c r="C34" s="31">
        <v>3468.65</v>
      </c>
      <c r="D34" s="40">
        <v>3413.1</v>
      </c>
      <c r="E34" s="40">
        <v>3331.2</v>
      </c>
      <c r="F34" s="40">
        <v>3193.75</v>
      </c>
      <c r="G34" s="40">
        <v>3111.85</v>
      </c>
      <c r="H34" s="40">
        <v>3550.5499999999997</v>
      </c>
      <c r="I34" s="40">
        <v>3632.4500000000003</v>
      </c>
      <c r="J34" s="40">
        <v>3769.8999999999996</v>
      </c>
      <c r="K34" s="31">
        <v>3495</v>
      </c>
      <c r="L34" s="31">
        <v>3275.65</v>
      </c>
      <c r="M34" s="31">
        <v>2.0882299999999998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361.45</v>
      </c>
      <c r="D35" s="40">
        <v>358.83333333333331</v>
      </c>
      <c r="E35" s="40">
        <v>353.86666666666662</v>
      </c>
      <c r="F35" s="40">
        <v>346.2833333333333</v>
      </c>
      <c r="G35" s="40">
        <v>341.31666666666661</v>
      </c>
      <c r="H35" s="40">
        <v>366.41666666666663</v>
      </c>
      <c r="I35" s="40">
        <v>371.38333333333333</v>
      </c>
      <c r="J35" s="40">
        <v>378.96666666666664</v>
      </c>
      <c r="K35" s="31">
        <v>363.8</v>
      </c>
      <c r="L35" s="31">
        <v>351.25</v>
      </c>
      <c r="M35" s="31">
        <v>20.65774</v>
      </c>
      <c r="N35" s="1"/>
      <c r="O35" s="1"/>
    </row>
    <row r="36" spans="1:15" ht="12.75" customHeight="1">
      <c r="A36" s="31">
        <v>26</v>
      </c>
      <c r="B36" s="31" t="s">
        <v>865</v>
      </c>
      <c r="C36" s="31">
        <v>1178.75</v>
      </c>
      <c r="D36" s="40">
        <v>1171.3333333333333</v>
      </c>
      <c r="E36" s="40">
        <v>1138.6666666666665</v>
      </c>
      <c r="F36" s="40">
        <v>1098.5833333333333</v>
      </c>
      <c r="G36" s="40">
        <v>1065.9166666666665</v>
      </c>
      <c r="H36" s="40">
        <v>1211.4166666666665</v>
      </c>
      <c r="I36" s="40">
        <v>1244.083333333333</v>
      </c>
      <c r="J36" s="40">
        <v>1284.1666666666665</v>
      </c>
      <c r="K36" s="31">
        <v>1204</v>
      </c>
      <c r="L36" s="31">
        <v>1131.25</v>
      </c>
      <c r="M36" s="31">
        <v>7.6638799999999998</v>
      </c>
      <c r="N36" s="1"/>
      <c r="O36" s="1"/>
    </row>
    <row r="37" spans="1:15" ht="12.75" customHeight="1">
      <c r="A37" s="31">
        <v>27</v>
      </c>
      <c r="B37" s="31" t="s">
        <v>817</v>
      </c>
      <c r="C37" s="31">
        <v>849</v>
      </c>
      <c r="D37" s="40">
        <v>852</v>
      </c>
      <c r="E37" s="40">
        <v>832</v>
      </c>
      <c r="F37" s="40">
        <v>815</v>
      </c>
      <c r="G37" s="40">
        <v>795</v>
      </c>
      <c r="H37" s="40">
        <v>869</v>
      </c>
      <c r="I37" s="40">
        <v>889</v>
      </c>
      <c r="J37" s="40">
        <v>906</v>
      </c>
      <c r="K37" s="31">
        <v>872</v>
      </c>
      <c r="L37" s="31">
        <v>835</v>
      </c>
      <c r="M37" s="31">
        <v>0.40590999999999999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1054.8499999999999</v>
      </c>
      <c r="D38" s="40">
        <v>1052.1000000000001</v>
      </c>
      <c r="E38" s="40">
        <v>1029.3000000000002</v>
      </c>
      <c r="F38" s="40">
        <v>1003.75</v>
      </c>
      <c r="G38" s="40">
        <v>980.95</v>
      </c>
      <c r="H38" s="40">
        <v>1077.6500000000003</v>
      </c>
      <c r="I38" s="40">
        <v>1100.45</v>
      </c>
      <c r="J38" s="40">
        <v>1126.0000000000005</v>
      </c>
      <c r="K38" s="31">
        <v>1074.9000000000001</v>
      </c>
      <c r="L38" s="31">
        <v>1026.55</v>
      </c>
      <c r="M38" s="31">
        <v>5.8839600000000001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755.8</v>
      </c>
      <c r="D39" s="40">
        <v>762.08333333333337</v>
      </c>
      <c r="E39" s="40">
        <v>744.16666666666674</v>
      </c>
      <c r="F39" s="40">
        <v>732.53333333333342</v>
      </c>
      <c r="G39" s="40">
        <v>714.61666666666679</v>
      </c>
      <c r="H39" s="40">
        <v>773.7166666666667</v>
      </c>
      <c r="I39" s="40">
        <v>791.63333333333344</v>
      </c>
      <c r="J39" s="40">
        <v>803.26666666666665</v>
      </c>
      <c r="K39" s="31">
        <v>780</v>
      </c>
      <c r="L39" s="31">
        <v>750.45</v>
      </c>
      <c r="M39" s="31">
        <v>3.5758299999999998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4847.6000000000004</v>
      </c>
      <c r="D40" s="40">
        <v>4804.2166666666672</v>
      </c>
      <c r="E40" s="40">
        <v>4738.4333333333343</v>
      </c>
      <c r="F40" s="40">
        <v>4629.2666666666673</v>
      </c>
      <c r="G40" s="40">
        <v>4563.4833333333345</v>
      </c>
      <c r="H40" s="40">
        <v>4913.3833333333341</v>
      </c>
      <c r="I40" s="40">
        <v>4979.166666666667</v>
      </c>
      <c r="J40" s="40">
        <v>5088.3333333333339</v>
      </c>
      <c r="K40" s="31">
        <v>4870</v>
      </c>
      <c r="L40" s="31">
        <v>4695.05</v>
      </c>
      <c r="M40" s="31">
        <v>10.046760000000001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202.95</v>
      </c>
      <c r="D41" s="40">
        <v>203.46666666666667</v>
      </c>
      <c r="E41" s="40">
        <v>200.63333333333333</v>
      </c>
      <c r="F41" s="40">
        <v>198.31666666666666</v>
      </c>
      <c r="G41" s="40">
        <v>195.48333333333332</v>
      </c>
      <c r="H41" s="40">
        <v>205.78333333333333</v>
      </c>
      <c r="I41" s="40">
        <v>208.61666666666665</v>
      </c>
      <c r="J41" s="40">
        <v>210.93333333333334</v>
      </c>
      <c r="K41" s="31">
        <v>206.3</v>
      </c>
      <c r="L41" s="31">
        <v>201.15</v>
      </c>
      <c r="M41" s="31">
        <v>16.45421</v>
      </c>
      <c r="N41" s="1"/>
      <c r="O41" s="1"/>
    </row>
    <row r="42" spans="1:15" ht="12.75" customHeight="1">
      <c r="A42" s="31">
        <v>32</v>
      </c>
      <c r="B42" s="31" t="s">
        <v>303</v>
      </c>
      <c r="C42" s="31">
        <v>486.7</v>
      </c>
      <c r="D42" s="40">
        <v>485.26666666666665</v>
      </c>
      <c r="E42" s="40">
        <v>474.63333333333333</v>
      </c>
      <c r="F42" s="40">
        <v>462.56666666666666</v>
      </c>
      <c r="G42" s="40">
        <v>451.93333333333334</v>
      </c>
      <c r="H42" s="40">
        <v>497.33333333333331</v>
      </c>
      <c r="I42" s="40">
        <v>507.96666666666664</v>
      </c>
      <c r="J42" s="40">
        <v>520.0333333333333</v>
      </c>
      <c r="K42" s="31">
        <v>495.9</v>
      </c>
      <c r="L42" s="31">
        <v>473.2</v>
      </c>
      <c r="M42" s="31">
        <v>2.0997300000000001</v>
      </c>
      <c r="N42" s="1"/>
      <c r="O42" s="1"/>
    </row>
    <row r="43" spans="1:15" ht="12.75" customHeight="1">
      <c r="A43" s="31">
        <v>33</v>
      </c>
      <c r="B43" s="31" t="s">
        <v>304</v>
      </c>
      <c r="C43" s="31">
        <v>88.8</v>
      </c>
      <c r="D43" s="40">
        <v>89.7</v>
      </c>
      <c r="E43" s="40">
        <v>87.45</v>
      </c>
      <c r="F43" s="40">
        <v>86.1</v>
      </c>
      <c r="G43" s="40">
        <v>83.85</v>
      </c>
      <c r="H43" s="40">
        <v>91.050000000000011</v>
      </c>
      <c r="I43" s="40">
        <v>93.300000000000011</v>
      </c>
      <c r="J43" s="40">
        <v>94.65000000000002</v>
      </c>
      <c r="K43" s="31">
        <v>91.95</v>
      </c>
      <c r="L43" s="31">
        <v>88.35</v>
      </c>
      <c r="M43" s="31">
        <v>13.882669999999999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122.35</v>
      </c>
      <c r="D44" s="40">
        <v>122.11666666666666</v>
      </c>
      <c r="E44" s="40">
        <v>120.18333333333332</v>
      </c>
      <c r="F44" s="40">
        <v>118.01666666666667</v>
      </c>
      <c r="G44" s="40">
        <v>116.08333333333333</v>
      </c>
      <c r="H44" s="40">
        <v>124.28333333333332</v>
      </c>
      <c r="I44" s="40">
        <v>126.21666666666665</v>
      </c>
      <c r="J44" s="40">
        <v>128.38333333333333</v>
      </c>
      <c r="K44" s="31">
        <v>124.05</v>
      </c>
      <c r="L44" s="31">
        <v>119.95</v>
      </c>
      <c r="M44" s="31">
        <v>87.873729999999995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3271.35</v>
      </c>
      <c r="D45" s="40">
        <v>3269.1166666666668</v>
      </c>
      <c r="E45" s="40">
        <v>3242.2333333333336</v>
      </c>
      <c r="F45" s="40">
        <v>3213.1166666666668</v>
      </c>
      <c r="G45" s="40">
        <v>3186.2333333333336</v>
      </c>
      <c r="H45" s="40">
        <v>3298.2333333333336</v>
      </c>
      <c r="I45" s="40">
        <v>3325.1166666666668</v>
      </c>
      <c r="J45" s="40">
        <v>3354.2333333333336</v>
      </c>
      <c r="K45" s="31">
        <v>3296</v>
      </c>
      <c r="L45" s="31">
        <v>3240</v>
      </c>
      <c r="M45" s="31">
        <v>7.12026</v>
      </c>
      <c r="N45" s="1"/>
      <c r="O45" s="1"/>
    </row>
    <row r="46" spans="1:15" ht="12.75" customHeight="1">
      <c r="A46" s="31">
        <v>36</v>
      </c>
      <c r="B46" s="31" t="s">
        <v>305</v>
      </c>
      <c r="C46" s="31">
        <v>173.9</v>
      </c>
      <c r="D46" s="40">
        <v>175.1</v>
      </c>
      <c r="E46" s="40">
        <v>170.79999999999998</v>
      </c>
      <c r="F46" s="40">
        <v>167.7</v>
      </c>
      <c r="G46" s="40">
        <v>163.39999999999998</v>
      </c>
      <c r="H46" s="40">
        <v>178.2</v>
      </c>
      <c r="I46" s="40">
        <v>182.5</v>
      </c>
      <c r="J46" s="40">
        <v>185.6</v>
      </c>
      <c r="K46" s="31">
        <v>179.4</v>
      </c>
      <c r="L46" s="31">
        <v>172</v>
      </c>
      <c r="M46" s="31">
        <v>4.8111100000000002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2105</v>
      </c>
      <c r="D47" s="40">
        <v>2107.8833333333332</v>
      </c>
      <c r="E47" s="40">
        <v>2072.6166666666663</v>
      </c>
      <c r="F47" s="40">
        <v>2040.2333333333331</v>
      </c>
      <c r="G47" s="40">
        <v>2004.9666666666662</v>
      </c>
      <c r="H47" s="40">
        <v>2140.2666666666664</v>
      </c>
      <c r="I47" s="40">
        <v>2175.5333333333328</v>
      </c>
      <c r="J47" s="40">
        <v>2207.9166666666665</v>
      </c>
      <c r="K47" s="31">
        <v>2143.15</v>
      </c>
      <c r="L47" s="31">
        <v>2075.5</v>
      </c>
      <c r="M47" s="31">
        <v>2.5648900000000001</v>
      </c>
      <c r="N47" s="1"/>
      <c r="O47" s="1"/>
    </row>
    <row r="48" spans="1:15" ht="12.75" customHeight="1">
      <c r="A48" s="31">
        <v>38</v>
      </c>
      <c r="B48" s="31" t="s">
        <v>306</v>
      </c>
      <c r="C48" s="31">
        <v>3027.95</v>
      </c>
      <c r="D48" s="40">
        <v>3036.0833333333335</v>
      </c>
      <c r="E48" s="40">
        <v>2972.166666666667</v>
      </c>
      <c r="F48" s="40">
        <v>2916.3833333333337</v>
      </c>
      <c r="G48" s="40">
        <v>2852.4666666666672</v>
      </c>
      <c r="H48" s="40">
        <v>3091.8666666666668</v>
      </c>
      <c r="I48" s="40">
        <v>3155.7833333333338</v>
      </c>
      <c r="J48" s="40">
        <v>3211.5666666666666</v>
      </c>
      <c r="K48" s="31">
        <v>3100</v>
      </c>
      <c r="L48" s="31">
        <v>2980.3</v>
      </c>
      <c r="M48" s="31">
        <v>0.23887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1698.45</v>
      </c>
      <c r="D49" s="40">
        <v>1732.2</v>
      </c>
      <c r="E49" s="40">
        <v>1646.4</v>
      </c>
      <c r="F49" s="40">
        <v>1594.3500000000001</v>
      </c>
      <c r="G49" s="40">
        <v>1508.5500000000002</v>
      </c>
      <c r="H49" s="40">
        <v>1784.25</v>
      </c>
      <c r="I49" s="40">
        <v>1870.0499999999997</v>
      </c>
      <c r="J49" s="40">
        <v>1922.1</v>
      </c>
      <c r="K49" s="31">
        <v>1818</v>
      </c>
      <c r="L49" s="31">
        <v>1680.15</v>
      </c>
      <c r="M49" s="31">
        <v>1.04027</v>
      </c>
      <c r="N49" s="1"/>
      <c r="O49" s="1"/>
    </row>
    <row r="50" spans="1:15" ht="12.75" customHeight="1">
      <c r="A50" s="31">
        <v>40</v>
      </c>
      <c r="B50" s="31" t="s">
        <v>308</v>
      </c>
      <c r="C50" s="31">
        <v>8529.2000000000007</v>
      </c>
      <c r="D50" s="40">
        <v>8531.7666666666682</v>
      </c>
      <c r="E50" s="40">
        <v>8467.5333333333365</v>
      </c>
      <c r="F50" s="40">
        <v>8405.8666666666686</v>
      </c>
      <c r="G50" s="40">
        <v>8341.6333333333369</v>
      </c>
      <c r="H50" s="40">
        <v>8593.4333333333361</v>
      </c>
      <c r="I50" s="40">
        <v>8657.6666666666697</v>
      </c>
      <c r="J50" s="40">
        <v>8719.3333333333358</v>
      </c>
      <c r="K50" s="31">
        <v>8596</v>
      </c>
      <c r="L50" s="31">
        <v>8470.1</v>
      </c>
      <c r="M50" s="31">
        <v>0.17016000000000001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1036.5999999999999</v>
      </c>
      <c r="D51" s="40">
        <v>1032.05</v>
      </c>
      <c r="E51" s="40">
        <v>1000.8499999999999</v>
      </c>
      <c r="F51" s="40">
        <v>965.09999999999991</v>
      </c>
      <c r="G51" s="40">
        <v>933.89999999999986</v>
      </c>
      <c r="H51" s="40">
        <v>1067.8</v>
      </c>
      <c r="I51" s="40">
        <v>1099.0000000000002</v>
      </c>
      <c r="J51" s="40">
        <v>1134.75</v>
      </c>
      <c r="K51" s="31">
        <v>1063.25</v>
      </c>
      <c r="L51" s="31">
        <v>996.3</v>
      </c>
      <c r="M51" s="31">
        <v>23.384540000000001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693.75</v>
      </c>
      <c r="D52" s="40">
        <v>690.18333333333339</v>
      </c>
      <c r="E52" s="40">
        <v>683.76666666666677</v>
      </c>
      <c r="F52" s="40">
        <v>673.78333333333342</v>
      </c>
      <c r="G52" s="40">
        <v>667.36666666666679</v>
      </c>
      <c r="H52" s="40">
        <v>700.16666666666674</v>
      </c>
      <c r="I52" s="40">
        <v>706.58333333333326</v>
      </c>
      <c r="J52" s="40">
        <v>716.56666666666672</v>
      </c>
      <c r="K52" s="31">
        <v>696.6</v>
      </c>
      <c r="L52" s="31">
        <v>680.2</v>
      </c>
      <c r="M52" s="31">
        <v>15.15222</v>
      </c>
      <c r="N52" s="1"/>
      <c r="O52" s="1"/>
    </row>
    <row r="53" spans="1:15" ht="12.75" customHeight="1">
      <c r="A53" s="31">
        <v>43</v>
      </c>
      <c r="B53" s="31" t="s">
        <v>309</v>
      </c>
      <c r="C53" s="31">
        <v>545.29999999999995</v>
      </c>
      <c r="D53" s="40">
        <v>549.75</v>
      </c>
      <c r="E53" s="40">
        <v>532.9</v>
      </c>
      <c r="F53" s="40">
        <v>520.5</v>
      </c>
      <c r="G53" s="40">
        <v>503.65</v>
      </c>
      <c r="H53" s="40">
        <v>562.15</v>
      </c>
      <c r="I53" s="40">
        <v>578.99999999999989</v>
      </c>
      <c r="J53" s="40">
        <v>591.4</v>
      </c>
      <c r="K53" s="31">
        <v>566.6</v>
      </c>
      <c r="L53" s="31">
        <v>537.35</v>
      </c>
      <c r="M53" s="31">
        <v>1.8168200000000001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665.85</v>
      </c>
      <c r="D54" s="40">
        <v>670.44999999999993</v>
      </c>
      <c r="E54" s="40">
        <v>657.89999999999986</v>
      </c>
      <c r="F54" s="40">
        <v>649.94999999999993</v>
      </c>
      <c r="G54" s="40">
        <v>637.39999999999986</v>
      </c>
      <c r="H54" s="40">
        <v>678.39999999999986</v>
      </c>
      <c r="I54" s="40">
        <v>690.94999999999982</v>
      </c>
      <c r="J54" s="40">
        <v>698.89999999999986</v>
      </c>
      <c r="K54" s="31">
        <v>683</v>
      </c>
      <c r="L54" s="31">
        <v>662.5</v>
      </c>
      <c r="M54" s="31">
        <v>101.16104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3130.8</v>
      </c>
      <c r="D55" s="40">
        <v>3127.6166666666668</v>
      </c>
      <c r="E55" s="40">
        <v>3095.1833333333334</v>
      </c>
      <c r="F55" s="40">
        <v>3059.5666666666666</v>
      </c>
      <c r="G55" s="40">
        <v>3027.1333333333332</v>
      </c>
      <c r="H55" s="40">
        <v>3163.2333333333336</v>
      </c>
      <c r="I55" s="40">
        <v>3195.666666666667</v>
      </c>
      <c r="J55" s="40">
        <v>3231.2833333333338</v>
      </c>
      <c r="K55" s="31">
        <v>3160.05</v>
      </c>
      <c r="L55" s="31">
        <v>3092</v>
      </c>
      <c r="M55" s="31">
        <v>3.2685</v>
      </c>
      <c r="N55" s="1"/>
      <c r="O55" s="1"/>
    </row>
    <row r="56" spans="1:15" ht="12.75" customHeight="1">
      <c r="A56" s="31">
        <v>46</v>
      </c>
      <c r="B56" s="31" t="s">
        <v>313</v>
      </c>
      <c r="C56" s="31">
        <v>197.95</v>
      </c>
      <c r="D56" s="40">
        <v>197.38333333333333</v>
      </c>
      <c r="E56" s="40">
        <v>195.76666666666665</v>
      </c>
      <c r="F56" s="40">
        <v>193.58333333333331</v>
      </c>
      <c r="G56" s="40">
        <v>191.96666666666664</v>
      </c>
      <c r="H56" s="40">
        <v>199.56666666666666</v>
      </c>
      <c r="I56" s="40">
        <v>201.18333333333334</v>
      </c>
      <c r="J56" s="40">
        <v>203.36666666666667</v>
      </c>
      <c r="K56" s="31">
        <v>199</v>
      </c>
      <c r="L56" s="31">
        <v>195.2</v>
      </c>
      <c r="M56" s="31">
        <v>4.2354799999999999</v>
      </c>
      <c r="N56" s="1"/>
      <c r="O56" s="1"/>
    </row>
    <row r="57" spans="1:15" ht="12.75" customHeight="1">
      <c r="A57" s="31">
        <v>47</v>
      </c>
      <c r="B57" s="31" t="s">
        <v>314</v>
      </c>
      <c r="C57" s="31">
        <v>1260.05</v>
      </c>
      <c r="D57" s="40">
        <v>1277.9666666666667</v>
      </c>
      <c r="E57" s="40">
        <v>1213.9333333333334</v>
      </c>
      <c r="F57" s="40">
        <v>1167.8166666666666</v>
      </c>
      <c r="G57" s="40">
        <v>1103.7833333333333</v>
      </c>
      <c r="H57" s="40">
        <v>1324.0833333333335</v>
      </c>
      <c r="I57" s="40">
        <v>1388.1166666666668</v>
      </c>
      <c r="J57" s="40">
        <v>1434.2333333333336</v>
      </c>
      <c r="K57" s="31">
        <v>1342</v>
      </c>
      <c r="L57" s="31">
        <v>1231.8499999999999</v>
      </c>
      <c r="M57" s="31">
        <v>5.2375800000000003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15831.95</v>
      </c>
      <c r="D58" s="40">
        <v>15886.316666666666</v>
      </c>
      <c r="E58" s="40">
        <v>15622.633333333331</v>
      </c>
      <c r="F58" s="40">
        <v>15413.316666666666</v>
      </c>
      <c r="G58" s="40">
        <v>15149.633333333331</v>
      </c>
      <c r="H58" s="40">
        <v>16095.633333333331</v>
      </c>
      <c r="I58" s="40">
        <v>16359.316666666666</v>
      </c>
      <c r="J58" s="40">
        <v>16568.633333333331</v>
      </c>
      <c r="K58" s="31">
        <v>16150</v>
      </c>
      <c r="L58" s="31">
        <v>15677</v>
      </c>
      <c r="M58" s="31">
        <v>3.3680500000000002</v>
      </c>
      <c r="N58" s="1"/>
      <c r="O58" s="1"/>
    </row>
    <row r="59" spans="1:15" ht="12" customHeight="1">
      <c r="A59" s="31">
        <v>49</v>
      </c>
      <c r="B59" s="31" t="s">
        <v>246</v>
      </c>
      <c r="C59" s="31">
        <v>5060.1000000000004</v>
      </c>
      <c r="D59" s="40">
        <v>5037.166666666667</v>
      </c>
      <c r="E59" s="40">
        <v>4994.3333333333339</v>
      </c>
      <c r="F59" s="40">
        <v>4928.5666666666666</v>
      </c>
      <c r="G59" s="40">
        <v>4885.7333333333336</v>
      </c>
      <c r="H59" s="40">
        <v>5102.9333333333343</v>
      </c>
      <c r="I59" s="40">
        <v>5145.7666666666682</v>
      </c>
      <c r="J59" s="40">
        <v>5211.5333333333347</v>
      </c>
      <c r="K59" s="31">
        <v>5080</v>
      </c>
      <c r="L59" s="31">
        <v>4971.3999999999996</v>
      </c>
      <c r="M59" s="31">
        <v>2.1427</v>
      </c>
      <c r="N59" s="1"/>
      <c r="O59" s="1"/>
    </row>
    <row r="60" spans="1:15" ht="12.75" customHeight="1">
      <c r="A60" s="31">
        <v>50</v>
      </c>
      <c r="B60" s="31" t="s">
        <v>65</v>
      </c>
      <c r="C60" s="31">
        <v>6577.55</v>
      </c>
      <c r="D60" s="40">
        <v>6622.5166666666664</v>
      </c>
      <c r="E60" s="40">
        <v>6495.0333333333328</v>
      </c>
      <c r="F60" s="40">
        <v>6412.5166666666664</v>
      </c>
      <c r="G60" s="40">
        <v>6285.0333333333328</v>
      </c>
      <c r="H60" s="40">
        <v>6705.0333333333328</v>
      </c>
      <c r="I60" s="40">
        <v>6832.5166666666664</v>
      </c>
      <c r="J60" s="40">
        <v>6915.0333333333328</v>
      </c>
      <c r="K60" s="31">
        <v>6750</v>
      </c>
      <c r="L60" s="31">
        <v>6540</v>
      </c>
      <c r="M60" s="31">
        <v>13.75591</v>
      </c>
      <c r="N60" s="1"/>
      <c r="O60" s="1"/>
    </row>
    <row r="61" spans="1:15" ht="12.75" customHeight="1">
      <c r="A61" s="31">
        <v>51</v>
      </c>
      <c r="B61" s="31" t="s">
        <v>315</v>
      </c>
      <c r="C61" s="31">
        <v>3000</v>
      </c>
      <c r="D61" s="40">
        <v>3015.8833333333332</v>
      </c>
      <c r="E61" s="40">
        <v>2956.7666666666664</v>
      </c>
      <c r="F61" s="40">
        <v>2913.5333333333333</v>
      </c>
      <c r="G61" s="40">
        <v>2854.4166666666665</v>
      </c>
      <c r="H61" s="40">
        <v>3059.1166666666663</v>
      </c>
      <c r="I61" s="40">
        <v>3118.2333333333331</v>
      </c>
      <c r="J61" s="40">
        <v>3161.4666666666662</v>
      </c>
      <c r="K61" s="31">
        <v>3075</v>
      </c>
      <c r="L61" s="31">
        <v>2972.65</v>
      </c>
      <c r="M61" s="31">
        <v>0.44606000000000001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2095.4499999999998</v>
      </c>
      <c r="D62" s="40">
        <v>2097.8333333333335</v>
      </c>
      <c r="E62" s="40">
        <v>2062.6166666666668</v>
      </c>
      <c r="F62" s="40">
        <v>2029.7833333333333</v>
      </c>
      <c r="G62" s="40">
        <v>1994.5666666666666</v>
      </c>
      <c r="H62" s="40">
        <v>2130.666666666667</v>
      </c>
      <c r="I62" s="40">
        <v>2165.8833333333332</v>
      </c>
      <c r="J62" s="40">
        <v>2198.7166666666672</v>
      </c>
      <c r="K62" s="31">
        <v>2133.0500000000002</v>
      </c>
      <c r="L62" s="31">
        <v>2065</v>
      </c>
      <c r="M62" s="31">
        <v>5.8690300000000004</v>
      </c>
      <c r="N62" s="1"/>
      <c r="O62" s="1"/>
    </row>
    <row r="63" spans="1:15" ht="12.75" customHeight="1">
      <c r="A63" s="31">
        <v>53</v>
      </c>
      <c r="B63" s="31" t="s">
        <v>316</v>
      </c>
      <c r="C63" s="31">
        <v>307.5</v>
      </c>
      <c r="D63" s="40">
        <v>309.98333333333335</v>
      </c>
      <c r="E63" s="40">
        <v>302.06666666666672</v>
      </c>
      <c r="F63" s="40">
        <v>296.63333333333338</v>
      </c>
      <c r="G63" s="40">
        <v>288.71666666666675</v>
      </c>
      <c r="H63" s="40">
        <v>315.41666666666669</v>
      </c>
      <c r="I63" s="40">
        <v>323.33333333333331</v>
      </c>
      <c r="J63" s="40">
        <v>328.76666666666665</v>
      </c>
      <c r="K63" s="31">
        <v>317.89999999999998</v>
      </c>
      <c r="L63" s="31">
        <v>304.55</v>
      </c>
      <c r="M63" s="31">
        <v>5.3147399999999996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246.2</v>
      </c>
      <c r="D64" s="40">
        <v>247.53333333333333</v>
      </c>
      <c r="E64" s="40">
        <v>242.06666666666666</v>
      </c>
      <c r="F64" s="40">
        <v>237.93333333333334</v>
      </c>
      <c r="G64" s="40">
        <v>232.46666666666667</v>
      </c>
      <c r="H64" s="40">
        <v>251.66666666666666</v>
      </c>
      <c r="I64" s="40">
        <v>257.13333333333333</v>
      </c>
      <c r="J64" s="40">
        <v>261.26666666666665</v>
      </c>
      <c r="K64" s="31">
        <v>253</v>
      </c>
      <c r="L64" s="31">
        <v>243.4</v>
      </c>
      <c r="M64" s="31">
        <v>51.209679999999999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78.95</v>
      </c>
      <c r="D65" s="40">
        <v>79.916666666666671</v>
      </c>
      <c r="E65" s="40">
        <v>77.583333333333343</v>
      </c>
      <c r="F65" s="40">
        <v>76.216666666666669</v>
      </c>
      <c r="G65" s="40">
        <v>73.88333333333334</v>
      </c>
      <c r="H65" s="40">
        <v>81.283333333333346</v>
      </c>
      <c r="I65" s="40">
        <v>83.616666666666688</v>
      </c>
      <c r="J65" s="40">
        <v>84.983333333333348</v>
      </c>
      <c r="K65" s="31">
        <v>82.25</v>
      </c>
      <c r="L65" s="31">
        <v>78.55</v>
      </c>
      <c r="M65" s="31">
        <v>276.10329999999999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50.8</v>
      </c>
      <c r="D66" s="40">
        <v>50.800000000000004</v>
      </c>
      <c r="E66" s="40">
        <v>50.000000000000007</v>
      </c>
      <c r="F66" s="40">
        <v>49.2</v>
      </c>
      <c r="G66" s="40">
        <v>48.400000000000006</v>
      </c>
      <c r="H66" s="40">
        <v>51.600000000000009</v>
      </c>
      <c r="I66" s="40">
        <v>52.400000000000006</v>
      </c>
      <c r="J66" s="40">
        <v>53.20000000000001</v>
      </c>
      <c r="K66" s="31">
        <v>51.6</v>
      </c>
      <c r="L66" s="31">
        <v>50</v>
      </c>
      <c r="M66" s="31">
        <v>48.402839999999998</v>
      </c>
      <c r="N66" s="1"/>
      <c r="O66" s="1"/>
    </row>
    <row r="67" spans="1:15" ht="12.75" customHeight="1">
      <c r="A67" s="31">
        <v>57</v>
      </c>
      <c r="B67" s="31" t="s">
        <v>310</v>
      </c>
      <c r="C67" s="31">
        <v>2797</v>
      </c>
      <c r="D67" s="40">
        <v>2794.8833333333332</v>
      </c>
      <c r="E67" s="40">
        <v>2764.5666666666666</v>
      </c>
      <c r="F67" s="40">
        <v>2732.1333333333332</v>
      </c>
      <c r="G67" s="40">
        <v>2701.8166666666666</v>
      </c>
      <c r="H67" s="40">
        <v>2827.3166666666666</v>
      </c>
      <c r="I67" s="40">
        <v>2857.6333333333332</v>
      </c>
      <c r="J67" s="40">
        <v>2890.0666666666666</v>
      </c>
      <c r="K67" s="31">
        <v>2825.2</v>
      </c>
      <c r="L67" s="31">
        <v>2762.45</v>
      </c>
      <c r="M67" s="31">
        <v>0.32324000000000003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1817.15</v>
      </c>
      <c r="D68" s="40">
        <v>1821.7833333333335</v>
      </c>
      <c r="E68" s="40">
        <v>1797.9666666666672</v>
      </c>
      <c r="F68" s="40">
        <v>1778.7833333333335</v>
      </c>
      <c r="G68" s="40">
        <v>1754.9666666666672</v>
      </c>
      <c r="H68" s="40">
        <v>1840.9666666666672</v>
      </c>
      <c r="I68" s="40">
        <v>1864.7833333333333</v>
      </c>
      <c r="J68" s="40">
        <v>1883.9666666666672</v>
      </c>
      <c r="K68" s="31">
        <v>1845.6</v>
      </c>
      <c r="L68" s="31">
        <v>1802.6</v>
      </c>
      <c r="M68" s="31">
        <v>3.9310299999999998</v>
      </c>
      <c r="N68" s="1"/>
      <c r="O68" s="1"/>
    </row>
    <row r="69" spans="1:15" ht="12.75" customHeight="1">
      <c r="A69" s="31">
        <v>59</v>
      </c>
      <c r="B69" s="31" t="s">
        <v>318</v>
      </c>
      <c r="C69" s="31">
        <v>4869.6499999999996</v>
      </c>
      <c r="D69" s="40">
        <v>4876.5</v>
      </c>
      <c r="E69" s="40">
        <v>4803.1499999999996</v>
      </c>
      <c r="F69" s="40">
        <v>4736.6499999999996</v>
      </c>
      <c r="G69" s="40">
        <v>4663.2999999999993</v>
      </c>
      <c r="H69" s="40">
        <v>4943</v>
      </c>
      <c r="I69" s="40">
        <v>5016.3500000000004</v>
      </c>
      <c r="J69" s="40">
        <v>5082.8500000000004</v>
      </c>
      <c r="K69" s="31">
        <v>4949.8500000000004</v>
      </c>
      <c r="L69" s="31">
        <v>4810</v>
      </c>
      <c r="M69" s="31">
        <v>0.14015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1021.8</v>
      </c>
      <c r="D70" s="40">
        <v>1031.1000000000001</v>
      </c>
      <c r="E70" s="40">
        <v>1008.0000000000002</v>
      </c>
      <c r="F70" s="40">
        <v>994.2</v>
      </c>
      <c r="G70" s="40">
        <v>971.10000000000014</v>
      </c>
      <c r="H70" s="40">
        <v>1044.9000000000003</v>
      </c>
      <c r="I70" s="40">
        <v>1068.0000000000002</v>
      </c>
      <c r="J70" s="40">
        <v>1081.8000000000004</v>
      </c>
      <c r="K70" s="31">
        <v>1054.2</v>
      </c>
      <c r="L70" s="31">
        <v>1017.3</v>
      </c>
      <c r="M70" s="31">
        <v>0.49224000000000001</v>
      </c>
      <c r="N70" s="1"/>
      <c r="O70" s="1"/>
    </row>
    <row r="71" spans="1:15" ht="12.75" customHeight="1">
      <c r="A71" s="31">
        <v>61</v>
      </c>
      <c r="B71" s="31" t="s">
        <v>319</v>
      </c>
      <c r="C71" s="31">
        <v>383.55</v>
      </c>
      <c r="D71" s="40">
        <v>387.13333333333338</v>
      </c>
      <c r="E71" s="40">
        <v>377.41666666666674</v>
      </c>
      <c r="F71" s="40">
        <v>371.28333333333336</v>
      </c>
      <c r="G71" s="40">
        <v>361.56666666666672</v>
      </c>
      <c r="H71" s="40">
        <v>393.26666666666677</v>
      </c>
      <c r="I71" s="40">
        <v>402.98333333333335</v>
      </c>
      <c r="J71" s="40">
        <v>409.11666666666679</v>
      </c>
      <c r="K71" s="31">
        <v>396.85</v>
      </c>
      <c r="L71" s="31">
        <v>381</v>
      </c>
      <c r="M71" s="31">
        <v>0.83809999999999996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199.5</v>
      </c>
      <c r="D72" s="40">
        <v>198.78333333333333</v>
      </c>
      <c r="E72" s="40">
        <v>196.11666666666667</v>
      </c>
      <c r="F72" s="40">
        <v>192.73333333333335</v>
      </c>
      <c r="G72" s="40">
        <v>190.06666666666669</v>
      </c>
      <c r="H72" s="40">
        <v>202.16666666666666</v>
      </c>
      <c r="I72" s="40">
        <v>204.83333333333334</v>
      </c>
      <c r="J72" s="40">
        <v>208.21666666666664</v>
      </c>
      <c r="K72" s="31">
        <v>201.45</v>
      </c>
      <c r="L72" s="31">
        <v>195.4</v>
      </c>
      <c r="M72" s="31">
        <v>36.280619999999999</v>
      </c>
      <c r="N72" s="1"/>
      <c r="O72" s="1"/>
    </row>
    <row r="73" spans="1:15" ht="12.75" customHeight="1">
      <c r="A73" s="31">
        <v>63</v>
      </c>
      <c r="B73" s="31" t="s">
        <v>311</v>
      </c>
      <c r="C73" s="31">
        <v>1736.55</v>
      </c>
      <c r="D73" s="40">
        <v>1759.7</v>
      </c>
      <c r="E73" s="40">
        <v>1695.4</v>
      </c>
      <c r="F73" s="40">
        <v>1654.25</v>
      </c>
      <c r="G73" s="40">
        <v>1589.95</v>
      </c>
      <c r="H73" s="40">
        <v>1800.8500000000001</v>
      </c>
      <c r="I73" s="40">
        <v>1865.1499999999999</v>
      </c>
      <c r="J73" s="40">
        <v>1906.3000000000002</v>
      </c>
      <c r="K73" s="31">
        <v>1824</v>
      </c>
      <c r="L73" s="31">
        <v>1718.55</v>
      </c>
      <c r="M73" s="31">
        <v>5.0562800000000001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743.4</v>
      </c>
      <c r="D74" s="40">
        <v>745.53333333333342</v>
      </c>
      <c r="E74" s="40">
        <v>738.06666666666683</v>
      </c>
      <c r="F74" s="40">
        <v>732.73333333333346</v>
      </c>
      <c r="G74" s="40">
        <v>725.26666666666688</v>
      </c>
      <c r="H74" s="40">
        <v>750.86666666666679</v>
      </c>
      <c r="I74" s="40">
        <v>758.33333333333326</v>
      </c>
      <c r="J74" s="40">
        <v>763.66666666666674</v>
      </c>
      <c r="K74" s="31">
        <v>753</v>
      </c>
      <c r="L74" s="31">
        <v>740.2</v>
      </c>
      <c r="M74" s="31">
        <v>2.3909099999999999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673.4</v>
      </c>
      <c r="D75" s="40">
        <v>668.56666666666672</v>
      </c>
      <c r="E75" s="40">
        <v>661.38333333333344</v>
      </c>
      <c r="F75" s="40">
        <v>649.36666666666667</v>
      </c>
      <c r="G75" s="40">
        <v>642.18333333333339</v>
      </c>
      <c r="H75" s="40">
        <v>680.58333333333348</v>
      </c>
      <c r="I75" s="40">
        <v>687.76666666666665</v>
      </c>
      <c r="J75" s="40">
        <v>699.78333333333353</v>
      </c>
      <c r="K75" s="31">
        <v>675.75</v>
      </c>
      <c r="L75" s="31">
        <v>656.55</v>
      </c>
      <c r="M75" s="31">
        <v>23.855540000000001</v>
      </c>
      <c r="N75" s="1"/>
      <c r="O75" s="1"/>
    </row>
    <row r="76" spans="1:15" ht="12.75" customHeight="1">
      <c r="A76" s="31">
        <v>66</v>
      </c>
      <c r="B76" s="31" t="s">
        <v>320</v>
      </c>
      <c r="C76" s="31">
        <v>10101.15</v>
      </c>
      <c r="D76" s="40">
        <v>10181.233333333332</v>
      </c>
      <c r="E76" s="40">
        <v>9970.9166666666642</v>
      </c>
      <c r="F76" s="40">
        <v>9840.6833333333325</v>
      </c>
      <c r="G76" s="40">
        <v>9630.366666666665</v>
      </c>
      <c r="H76" s="40">
        <v>10311.466666666664</v>
      </c>
      <c r="I76" s="40">
        <v>10521.783333333333</v>
      </c>
      <c r="J76" s="40">
        <v>10652.016666666663</v>
      </c>
      <c r="K76" s="31">
        <v>10391.549999999999</v>
      </c>
      <c r="L76" s="31">
        <v>10051</v>
      </c>
      <c r="M76" s="31">
        <v>2.2509999999999999E-2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667</v>
      </c>
      <c r="D77" s="40">
        <v>665.7</v>
      </c>
      <c r="E77" s="40">
        <v>660.50000000000011</v>
      </c>
      <c r="F77" s="40">
        <v>654.00000000000011</v>
      </c>
      <c r="G77" s="40">
        <v>648.80000000000018</v>
      </c>
      <c r="H77" s="40">
        <v>672.2</v>
      </c>
      <c r="I77" s="40">
        <v>677.39999999999986</v>
      </c>
      <c r="J77" s="40">
        <v>683.9</v>
      </c>
      <c r="K77" s="31">
        <v>670.9</v>
      </c>
      <c r="L77" s="31">
        <v>659.2</v>
      </c>
      <c r="M77" s="31">
        <v>80.844989999999996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57.3</v>
      </c>
      <c r="D78" s="40">
        <v>57.6</v>
      </c>
      <c r="E78" s="40">
        <v>56.400000000000006</v>
      </c>
      <c r="F78" s="40">
        <v>55.500000000000007</v>
      </c>
      <c r="G78" s="40">
        <v>54.300000000000011</v>
      </c>
      <c r="H78" s="40">
        <v>58.5</v>
      </c>
      <c r="I78" s="40">
        <v>59.7</v>
      </c>
      <c r="J78" s="40">
        <v>60.599999999999994</v>
      </c>
      <c r="K78" s="31">
        <v>58.8</v>
      </c>
      <c r="L78" s="31">
        <v>56.7</v>
      </c>
      <c r="M78" s="31">
        <v>292.72381999999999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350.75</v>
      </c>
      <c r="D79" s="40">
        <v>352.51666666666665</v>
      </c>
      <c r="E79" s="40">
        <v>347.38333333333333</v>
      </c>
      <c r="F79" s="40">
        <v>344.01666666666665</v>
      </c>
      <c r="G79" s="40">
        <v>338.88333333333333</v>
      </c>
      <c r="H79" s="40">
        <v>355.88333333333333</v>
      </c>
      <c r="I79" s="40">
        <v>361.01666666666665</v>
      </c>
      <c r="J79" s="40">
        <v>364.38333333333333</v>
      </c>
      <c r="K79" s="31">
        <v>357.65</v>
      </c>
      <c r="L79" s="31">
        <v>349.15</v>
      </c>
      <c r="M79" s="31">
        <v>13.39312</v>
      </c>
      <c r="N79" s="1"/>
      <c r="O79" s="1"/>
    </row>
    <row r="80" spans="1:15" ht="12.75" customHeight="1">
      <c r="A80" s="31">
        <v>70</v>
      </c>
      <c r="B80" s="31" t="s">
        <v>321</v>
      </c>
      <c r="C80" s="31">
        <v>1378.05</v>
      </c>
      <c r="D80" s="40">
        <v>1376.8999999999999</v>
      </c>
      <c r="E80" s="40">
        <v>1351.1499999999996</v>
      </c>
      <c r="F80" s="40">
        <v>1324.2499999999998</v>
      </c>
      <c r="G80" s="40">
        <v>1298.4999999999995</v>
      </c>
      <c r="H80" s="40">
        <v>1403.7999999999997</v>
      </c>
      <c r="I80" s="40">
        <v>1429.5500000000002</v>
      </c>
      <c r="J80" s="40">
        <v>1456.4499999999998</v>
      </c>
      <c r="K80" s="31">
        <v>1402.65</v>
      </c>
      <c r="L80" s="31">
        <v>1350</v>
      </c>
      <c r="M80" s="31">
        <v>0.50563999999999998</v>
      </c>
      <c r="N80" s="1"/>
      <c r="O80" s="1"/>
    </row>
    <row r="81" spans="1:15" ht="12.75" customHeight="1">
      <c r="A81" s="31">
        <v>71</v>
      </c>
      <c r="B81" s="31" t="s">
        <v>323</v>
      </c>
      <c r="C81" s="31">
        <v>6208.4</v>
      </c>
      <c r="D81" s="40">
        <v>6246.1333333333341</v>
      </c>
      <c r="E81" s="40">
        <v>6132.2666666666682</v>
      </c>
      <c r="F81" s="40">
        <v>6056.1333333333341</v>
      </c>
      <c r="G81" s="40">
        <v>5942.2666666666682</v>
      </c>
      <c r="H81" s="40">
        <v>6322.2666666666682</v>
      </c>
      <c r="I81" s="40">
        <v>6436.133333333335</v>
      </c>
      <c r="J81" s="40">
        <v>6512.2666666666682</v>
      </c>
      <c r="K81" s="31">
        <v>6360</v>
      </c>
      <c r="L81" s="31">
        <v>6170</v>
      </c>
      <c r="M81" s="31">
        <v>9.1289999999999996E-2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978.85</v>
      </c>
      <c r="D82" s="40">
        <v>986.19999999999993</v>
      </c>
      <c r="E82" s="40">
        <v>963.24999999999989</v>
      </c>
      <c r="F82" s="40">
        <v>947.65</v>
      </c>
      <c r="G82" s="40">
        <v>924.69999999999993</v>
      </c>
      <c r="H82" s="40">
        <v>1001.7999999999998</v>
      </c>
      <c r="I82" s="40">
        <v>1024.75</v>
      </c>
      <c r="J82" s="40">
        <v>1040.3499999999999</v>
      </c>
      <c r="K82" s="31">
        <v>1009.15</v>
      </c>
      <c r="L82" s="31">
        <v>970.6</v>
      </c>
      <c r="M82" s="31">
        <v>0.42803000000000002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16287.35</v>
      </c>
      <c r="D83" s="40">
        <v>16138.949999999999</v>
      </c>
      <c r="E83" s="40">
        <v>15787.899999999998</v>
      </c>
      <c r="F83" s="40">
        <v>15288.449999999999</v>
      </c>
      <c r="G83" s="40">
        <v>14937.399999999998</v>
      </c>
      <c r="H83" s="40">
        <v>16638.399999999998</v>
      </c>
      <c r="I83" s="40">
        <v>16989.449999999997</v>
      </c>
      <c r="J83" s="40">
        <v>17488.899999999998</v>
      </c>
      <c r="K83" s="31">
        <v>16490</v>
      </c>
      <c r="L83" s="31">
        <v>15639.5</v>
      </c>
      <c r="M83" s="31">
        <v>0.59826000000000001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364.2</v>
      </c>
      <c r="D84" s="40">
        <v>362.5</v>
      </c>
      <c r="E84" s="40">
        <v>359.1</v>
      </c>
      <c r="F84" s="40">
        <v>354</v>
      </c>
      <c r="G84" s="40">
        <v>350.6</v>
      </c>
      <c r="H84" s="40">
        <v>367.6</v>
      </c>
      <c r="I84" s="40">
        <v>371</v>
      </c>
      <c r="J84" s="40">
        <v>376.1</v>
      </c>
      <c r="K84" s="31">
        <v>365.9</v>
      </c>
      <c r="L84" s="31">
        <v>357.4</v>
      </c>
      <c r="M84" s="31">
        <v>64.277789999999996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450.75</v>
      </c>
      <c r="D85" s="40">
        <v>446.8</v>
      </c>
      <c r="E85" s="40">
        <v>438.70000000000005</v>
      </c>
      <c r="F85" s="40">
        <v>426.65000000000003</v>
      </c>
      <c r="G85" s="40">
        <v>418.55000000000007</v>
      </c>
      <c r="H85" s="40">
        <v>458.85</v>
      </c>
      <c r="I85" s="40">
        <v>466.95000000000005</v>
      </c>
      <c r="J85" s="40">
        <v>479</v>
      </c>
      <c r="K85" s="31">
        <v>454.9</v>
      </c>
      <c r="L85" s="31">
        <v>434.75</v>
      </c>
      <c r="M85" s="31">
        <v>2.9209800000000001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3505.75</v>
      </c>
      <c r="D86" s="40">
        <v>3502.7166666666672</v>
      </c>
      <c r="E86" s="40">
        <v>3464.0833333333344</v>
      </c>
      <c r="F86" s="40">
        <v>3422.4166666666674</v>
      </c>
      <c r="G86" s="40">
        <v>3383.7833333333347</v>
      </c>
      <c r="H86" s="40">
        <v>3544.3833333333341</v>
      </c>
      <c r="I86" s="40">
        <v>3583.0166666666673</v>
      </c>
      <c r="J86" s="40">
        <v>3624.6833333333338</v>
      </c>
      <c r="K86" s="31">
        <v>3541.35</v>
      </c>
      <c r="L86" s="31">
        <v>3461.05</v>
      </c>
      <c r="M86" s="31">
        <v>2.2299099999999998</v>
      </c>
      <c r="N86" s="1"/>
      <c r="O86" s="1"/>
    </row>
    <row r="87" spans="1:15" ht="12.75" customHeight="1">
      <c r="A87" s="31">
        <v>77</v>
      </c>
      <c r="B87" s="31" t="s">
        <v>312</v>
      </c>
      <c r="C87" s="31">
        <v>1859.7</v>
      </c>
      <c r="D87" s="40">
        <v>1892.5666666666666</v>
      </c>
      <c r="E87" s="40">
        <v>1817.1333333333332</v>
      </c>
      <c r="F87" s="40">
        <v>1774.5666666666666</v>
      </c>
      <c r="G87" s="40">
        <v>1699.1333333333332</v>
      </c>
      <c r="H87" s="40">
        <v>1935.1333333333332</v>
      </c>
      <c r="I87" s="40">
        <v>2010.5666666666666</v>
      </c>
      <c r="J87" s="40">
        <v>2053.1333333333332</v>
      </c>
      <c r="K87" s="31">
        <v>1968</v>
      </c>
      <c r="L87" s="31">
        <v>1850</v>
      </c>
      <c r="M87" s="31">
        <v>8.7243300000000001</v>
      </c>
      <c r="N87" s="1"/>
      <c r="O87" s="1"/>
    </row>
    <row r="88" spans="1:15" ht="12.75" customHeight="1">
      <c r="A88" s="31">
        <v>78</v>
      </c>
      <c r="B88" s="31" t="s">
        <v>322</v>
      </c>
      <c r="C88" s="31">
        <v>474.2</v>
      </c>
      <c r="D88" s="40">
        <v>475.81666666666666</v>
      </c>
      <c r="E88" s="40">
        <v>465.88333333333333</v>
      </c>
      <c r="F88" s="40">
        <v>457.56666666666666</v>
      </c>
      <c r="G88" s="40">
        <v>447.63333333333333</v>
      </c>
      <c r="H88" s="40">
        <v>484.13333333333333</v>
      </c>
      <c r="I88" s="40">
        <v>494.06666666666661</v>
      </c>
      <c r="J88" s="40">
        <v>502.38333333333333</v>
      </c>
      <c r="K88" s="31">
        <v>485.75</v>
      </c>
      <c r="L88" s="31">
        <v>467.5</v>
      </c>
      <c r="M88" s="31">
        <v>50.639479999999999</v>
      </c>
      <c r="N88" s="1"/>
      <c r="O88" s="1"/>
    </row>
    <row r="89" spans="1:15" ht="12.75" customHeight="1">
      <c r="A89" s="31">
        <v>79</v>
      </c>
      <c r="B89" s="31" t="s">
        <v>326</v>
      </c>
      <c r="C89" s="31">
        <v>144.19999999999999</v>
      </c>
      <c r="D89" s="40">
        <v>144.23333333333332</v>
      </c>
      <c r="E89" s="40">
        <v>143.01666666666665</v>
      </c>
      <c r="F89" s="40">
        <v>141.83333333333334</v>
      </c>
      <c r="G89" s="40">
        <v>140.61666666666667</v>
      </c>
      <c r="H89" s="40">
        <v>145.41666666666663</v>
      </c>
      <c r="I89" s="40">
        <v>146.63333333333327</v>
      </c>
      <c r="J89" s="40">
        <v>147.81666666666661</v>
      </c>
      <c r="K89" s="31">
        <v>145.44999999999999</v>
      </c>
      <c r="L89" s="31">
        <v>143.05000000000001</v>
      </c>
      <c r="M89" s="31">
        <v>5.9643100000000002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455.1</v>
      </c>
      <c r="D90" s="40">
        <v>452.84999999999997</v>
      </c>
      <c r="E90" s="40">
        <v>448.24999999999994</v>
      </c>
      <c r="F90" s="40">
        <v>441.4</v>
      </c>
      <c r="G90" s="40">
        <v>436.79999999999995</v>
      </c>
      <c r="H90" s="40">
        <v>459.69999999999993</v>
      </c>
      <c r="I90" s="40">
        <v>464.29999999999995</v>
      </c>
      <c r="J90" s="40">
        <v>471.14999999999992</v>
      </c>
      <c r="K90" s="31">
        <v>457.45</v>
      </c>
      <c r="L90" s="31">
        <v>446</v>
      </c>
      <c r="M90" s="31">
        <v>19.21538</v>
      </c>
      <c r="N90" s="1"/>
      <c r="O90" s="1"/>
    </row>
    <row r="91" spans="1:15" ht="12.75" customHeight="1">
      <c r="A91" s="31">
        <v>81</v>
      </c>
      <c r="B91" s="31" t="s">
        <v>344</v>
      </c>
      <c r="C91" s="31">
        <v>2617.9499999999998</v>
      </c>
      <c r="D91" s="40">
        <v>2629.9833333333331</v>
      </c>
      <c r="E91" s="40">
        <v>2584.9666666666662</v>
      </c>
      <c r="F91" s="40">
        <v>2551.9833333333331</v>
      </c>
      <c r="G91" s="40">
        <v>2506.9666666666662</v>
      </c>
      <c r="H91" s="40">
        <v>2662.9666666666662</v>
      </c>
      <c r="I91" s="40">
        <v>2707.9833333333336</v>
      </c>
      <c r="J91" s="40">
        <v>2740.9666666666662</v>
      </c>
      <c r="K91" s="31">
        <v>2675</v>
      </c>
      <c r="L91" s="31">
        <v>2597</v>
      </c>
      <c r="M91" s="31">
        <v>1.80297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192.2</v>
      </c>
      <c r="D92" s="40">
        <v>192.81666666666663</v>
      </c>
      <c r="E92" s="40">
        <v>189.78333333333327</v>
      </c>
      <c r="F92" s="40">
        <v>187.36666666666665</v>
      </c>
      <c r="G92" s="40">
        <v>184.33333333333329</v>
      </c>
      <c r="H92" s="40">
        <v>195.23333333333326</v>
      </c>
      <c r="I92" s="40">
        <v>198.26666666666662</v>
      </c>
      <c r="J92" s="40">
        <v>200.68333333333325</v>
      </c>
      <c r="K92" s="31">
        <v>195.85</v>
      </c>
      <c r="L92" s="31">
        <v>190.4</v>
      </c>
      <c r="M92" s="31">
        <v>73.105940000000004</v>
      </c>
      <c r="N92" s="1"/>
      <c r="O92" s="1"/>
    </row>
    <row r="93" spans="1:15" ht="12.75" customHeight="1">
      <c r="A93" s="31">
        <v>83</v>
      </c>
      <c r="B93" s="31" t="s">
        <v>330</v>
      </c>
      <c r="C93" s="31">
        <v>532.6</v>
      </c>
      <c r="D93" s="40">
        <v>536.43333333333339</v>
      </c>
      <c r="E93" s="40">
        <v>523.76666666666677</v>
      </c>
      <c r="F93" s="40">
        <v>514.93333333333339</v>
      </c>
      <c r="G93" s="40">
        <v>502.26666666666677</v>
      </c>
      <c r="H93" s="40">
        <v>545.26666666666677</v>
      </c>
      <c r="I93" s="40">
        <v>557.93333333333328</v>
      </c>
      <c r="J93" s="40">
        <v>566.76666666666677</v>
      </c>
      <c r="K93" s="31">
        <v>549.1</v>
      </c>
      <c r="L93" s="31">
        <v>527.6</v>
      </c>
      <c r="M93" s="31">
        <v>7.1916000000000002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738.75</v>
      </c>
      <c r="D94" s="40">
        <v>740.2833333333333</v>
      </c>
      <c r="E94" s="40">
        <v>729.21666666666658</v>
      </c>
      <c r="F94" s="40">
        <v>719.68333333333328</v>
      </c>
      <c r="G94" s="40">
        <v>708.61666666666656</v>
      </c>
      <c r="H94" s="40">
        <v>749.81666666666661</v>
      </c>
      <c r="I94" s="40">
        <v>760.88333333333321</v>
      </c>
      <c r="J94" s="40">
        <v>770.41666666666663</v>
      </c>
      <c r="K94" s="31">
        <v>751.35</v>
      </c>
      <c r="L94" s="31">
        <v>730.75</v>
      </c>
      <c r="M94" s="31">
        <v>1.90364</v>
      </c>
      <c r="N94" s="1"/>
      <c r="O94" s="1"/>
    </row>
    <row r="95" spans="1:15" ht="12.75" customHeight="1">
      <c r="A95" s="31">
        <v>85</v>
      </c>
      <c r="B95" s="31" t="s">
        <v>333</v>
      </c>
      <c r="C95" s="31">
        <v>892.1</v>
      </c>
      <c r="D95" s="40">
        <v>892.48333333333346</v>
      </c>
      <c r="E95" s="40">
        <v>880.01666666666688</v>
      </c>
      <c r="F95" s="40">
        <v>867.93333333333339</v>
      </c>
      <c r="G95" s="40">
        <v>855.46666666666681</v>
      </c>
      <c r="H95" s="40">
        <v>904.56666666666695</v>
      </c>
      <c r="I95" s="40">
        <v>917.03333333333342</v>
      </c>
      <c r="J95" s="40">
        <v>929.11666666666702</v>
      </c>
      <c r="K95" s="31">
        <v>904.95</v>
      </c>
      <c r="L95" s="31">
        <v>880.4</v>
      </c>
      <c r="M95" s="31">
        <v>1.2564900000000001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121.3</v>
      </c>
      <c r="D96" s="40">
        <v>121.86666666666667</v>
      </c>
      <c r="E96" s="40">
        <v>120.18333333333335</v>
      </c>
      <c r="F96" s="40">
        <v>119.06666666666668</v>
      </c>
      <c r="G96" s="40">
        <v>117.38333333333335</v>
      </c>
      <c r="H96" s="40">
        <v>122.98333333333335</v>
      </c>
      <c r="I96" s="40">
        <v>124.66666666666669</v>
      </c>
      <c r="J96" s="40">
        <v>125.78333333333335</v>
      </c>
      <c r="K96" s="31">
        <v>123.55</v>
      </c>
      <c r="L96" s="31">
        <v>120.75</v>
      </c>
      <c r="M96" s="31">
        <v>6.8693600000000004</v>
      </c>
      <c r="N96" s="1"/>
      <c r="O96" s="1"/>
    </row>
    <row r="97" spans="1:15" ht="12.75" customHeight="1">
      <c r="A97" s="31">
        <v>87</v>
      </c>
      <c r="B97" s="31" t="s">
        <v>327</v>
      </c>
      <c r="C97" s="31">
        <v>387.6</v>
      </c>
      <c r="D97" s="40">
        <v>388.4666666666667</v>
      </c>
      <c r="E97" s="40">
        <v>383.13333333333338</v>
      </c>
      <c r="F97" s="40">
        <v>378.66666666666669</v>
      </c>
      <c r="G97" s="40">
        <v>373.33333333333337</v>
      </c>
      <c r="H97" s="40">
        <v>392.93333333333339</v>
      </c>
      <c r="I97" s="40">
        <v>398.26666666666665</v>
      </c>
      <c r="J97" s="40">
        <v>402.73333333333341</v>
      </c>
      <c r="K97" s="31">
        <v>393.8</v>
      </c>
      <c r="L97" s="31">
        <v>384</v>
      </c>
      <c r="M97" s="31">
        <v>1.1116699999999999</v>
      </c>
      <c r="N97" s="1"/>
      <c r="O97" s="1"/>
    </row>
    <row r="98" spans="1:15" ht="12.75" customHeight="1">
      <c r="A98" s="31">
        <v>88</v>
      </c>
      <c r="B98" s="31" t="s">
        <v>336</v>
      </c>
      <c r="C98" s="31">
        <v>1467.9</v>
      </c>
      <c r="D98" s="40">
        <v>1484.5833333333333</v>
      </c>
      <c r="E98" s="40">
        <v>1439.1666666666665</v>
      </c>
      <c r="F98" s="40">
        <v>1410.4333333333332</v>
      </c>
      <c r="G98" s="40">
        <v>1365.0166666666664</v>
      </c>
      <c r="H98" s="40">
        <v>1513.3166666666666</v>
      </c>
      <c r="I98" s="40">
        <v>1558.7333333333331</v>
      </c>
      <c r="J98" s="40">
        <v>1587.4666666666667</v>
      </c>
      <c r="K98" s="31">
        <v>1530</v>
      </c>
      <c r="L98" s="31">
        <v>1455.85</v>
      </c>
      <c r="M98" s="31">
        <v>9.2554599999999994</v>
      </c>
      <c r="N98" s="1"/>
      <c r="O98" s="1"/>
    </row>
    <row r="99" spans="1:15" ht="12.75" customHeight="1">
      <c r="A99" s="31">
        <v>89</v>
      </c>
      <c r="B99" s="31" t="s">
        <v>334</v>
      </c>
      <c r="C99" s="31">
        <v>1084.55</v>
      </c>
      <c r="D99" s="40">
        <v>1091.8333333333333</v>
      </c>
      <c r="E99" s="40">
        <v>1065.9166666666665</v>
      </c>
      <c r="F99" s="40">
        <v>1047.2833333333333</v>
      </c>
      <c r="G99" s="40">
        <v>1021.3666666666666</v>
      </c>
      <c r="H99" s="40">
        <v>1110.4666666666665</v>
      </c>
      <c r="I99" s="40">
        <v>1136.383333333333</v>
      </c>
      <c r="J99" s="40">
        <v>1155.0166666666664</v>
      </c>
      <c r="K99" s="31">
        <v>1117.75</v>
      </c>
      <c r="L99" s="31">
        <v>1073.2</v>
      </c>
      <c r="M99" s="31">
        <v>0.50736000000000003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21</v>
      </c>
      <c r="D100" s="40">
        <v>21.166666666666668</v>
      </c>
      <c r="E100" s="40">
        <v>20.683333333333337</v>
      </c>
      <c r="F100" s="40">
        <v>20.366666666666671</v>
      </c>
      <c r="G100" s="40">
        <v>19.88333333333334</v>
      </c>
      <c r="H100" s="40">
        <v>21.483333333333334</v>
      </c>
      <c r="I100" s="40">
        <v>21.966666666666661</v>
      </c>
      <c r="J100" s="40">
        <v>22.283333333333331</v>
      </c>
      <c r="K100" s="31">
        <v>21.65</v>
      </c>
      <c r="L100" s="31">
        <v>20.85</v>
      </c>
      <c r="M100" s="31">
        <v>41.16968</v>
      </c>
      <c r="N100" s="1"/>
      <c r="O100" s="1"/>
    </row>
    <row r="101" spans="1:15" ht="12.75" customHeight="1">
      <c r="A101" s="31">
        <v>91</v>
      </c>
      <c r="B101" s="31" t="s">
        <v>337</v>
      </c>
      <c r="C101" s="31">
        <v>581.9</v>
      </c>
      <c r="D101" s="40">
        <v>576.43333333333328</v>
      </c>
      <c r="E101" s="40">
        <v>558.96666666666658</v>
      </c>
      <c r="F101" s="40">
        <v>536.0333333333333</v>
      </c>
      <c r="G101" s="40">
        <v>518.56666666666661</v>
      </c>
      <c r="H101" s="40">
        <v>599.36666666666656</v>
      </c>
      <c r="I101" s="40">
        <v>616.83333333333326</v>
      </c>
      <c r="J101" s="40">
        <v>639.76666666666654</v>
      </c>
      <c r="K101" s="31">
        <v>593.9</v>
      </c>
      <c r="L101" s="31">
        <v>553.5</v>
      </c>
      <c r="M101" s="31">
        <v>3.62486</v>
      </c>
      <c r="N101" s="1"/>
      <c r="O101" s="1"/>
    </row>
    <row r="102" spans="1:15" ht="12.75" customHeight="1">
      <c r="A102" s="31">
        <v>92</v>
      </c>
      <c r="B102" s="31" t="s">
        <v>338</v>
      </c>
      <c r="C102" s="31">
        <v>803.3</v>
      </c>
      <c r="D102" s="40">
        <v>806.43333333333339</v>
      </c>
      <c r="E102" s="40">
        <v>786.86666666666679</v>
      </c>
      <c r="F102" s="40">
        <v>770.43333333333339</v>
      </c>
      <c r="G102" s="40">
        <v>750.86666666666679</v>
      </c>
      <c r="H102" s="40">
        <v>822.86666666666679</v>
      </c>
      <c r="I102" s="40">
        <v>842.43333333333339</v>
      </c>
      <c r="J102" s="40">
        <v>858.86666666666679</v>
      </c>
      <c r="K102" s="31">
        <v>826</v>
      </c>
      <c r="L102" s="31">
        <v>790</v>
      </c>
      <c r="M102" s="31">
        <v>3.04542</v>
      </c>
      <c r="N102" s="1"/>
      <c r="O102" s="1"/>
    </row>
    <row r="103" spans="1:15" ht="12.75" customHeight="1">
      <c r="A103" s="31">
        <v>93</v>
      </c>
      <c r="B103" s="31" t="s">
        <v>339</v>
      </c>
      <c r="C103" s="31">
        <v>4897.2</v>
      </c>
      <c r="D103" s="40">
        <v>4829.4000000000005</v>
      </c>
      <c r="E103" s="40">
        <v>4743.8000000000011</v>
      </c>
      <c r="F103" s="40">
        <v>4590.4000000000005</v>
      </c>
      <c r="G103" s="40">
        <v>4504.8000000000011</v>
      </c>
      <c r="H103" s="40">
        <v>4982.8000000000011</v>
      </c>
      <c r="I103" s="40">
        <v>5068.4000000000015</v>
      </c>
      <c r="J103" s="40">
        <v>5221.8000000000011</v>
      </c>
      <c r="K103" s="31">
        <v>4915</v>
      </c>
      <c r="L103" s="31">
        <v>4676</v>
      </c>
      <c r="M103" s="31">
        <v>0.1166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84.5</v>
      </c>
      <c r="D104" s="40">
        <v>83.916666666666671</v>
      </c>
      <c r="E104" s="40">
        <v>82.733333333333348</v>
      </c>
      <c r="F104" s="40">
        <v>80.966666666666683</v>
      </c>
      <c r="G104" s="40">
        <v>79.78333333333336</v>
      </c>
      <c r="H104" s="40">
        <v>85.683333333333337</v>
      </c>
      <c r="I104" s="40">
        <v>86.866666666666646</v>
      </c>
      <c r="J104" s="40">
        <v>88.633333333333326</v>
      </c>
      <c r="K104" s="31">
        <v>85.1</v>
      </c>
      <c r="L104" s="31">
        <v>82.15</v>
      </c>
      <c r="M104" s="31">
        <v>17.359120000000001</v>
      </c>
      <c r="N104" s="1"/>
      <c r="O104" s="1"/>
    </row>
    <row r="105" spans="1:15" ht="12.75" customHeight="1">
      <c r="A105" s="31">
        <v>95</v>
      </c>
      <c r="B105" s="31" t="s">
        <v>332</v>
      </c>
      <c r="C105" s="31">
        <v>472.15</v>
      </c>
      <c r="D105" s="40">
        <v>477.79999999999995</v>
      </c>
      <c r="E105" s="40">
        <v>464.89999999999992</v>
      </c>
      <c r="F105" s="40">
        <v>457.65</v>
      </c>
      <c r="G105" s="40">
        <v>444.74999999999994</v>
      </c>
      <c r="H105" s="40">
        <v>485.0499999999999</v>
      </c>
      <c r="I105" s="40">
        <v>497.95</v>
      </c>
      <c r="J105" s="40">
        <v>505.19999999999987</v>
      </c>
      <c r="K105" s="31">
        <v>490.7</v>
      </c>
      <c r="L105" s="31">
        <v>470.55</v>
      </c>
      <c r="M105" s="31">
        <v>0.18595999999999999</v>
      </c>
      <c r="N105" s="1"/>
      <c r="O105" s="1"/>
    </row>
    <row r="106" spans="1:15" ht="12.75" customHeight="1">
      <c r="A106" s="31">
        <v>96</v>
      </c>
      <c r="B106" s="31" t="s">
        <v>843</v>
      </c>
      <c r="C106" s="31">
        <v>174.6</v>
      </c>
      <c r="D106" s="40">
        <v>172.25</v>
      </c>
      <c r="E106" s="40">
        <v>169.85</v>
      </c>
      <c r="F106" s="40">
        <v>165.1</v>
      </c>
      <c r="G106" s="40">
        <v>162.69999999999999</v>
      </c>
      <c r="H106" s="40">
        <v>177</v>
      </c>
      <c r="I106" s="40">
        <v>179.39999999999998</v>
      </c>
      <c r="J106" s="40">
        <v>184.15</v>
      </c>
      <c r="K106" s="31">
        <v>174.65</v>
      </c>
      <c r="L106" s="31">
        <v>167.5</v>
      </c>
      <c r="M106" s="31">
        <v>7.95486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223</v>
      </c>
      <c r="D107" s="40">
        <v>222.66666666666666</v>
      </c>
      <c r="E107" s="40">
        <v>217.83333333333331</v>
      </c>
      <c r="F107" s="40">
        <v>212.66666666666666</v>
      </c>
      <c r="G107" s="40">
        <v>207.83333333333331</v>
      </c>
      <c r="H107" s="40">
        <v>227.83333333333331</v>
      </c>
      <c r="I107" s="40">
        <v>232.66666666666663</v>
      </c>
      <c r="J107" s="40">
        <v>237.83333333333331</v>
      </c>
      <c r="K107" s="31">
        <v>227.5</v>
      </c>
      <c r="L107" s="31">
        <v>217.5</v>
      </c>
      <c r="M107" s="31">
        <v>1.30983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379.8</v>
      </c>
      <c r="D108" s="40">
        <v>379.2833333333333</v>
      </c>
      <c r="E108" s="40">
        <v>373.91666666666663</v>
      </c>
      <c r="F108" s="40">
        <v>368.0333333333333</v>
      </c>
      <c r="G108" s="40">
        <v>362.66666666666663</v>
      </c>
      <c r="H108" s="40">
        <v>385.16666666666663</v>
      </c>
      <c r="I108" s="40">
        <v>390.5333333333333</v>
      </c>
      <c r="J108" s="40">
        <v>396.41666666666663</v>
      </c>
      <c r="K108" s="31">
        <v>384.65</v>
      </c>
      <c r="L108" s="31">
        <v>373.4</v>
      </c>
      <c r="M108" s="31">
        <v>18.00395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505</v>
      </c>
      <c r="D109" s="40">
        <v>504.58333333333331</v>
      </c>
      <c r="E109" s="40">
        <v>490.56666666666661</v>
      </c>
      <c r="F109" s="40">
        <v>476.13333333333327</v>
      </c>
      <c r="G109" s="40">
        <v>462.11666666666656</v>
      </c>
      <c r="H109" s="40">
        <v>519.01666666666665</v>
      </c>
      <c r="I109" s="40">
        <v>533.03333333333342</v>
      </c>
      <c r="J109" s="40">
        <v>547.4666666666667</v>
      </c>
      <c r="K109" s="31">
        <v>518.6</v>
      </c>
      <c r="L109" s="31">
        <v>490.15</v>
      </c>
      <c r="M109" s="31">
        <v>31.937830000000002</v>
      </c>
      <c r="N109" s="1"/>
      <c r="O109" s="1"/>
    </row>
    <row r="110" spans="1:15" ht="12.75" customHeight="1">
      <c r="A110" s="31">
        <v>100</v>
      </c>
      <c r="B110" s="31" t="s">
        <v>342</v>
      </c>
      <c r="C110" s="31">
        <v>657.3</v>
      </c>
      <c r="D110" s="40">
        <v>662.98333333333323</v>
      </c>
      <c r="E110" s="40">
        <v>646.96666666666647</v>
      </c>
      <c r="F110" s="40">
        <v>636.63333333333321</v>
      </c>
      <c r="G110" s="40">
        <v>620.61666666666645</v>
      </c>
      <c r="H110" s="40">
        <v>673.31666666666649</v>
      </c>
      <c r="I110" s="40">
        <v>689.33333333333314</v>
      </c>
      <c r="J110" s="40">
        <v>699.66666666666652</v>
      </c>
      <c r="K110" s="31">
        <v>679</v>
      </c>
      <c r="L110" s="31">
        <v>652.65</v>
      </c>
      <c r="M110" s="31">
        <v>0.64959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886.75</v>
      </c>
      <c r="D111" s="40">
        <v>888.73333333333323</v>
      </c>
      <c r="E111" s="40">
        <v>880.06666666666649</v>
      </c>
      <c r="F111" s="40">
        <v>873.38333333333321</v>
      </c>
      <c r="G111" s="40">
        <v>864.71666666666647</v>
      </c>
      <c r="H111" s="40">
        <v>895.41666666666652</v>
      </c>
      <c r="I111" s="40">
        <v>904.08333333333326</v>
      </c>
      <c r="J111" s="40">
        <v>910.76666666666654</v>
      </c>
      <c r="K111" s="31">
        <v>897.4</v>
      </c>
      <c r="L111" s="31">
        <v>882.05</v>
      </c>
      <c r="M111" s="31">
        <v>23.013159999999999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144.65</v>
      </c>
      <c r="D112" s="40">
        <v>144.01666666666665</v>
      </c>
      <c r="E112" s="40">
        <v>142.0333333333333</v>
      </c>
      <c r="F112" s="40">
        <v>139.41666666666666</v>
      </c>
      <c r="G112" s="40">
        <v>137.43333333333331</v>
      </c>
      <c r="H112" s="40">
        <v>146.6333333333333</v>
      </c>
      <c r="I112" s="40">
        <v>148.61666666666665</v>
      </c>
      <c r="J112" s="40">
        <v>151.23333333333329</v>
      </c>
      <c r="K112" s="31">
        <v>146</v>
      </c>
      <c r="L112" s="31">
        <v>141.4</v>
      </c>
      <c r="M112" s="31">
        <v>80.970500000000001</v>
      </c>
      <c r="N112" s="1"/>
      <c r="O112" s="1"/>
    </row>
    <row r="113" spans="1:15" ht="12.75" customHeight="1">
      <c r="A113" s="31">
        <v>103</v>
      </c>
      <c r="B113" s="31" t="s">
        <v>343</v>
      </c>
      <c r="C113" s="31">
        <v>329.1</v>
      </c>
      <c r="D113" s="40">
        <v>331.33333333333331</v>
      </c>
      <c r="E113" s="40">
        <v>325.76666666666665</v>
      </c>
      <c r="F113" s="40">
        <v>322.43333333333334</v>
      </c>
      <c r="G113" s="40">
        <v>316.86666666666667</v>
      </c>
      <c r="H113" s="40">
        <v>334.66666666666663</v>
      </c>
      <c r="I113" s="40">
        <v>340.23333333333335</v>
      </c>
      <c r="J113" s="40">
        <v>343.56666666666661</v>
      </c>
      <c r="K113" s="31">
        <v>336.9</v>
      </c>
      <c r="L113" s="31">
        <v>328</v>
      </c>
      <c r="M113" s="31">
        <v>1.07315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5396.9</v>
      </c>
      <c r="D114" s="40">
        <v>5346.4333333333334</v>
      </c>
      <c r="E114" s="40">
        <v>5262.8666666666668</v>
      </c>
      <c r="F114" s="40">
        <v>5128.833333333333</v>
      </c>
      <c r="G114" s="40">
        <v>5045.2666666666664</v>
      </c>
      <c r="H114" s="40">
        <v>5480.4666666666672</v>
      </c>
      <c r="I114" s="40">
        <v>5564.0333333333347</v>
      </c>
      <c r="J114" s="40">
        <v>5698.0666666666675</v>
      </c>
      <c r="K114" s="31">
        <v>5430</v>
      </c>
      <c r="L114" s="31">
        <v>5212.3999999999996</v>
      </c>
      <c r="M114" s="31">
        <v>3.30003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1444.6</v>
      </c>
      <c r="D115" s="40">
        <v>1435.6333333333332</v>
      </c>
      <c r="E115" s="40">
        <v>1422.6666666666665</v>
      </c>
      <c r="F115" s="40">
        <v>1400.7333333333333</v>
      </c>
      <c r="G115" s="40">
        <v>1387.7666666666667</v>
      </c>
      <c r="H115" s="40">
        <v>1457.5666666666664</v>
      </c>
      <c r="I115" s="40">
        <v>1470.5333333333331</v>
      </c>
      <c r="J115" s="40">
        <v>1492.4666666666662</v>
      </c>
      <c r="K115" s="31">
        <v>1448.6</v>
      </c>
      <c r="L115" s="31">
        <v>1413.7</v>
      </c>
      <c r="M115" s="31">
        <v>3.8142299999999998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609.1</v>
      </c>
      <c r="D116" s="40">
        <v>611.01666666666665</v>
      </c>
      <c r="E116" s="40">
        <v>604.0333333333333</v>
      </c>
      <c r="F116" s="40">
        <v>598.9666666666667</v>
      </c>
      <c r="G116" s="40">
        <v>591.98333333333335</v>
      </c>
      <c r="H116" s="40">
        <v>616.08333333333326</v>
      </c>
      <c r="I116" s="40">
        <v>623.06666666666661</v>
      </c>
      <c r="J116" s="40">
        <v>628.13333333333321</v>
      </c>
      <c r="K116" s="31">
        <v>618</v>
      </c>
      <c r="L116" s="31">
        <v>605.95000000000005</v>
      </c>
      <c r="M116" s="31">
        <v>10.511380000000001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736.85</v>
      </c>
      <c r="D117" s="40">
        <v>731.69999999999993</v>
      </c>
      <c r="E117" s="40">
        <v>724.49999999999989</v>
      </c>
      <c r="F117" s="40">
        <v>712.15</v>
      </c>
      <c r="G117" s="40">
        <v>704.94999999999993</v>
      </c>
      <c r="H117" s="40">
        <v>744.04999999999984</v>
      </c>
      <c r="I117" s="40">
        <v>751.24999999999989</v>
      </c>
      <c r="J117" s="40">
        <v>763.5999999999998</v>
      </c>
      <c r="K117" s="31">
        <v>738.9</v>
      </c>
      <c r="L117" s="31">
        <v>719.35</v>
      </c>
      <c r="M117" s="31">
        <v>1.85182</v>
      </c>
      <c r="N117" s="1"/>
      <c r="O117" s="1"/>
    </row>
    <row r="118" spans="1:15" ht="12.75" customHeight="1">
      <c r="A118" s="31">
        <v>108</v>
      </c>
      <c r="B118" s="31" t="s">
        <v>345</v>
      </c>
      <c r="C118" s="31">
        <v>623.75</v>
      </c>
      <c r="D118" s="40">
        <v>629.94999999999993</v>
      </c>
      <c r="E118" s="40">
        <v>608.34999999999991</v>
      </c>
      <c r="F118" s="40">
        <v>592.94999999999993</v>
      </c>
      <c r="G118" s="40">
        <v>571.34999999999991</v>
      </c>
      <c r="H118" s="40">
        <v>645.34999999999991</v>
      </c>
      <c r="I118" s="40">
        <v>666.95</v>
      </c>
      <c r="J118" s="40">
        <v>682.34999999999991</v>
      </c>
      <c r="K118" s="31">
        <v>651.54999999999995</v>
      </c>
      <c r="L118" s="31">
        <v>614.54999999999995</v>
      </c>
      <c r="M118" s="31">
        <v>1.35015</v>
      </c>
      <c r="N118" s="1"/>
      <c r="O118" s="1"/>
    </row>
    <row r="119" spans="1:15" ht="12.75" customHeight="1">
      <c r="A119" s="31">
        <v>109</v>
      </c>
      <c r="B119" s="31" t="s">
        <v>328</v>
      </c>
      <c r="C119" s="31">
        <v>2977.2</v>
      </c>
      <c r="D119" s="40">
        <v>2960.0666666666671</v>
      </c>
      <c r="E119" s="40">
        <v>2930.1333333333341</v>
      </c>
      <c r="F119" s="40">
        <v>2883.0666666666671</v>
      </c>
      <c r="G119" s="40">
        <v>2853.1333333333341</v>
      </c>
      <c r="H119" s="40">
        <v>3007.1333333333341</v>
      </c>
      <c r="I119" s="40">
        <v>3037.0666666666675</v>
      </c>
      <c r="J119" s="40">
        <v>3084.1333333333341</v>
      </c>
      <c r="K119" s="31">
        <v>2990</v>
      </c>
      <c r="L119" s="31">
        <v>2913</v>
      </c>
      <c r="M119" s="31">
        <v>0.15595999999999999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413.05</v>
      </c>
      <c r="D120" s="40">
        <v>412.86666666666662</v>
      </c>
      <c r="E120" s="40">
        <v>407.73333333333323</v>
      </c>
      <c r="F120" s="40">
        <v>402.41666666666663</v>
      </c>
      <c r="G120" s="40">
        <v>397.28333333333325</v>
      </c>
      <c r="H120" s="40">
        <v>418.18333333333322</v>
      </c>
      <c r="I120" s="40">
        <v>423.31666666666655</v>
      </c>
      <c r="J120" s="40">
        <v>428.63333333333321</v>
      </c>
      <c r="K120" s="31">
        <v>418</v>
      </c>
      <c r="L120" s="31">
        <v>407.55</v>
      </c>
      <c r="M120" s="31">
        <v>10.95439</v>
      </c>
      <c r="N120" s="1"/>
      <c r="O120" s="1"/>
    </row>
    <row r="121" spans="1:15" ht="12.75" customHeight="1">
      <c r="A121" s="31">
        <v>111</v>
      </c>
      <c r="B121" s="31" t="s">
        <v>329</v>
      </c>
      <c r="C121" s="31">
        <v>231.55</v>
      </c>
      <c r="D121" s="40">
        <v>233.88333333333333</v>
      </c>
      <c r="E121" s="40">
        <v>227.76666666666665</v>
      </c>
      <c r="F121" s="40">
        <v>223.98333333333332</v>
      </c>
      <c r="G121" s="40">
        <v>217.86666666666665</v>
      </c>
      <c r="H121" s="40">
        <v>237.66666666666666</v>
      </c>
      <c r="I121" s="40">
        <v>243.78333333333333</v>
      </c>
      <c r="J121" s="40">
        <v>247.56666666666666</v>
      </c>
      <c r="K121" s="31">
        <v>240</v>
      </c>
      <c r="L121" s="31">
        <v>230.1</v>
      </c>
      <c r="M121" s="31">
        <v>2.1133500000000001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134.25</v>
      </c>
      <c r="D122" s="40">
        <v>135.25</v>
      </c>
      <c r="E122" s="40">
        <v>132.69999999999999</v>
      </c>
      <c r="F122" s="40">
        <v>131.14999999999998</v>
      </c>
      <c r="G122" s="40">
        <v>128.59999999999997</v>
      </c>
      <c r="H122" s="40">
        <v>136.80000000000001</v>
      </c>
      <c r="I122" s="40">
        <v>139.35000000000002</v>
      </c>
      <c r="J122" s="40">
        <v>140.90000000000003</v>
      </c>
      <c r="K122" s="31">
        <v>137.80000000000001</v>
      </c>
      <c r="L122" s="31">
        <v>133.69999999999999</v>
      </c>
      <c r="M122" s="31">
        <v>10.237920000000001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901.9</v>
      </c>
      <c r="D123" s="40">
        <v>901.96666666666658</v>
      </c>
      <c r="E123" s="40">
        <v>890.98333333333312</v>
      </c>
      <c r="F123" s="40">
        <v>880.06666666666649</v>
      </c>
      <c r="G123" s="40">
        <v>869.08333333333303</v>
      </c>
      <c r="H123" s="40">
        <v>912.88333333333321</v>
      </c>
      <c r="I123" s="40">
        <v>923.86666666666656</v>
      </c>
      <c r="J123" s="40">
        <v>934.7833333333333</v>
      </c>
      <c r="K123" s="31">
        <v>912.95</v>
      </c>
      <c r="L123" s="31">
        <v>891.05</v>
      </c>
      <c r="M123" s="31">
        <v>3.31318</v>
      </c>
      <c r="N123" s="1"/>
      <c r="O123" s="1"/>
    </row>
    <row r="124" spans="1:15" ht="12.75" customHeight="1">
      <c r="A124" s="31">
        <v>114</v>
      </c>
      <c r="B124" s="31" t="s">
        <v>346</v>
      </c>
      <c r="C124" s="31">
        <v>963</v>
      </c>
      <c r="D124" s="40">
        <v>964.51666666666677</v>
      </c>
      <c r="E124" s="40">
        <v>944.93333333333351</v>
      </c>
      <c r="F124" s="40">
        <v>926.86666666666679</v>
      </c>
      <c r="G124" s="40">
        <v>907.28333333333353</v>
      </c>
      <c r="H124" s="40">
        <v>982.58333333333348</v>
      </c>
      <c r="I124" s="40">
        <v>1002.1666666666667</v>
      </c>
      <c r="J124" s="40">
        <v>1020.2333333333335</v>
      </c>
      <c r="K124" s="31">
        <v>984.1</v>
      </c>
      <c r="L124" s="31">
        <v>946.45</v>
      </c>
      <c r="M124" s="31">
        <v>1.3564799999999999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559.1</v>
      </c>
      <c r="D125" s="40">
        <v>560.30000000000007</v>
      </c>
      <c r="E125" s="40">
        <v>555.80000000000018</v>
      </c>
      <c r="F125" s="40">
        <v>552.50000000000011</v>
      </c>
      <c r="G125" s="40">
        <v>548.00000000000023</v>
      </c>
      <c r="H125" s="40">
        <v>563.60000000000014</v>
      </c>
      <c r="I125" s="40">
        <v>568.09999999999991</v>
      </c>
      <c r="J125" s="40">
        <v>571.40000000000009</v>
      </c>
      <c r="K125" s="31">
        <v>564.79999999999995</v>
      </c>
      <c r="L125" s="31">
        <v>557</v>
      </c>
      <c r="M125" s="31">
        <v>6.4115000000000002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1842.7</v>
      </c>
      <c r="D126" s="40">
        <v>1849.0999999999997</v>
      </c>
      <c r="E126" s="40">
        <v>1794.1999999999994</v>
      </c>
      <c r="F126" s="40">
        <v>1745.6999999999996</v>
      </c>
      <c r="G126" s="40">
        <v>1690.7999999999993</v>
      </c>
      <c r="H126" s="40">
        <v>1897.5999999999995</v>
      </c>
      <c r="I126" s="40">
        <v>1952.4999999999995</v>
      </c>
      <c r="J126" s="40">
        <v>2000.9999999999995</v>
      </c>
      <c r="K126" s="31">
        <v>1904</v>
      </c>
      <c r="L126" s="31">
        <v>1800.6</v>
      </c>
      <c r="M126" s="31">
        <v>4.6660500000000003</v>
      </c>
      <c r="N126" s="1"/>
      <c r="O126" s="1"/>
    </row>
    <row r="127" spans="1:15" ht="12.75" customHeight="1">
      <c r="A127" s="31">
        <v>117</v>
      </c>
      <c r="B127" s="31" t="s">
        <v>351</v>
      </c>
      <c r="C127" s="31">
        <v>468.05</v>
      </c>
      <c r="D127" s="40">
        <v>472.81666666666666</v>
      </c>
      <c r="E127" s="40">
        <v>460.23333333333335</v>
      </c>
      <c r="F127" s="40">
        <v>452.41666666666669</v>
      </c>
      <c r="G127" s="40">
        <v>439.83333333333337</v>
      </c>
      <c r="H127" s="40">
        <v>480.63333333333333</v>
      </c>
      <c r="I127" s="40">
        <v>493.2166666666667</v>
      </c>
      <c r="J127" s="40">
        <v>501.0333333333333</v>
      </c>
      <c r="K127" s="31">
        <v>485.4</v>
      </c>
      <c r="L127" s="31">
        <v>465</v>
      </c>
      <c r="M127" s="31">
        <v>4.0637299999999996</v>
      </c>
      <c r="N127" s="1"/>
      <c r="O127" s="1"/>
    </row>
    <row r="128" spans="1:15" ht="12.75" customHeight="1">
      <c r="A128" s="31">
        <v>118</v>
      </c>
      <c r="B128" s="31" t="s">
        <v>347</v>
      </c>
      <c r="C128" s="31">
        <v>81.400000000000006</v>
      </c>
      <c r="D128" s="40">
        <v>81.45</v>
      </c>
      <c r="E128" s="40">
        <v>80.300000000000011</v>
      </c>
      <c r="F128" s="40">
        <v>79.2</v>
      </c>
      <c r="G128" s="40">
        <v>78.050000000000011</v>
      </c>
      <c r="H128" s="40">
        <v>82.550000000000011</v>
      </c>
      <c r="I128" s="40">
        <v>83.700000000000017</v>
      </c>
      <c r="J128" s="40">
        <v>84.800000000000011</v>
      </c>
      <c r="K128" s="31">
        <v>82.6</v>
      </c>
      <c r="L128" s="31">
        <v>80.349999999999994</v>
      </c>
      <c r="M128" s="31">
        <v>4.2813999999999997</v>
      </c>
      <c r="N128" s="1"/>
      <c r="O128" s="1"/>
    </row>
    <row r="129" spans="1:15" ht="12.75" customHeight="1">
      <c r="A129" s="31">
        <v>119</v>
      </c>
      <c r="B129" s="31" t="s">
        <v>348</v>
      </c>
      <c r="C129" s="31">
        <v>998.75</v>
      </c>
      <c r="D129" s="40">
        <v>988.91666666666663</v>
      </c>
      <c r="E129" s="40">
        <v>970.83333333333326</v>
      </c>
      <c r="F129" s="40">
        <v>942.91666666666663</v>
      </c>
      <c r="G129" s="40">
        <v>924.83333333333326</v>
      </c>
      <c r="H129" s="40">
        <v>1016.8333333333333</v>
      </c>
      <c r="I129" s="40">
        <v>1034.9166666666665</v>
      </c>
      <c r="J129" s="40">
        <v>1062.8333333333333</v>
      </c>
      <c r="K129" s="31">
        <v>1007</v>
      </c>
      <c r="L129" s="31">
        <v>961</v>
      </c>
      <c r="M129" s="31">
        <v>0.41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2277.25</v>
      </c>
      <c r="D130" s="40">
        <v>2255.4166666666665</v>
      </c>
      <c r="E130" s="40">
        <v>2211.833333333333</v>
      </c>
      <c r="F130" s="40">
        <v>2146.4166666666665</v>
      </c>
      <c r="G130" s="40">
        <v>2102.833333333333</v>
      </c>
      <c r="H130" s="40">
        <v>2320.833333333333</v>
      </c>
      <c r="I130" s="40">
        <v>2364.4166666666661</v>
      </c>
      <c r="J130" s="40">
        <v>2429.833333333333</v>
      </c>
      <c r="K130" s="31">
        <v>2299</v>
      </c>
      <c r="L130" s="31">
        <v>2190</v>
      </c>
      <c r="M130" s="31">
        <v>7.54026</v>
      </c>
      <c r="N130" s="1"/>
      <c r="O130" s="1"/>
    </row>
    <row r="131" spans="1:15" ht="12.75" customHeight="1">
      <c r="A131" s="31">
        <v>121</v>
      </c>
      <c r="B131" s="31" t="s">
        <v>349</v>
      </c>
      <c r="C131" s="31">
        <v>261.60000000000002</v>
      </c>
      <c r="D131" s="40">
        <v>262.51666666666671</v>
      </c>
      <c r="E131" s="40">
        <v>255.18333333333339</v>
      </c>
      <c r="F131" s="40">
        <v>248.76666666666671</v>
      </c>
      <c r="G131" s="40">
        <v>241.43333333333339</v>
      </c>
      <c r="H131" s="40">
        <v>268.93333333333339</v>
      </c>
      <c r="I131" s="40">
        <v>276.26666666666677</v>
      </c>
      <c r="J131" s="40">
        <v>282.68333333333339</v>
      </c>
      <c r="K131" s="31">
        <v>269.85000000000002</v>
      </c>
      <c r="L131" s="31">
        <v>256.10000000000002</v>
      </c>
      <c r="M131" s="31">
        <v>36.582030000000003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147.05000000000001</v>
      </c>
      <c r="D132" s="40">
        <v>148.28333333333333</v>
      </c>
      <c r="E132" s="40">
        <v>144.16666666666666</v>
      </c>
      <c r="F132" s="40">
        <v>141.28333333333333</v>
      </c>
      <c r="G132" s="40">
        <v>137.16666666666666</v>
      </c>
      <c r="H132" s="40">
        <v>151.16666666666666</v>
      </c>
      <c r="I132" s="40">
        <v>155.28333333333333</v>
      </c>
      <c r="J132" s="40">
        <v>158.16666666666666</v>
      </c>
      <c r="K132" s="31">
        <v>152.4</v>
      </c>
      <c r="L132" s="31">
        <v>145.4</v>
      </c>
      <c r="M132" s="31">
        <v>18.40672</v>
      </c>
      <c r="N132" s="1"/>
      <c r="O132" s="1"/>
    </row>
    <row r="133" spans="1:15" ht="12.75" customHeight="1">
      <c r="A133" s="31">
        <v>123</v>
      </c>
      <c r="B133" s="31" t="s">
        <v>350</v>
      </c>
      <c r="C133" s="31">
        <v>733.8</v>
      </c>
      <c r="D133" s="40">
        <v>739.73333333333323</v>
      </c>
      <c r="E133" s="40">
        <v>724.06666666666649</v>
      </c>
      <c r="F133" s="40">
        <v>714.33333333333326</v>
      </c>
      <c r="G133" s="40">
        <v>698.66666666666652</v>
      </c>
      <c r="H133" s="40">
        <v>749.46666666666647</v>
      </c>
      <c r="I133" s="40">
        <v>765.13333333333321</v>
      </c>
      <c r="J133" s="40">
        <v>774.86666666666645</v>
      </c>
      <c r="K133" s="31">
        <v>755.4</v>
      </c>
      <c r="L133" s="31">
        <v>730</v>
      </c>
      <c r="M133" s="31">
        <v>0.20207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4405.7</v>
      </c>
      <c r="D134" s="40">
        <v>4404.9833333333336</v>
      </c>
      <c r="E134" s="40">
        <v>4361.7166666666672</v>
      </c>
      <c r="F134" s="40">
        <v>4317.7333333333336</v>
      </c>
      <c r="G134" s="40">
        <v>4274.4666666666672</v>
      </c>
      <c r="H134" s="40">
        <v>4448.9666666666672</v>
      </c>
      <c r="I134" s="40">
        <v>4492.2333333333336</v>
      </c>
      <c r="J134" s="40">
        <v>4536.2166666666672</v>
      </c>
      <c r="K134" s="31">
        <v>4448.25</v>
      </c>
      <c r="L134" s="31">
        <v>4361</v>
      </c>
      <c r="M134" s="31">
        <v>8.2570899999999998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5501.45</v>
      </c>
      <c r="D135" s="40">
        <v>5427.5499999999993</v>
      </c>
      <c r="E135" s="40">
        <v>5323.9499999999989</v>
      </c>
      <c r="F135" s="40">
        <v>5146.45</v>
      </c>
      <c r="G135" s="40">
        <v>5042.8499999999995</v>
      </c>
      <c r="H135" s="40">
        <v>5605.0499999999984</v>
      </c>
      <c r="I135" s="40">
        <v>5708.6499999999987</v>
      </c>
      <c r="J135" s="40">
        <v>5886.1499999999978</v>
      </c>
      <c r="K135" s="31">
        <v>5531.15</v>
      </c>
      <c r="L135" s="31">
        <v>5250.05</v>
      </c>
      <c r="M135" s="31">
        <v>4.9683400000000004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372.9</v>
      </c>
      <c r="D136" s="40">
        <v>374.33333333333331</v>
      </c>
      <c r="E136" s="40">
        <v>367.31666666666661</v>
      </c>
      <c r="F136" s="40">
        <v>361.73333333333329</v>
      </c>
      <c r="G136" s="40">
        <v>354.71666666666658</v>
      </c>
      <c r="H136" s="40">
        <v>379.91666666666663</v>
      </c>
      <c r="I136" s="40">
        <v>386.93333333333339</v>
      </c>
      <c r="J136" s="40">
        <v>392.51666666666665</v>
      </c>
      <c r="K136" s="31">
        <v>381.35</v>
      </c>
      <c r="L136" s="31">
        <v>368.75</v>
      </c>
      <c r="M136" s="31">
        <v>50.75432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4587.3999999999996</v>
      </c>
      <c r="D137" s="40">
        <v>4611.8166666666666</v>
      </c>
      <c r="E137" s="40">
        <v>4546.6333333333332</v>
      </c>
      <c r="F137" s="40">
        <v>4505.8666666666668</v>
      </c>
      <c r="G137" s="40">
        <v>4440.6833333333334</v>
      </c>
      <c r="H137" s="40">
        <v>4652.583333333333</v>
      </c>
      <c r="I137" s="40">
        <v>4717.7666666666655</v>
      </c>
      <c r="J137" s="40">
        <v>4758.5333333333328</v>
      </c>
      <c r="K137" s="31">
        <v>4677</v>
      </c>
      <c r="L137" s="31">
        <v>4571.05</v>
      </c>
      <c r="M137" s="31">
        <v>3.1253600000000001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4620.8999999999996</v>
      </c>
      <c r="D138" s="40">
        <v>4597.9666666666662</v>
      </c>
      <c r="E138" s="40">
        <v>4566.7333333333327</v>
      </c>
      <c r="F138" s="40">
        <v>4512.5666666666666</v>
      </c>
      <c r="G138" s="40">
        <v>4481.333333333333</v>
      </c>
      <c r="H138" s="40">
        <v>4652.1333333333323</v>
      </c>
      <c r="I138" s="40">
        <v>4683.3666666666659</v>
      </c>
      <c r="J138" s="40">
        <v>4737.5333333333319</v>
      </c>
      <c r="K138" s="31">
        <v>4629.2</v>
      </c>
      <c r="L138" s="31">
        <v>4543.8</v>
      </c>
      <c r="M138" s="31">
        <v>2.5875400000000002</v>
      </c>
      <c r="N138" s="1"/>
      <c r="O138" s="1"/>
    </row>
    <row r="139" spans="1:15" ht="12.75" customHeight="1">
      <c r="A139" s="31">
        <v>129</v>
      </c>
      <c r="B139" s="31" t="s">
        <v>565</v>
      </c>
      <c r="C139" s="31">
        <v>2252.75</v>
      </c>
      <c r="D139" s="40">
        <v>2261.15</v>
      </c>
      <c r="E139" s="40">
        <v>2236.3000000000002</v>
      </c>
      <c r="F139" s="40">
        <v>2219.85</v>
      </c>
      <c r="G139" s="40">
        <v>2195</v>
      </c>
      <c r="H139" s="40">
        <v>2277.6000000000004</v>
      </c>
      <c r="I139" s="40">
        <v>2302.4499999999998</v>
      </c>
      <c r="J139" s="40">
        <v>2318.9000000000005</v>
      </c>
      <c r="K139" s="31">
        <v>2286</v>
      </c>
      <c r="L139" s="31">
        <v>2244.6999999999998</v>
      </c>
      <c r="M139" s="31">
        <v>0.28339999999999999</v>
      </c>
      <c r="N139" s="1"/>
      <c r="O139" s="1"/>
    </row>
    <row r="140" spans="1:15" ht="12.75" customHeight="1">
      <c r="A140" s="31">
        <v>130</v>
      </c>
      <c r="B140" s="31" t="s">
        <v>355</v>
      </c>
      <c r="C140" s="31">
        <v>68.150000000000006</v>
      </c>
      <c r="D140" s="40">
        <v>69.083333333333329</v>
      </c>
      <c r="E140" s="40">
        <v>66.666666666666657</v>
      </c>
      <c r="F140" s="40">
        <v>65.183333333333323</v>
      </c>
      <c r="G140" s="40">
        <v>62.766666666666652</v>
      </c>
      <c r="H140" s="40">
        <v>70.566666666666663</v>
      </c>
      <c r="I140" s="40">
        <v>72.98333333333332</v>
      </c>
      <c r="J140" s="40">
        <v>74.466666666666669</v>
      </c>
      <c r="K140" s="31">
        <v>71.5</v>
      </c>
      <c r="L140" s="31">
        <v>67.599999999999994</v>
      </c>
      <c r="M140" s="31">
        <v>12.02815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2416.65</v>
      </c>
      <c r="D141" s="40">
        <v>2414.8833333333332</v>
      </c>
      <c r="E141" s="40">
        <v>2391.9166666666665</v>
      </c>
      <c r="F141" s="40">
        <v>2367.1833333333334</v>
      </c>
      <c r="G141" s="40">
        <v>2344.2166666666667</v>
      </c>
      <c r="H141" s="40">
        <v>2439.6166666666663</v>
      </c>
      <c r="I141" s="40">
        <v>2462.5833333333335</v>
      </c>
      <c r="J141" s="40">
        <v>2487.3166666666662</v>
      </c>
      <c r="K141" s="31">
        <v>2437.85</v>
      </c>
      <c r="L141" s="31">
        <v>2390.15</v>
      </c>
      <c r="M141" s="31">
        <v>3.3385799999999999</v>
      </c>
      <c r="N141" s="1"/>
      <c r="O141" s="1"/>
    </row>
    <row r="142" spans="1:15" ht="12.75" customHeight="1">
      <c r="A142" s="31">
        <v>132</v>
      </c>
      <c r="B142" s="31" t="s">
        <v>352</v>
      </c>
      <c r="C142" s="31">
        <v>444.4</v>
      </c>
      <c r="D142" s="40">
        <v>446.11666666666662</v>
      </c>
      <c r="E142" s="40">
        <v>438.68333333333322</v>
      </c>
      <c r="F142" s="40">
        <v>432.96666666666658</v>
      </c>
      <c r="G142" s="40">
        <v>425.53333333333319</v>
      </c>
      <c r="H142" s="40">
        <v>451.83333333333326</v>
      </c>
      <c r="I142" s="40">
        <v>459.26666666666665</v>
      </c>
      <c r="J142" s="40">
        <v>464.98333333333329</v>
      </c>
      <c r="K142" s="31">
        <v>453.55</v>
      </c>
      <c r="L142" s="31">
        <v>440.4</v>
      </c>
      <c r="M142" s="31">
        <v>1.2528600000000001</v>
      </c>
      <c r="N142" s="1"/>
      <c r="O142" s="1"/>
    </row>
    <row r="143" spans="1:15" ht="12.75" customHeight="1">
      <c r="A143" s="31">
        <v>133</v>
      </c>
      <c r="B143" s="31" t="s">
        <v>353</v>
      </c>
      <c r="C143" s="31">
        <v>122.8</v>
      </c>
      <c r="D143" s="40">
        <v>124.71666666666665</v>
      </c>
      <c r="E143" s="40">
        <v>119.5333333333333</v>
      </c>
      <c r="F143" s="40">
        <v>116.26666666666665</v>
      </c>
      <c r="G143" s="40">
        <v>111.0833333333333</v>
      </c>
      <c r="H143" s="40">
        <v>127.98333333333331</v>
      </c>
      <c r="I143" s="40">
        <v>133.16666666666669</v>
      </c>
      <c r="J143" s="40">
        <v>136.43333333333331</v>
      </c>
      <c r="K143" s="31">
        <v>129.9</v>
      </c>
      <c r="L143" s="31">
        <v>121.45</v>
      </c>
      <c r="M143" s="31">
        <v>4.2268299999999996</v>
      </c>
      <c r="N143" s="1"/>
      <c r="O143" s="1"/>
    </row>
    <row r="144" spans="1:15" ht="12.75" customHeight="1">
      <c r="A144" s="31">
        <v>134</v>
      </c>
      <c r="B144" s="31" t="s">
        <v>356</v>
      </c>
      <c r="C144" s="31">
        <v>278.45</v>
      </c>
      <c r="D144" s="40">
        <v>279.81666666666666</v>
      </c>
      <c r="E144" s="40">
        <v>270.63333333333333</v>
      </c>
      <c r="F144" s="40">
        <v>262.81666666666666</v>
      </c>
      <c r="G144" s="40">
        <v>253.63333333333333</v>
      </c>
      <c r="H144" s="40">
        <v>287.63333333333333</v>
      </c>
      <c r="I144" s="40">
        <v>296.81666666666661</v>
      </c>
      <c r="J144" s="40">
        <v>304.63333333333333</v>
      </c>
      <c r="K144" s="31">
        <v>289</v>
      </c>
      <c r="L144" s="31">
        <v>272</v>
      </c>
      <c r="M144" s="31">
        <v>3.8602300000000001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534.45000000000005</v>
      </c>
      <c r="D145" s="40">
        <v>533.44999999999993</v>
      </c>
      <c r="E145" s="40">
        <v>528.99999999999989</v>
      </c>
      <c r="F145" s="40">
        <v>523.54999999999995</v>
      </c>
      <c r="G145" s="40">
        <v>519.09999999999991</v>
      </c>
      <c r="H145" s="40">
        <v>538.89999999999986</v>
      </c>
      <c r="I145" s="40">
        <v>543.34999999999991</v>
      </c>
      <c r="J145" s="40">
        <v>548.79999999999984</v>
      </c>
      <c r="K145" s="31">
        <v>537.9</v>
      </c>
      <c r="L145" s="31">
        <v>528</v>
      </c>
      <c r="M145" s="31">
        <v>5.2479500000000003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1598.4</v>
      </c>
      <c r="D146" s="40">
        <v>1611.1166666666668</v>
      </c>
      <c r="E146" s="40">
        <v>1572.5833333333335</v>
      </c>
      <c r="F146" s="40">
        <v>1546.7666666666667</v>
      </c>
      <c r="G146" s="40">
        <v>1508.2333333333333</v>
      </c>
      <c r="H146" s="40">
        <v>1636.9333333333336</v>
      </c>
      <c r="I146" s="40">
        <v>1675.4666666666669</v>
      </c>
      <c r="J146" s="40">
        <v>1701.2833333333338</v>
      </c>
      <c r="K146" s="31">
        <v>1649.65</v>
      </c>
      <c r="L146" s="31">
        <v>1585.3</v>
      </c>
      <c r="M146" s="31">
        <v>0.34808</v>
      </c>
      <c r="N146" s="1"/>
      <c r="O146" s="1"/>
    </row>
    <row r="147" spans="1:15" ht="12.75" customHeight="1">
      <c r="A147" s="31">
        <v>137</v>
      </c>
      <c r="B147" s="31" t="s">
        <v>357</v>
      </c>
      <c r="C147" s="31">
        <v>67.599999999999994</v>
      </c>
      <c r="D147" s="40">
        <v>68.083333333333329</v>
      </c>
      <c r="E147" s="40">
        <v>66.916666666666657</v>
      </c>
      <c r="F147" s="40">
        <v>66.233333333333334</v>
      </c>
      <c r="G147" s="40">
        <v>65.066666666666663</v>
      </c>
      <c r="H147" s="40">
        <v>68.766666666666652</v>
      </c>
      <c r="I147" s="40">
        <v>69.933333333333309</v>
      </c>
      <c r="J147" s="40">
        <v>70.616666666666646</v>
      </c>
      <c r="K147" s="31">
        <v>69.25</v>
      </c>
      <c r="L147" s="31">
        <v>67.400000000000006</v>
      </c>
      <c r="M147" s="31">
        <v>12.75009</v>
      </c>
      <c r="N147" s="1"/>
      <c r="O147" s="1"/>
    </row>
    <row r="148" spans="1:15" ht="12.75" customHeight="1">
      <c r="A148" s="31">
        <v>138</v>
      </c>
      <c r="B148" s="31" t="s">
        <v>354</v>
      </c>
      <c r="C148" s="31">
        <v>204.15</v>
      </c>
      <c r="D148" s="40">
        <v>203.13333333333333</v>
      </c>
      <c r="E148" s="40">
        <v>201.26666666666665</v>
      </c>
      <c r="F148" s="40">
        <v>198.38333333333333</v>
      </c>
      <c r="G148" s="40">
        <v>196.51666666666665</v>
      </c>
      <c r="H148" s="40">
        <v>206.01666666666665</v>
      </c>
      <c r="I148" s="40">
        <v>207.88333333333333</v>
      </c>
      <c r="J148" s="40">
        <v>210.76666666666665</v>
      </c>
      <c r="K148" s="31">
        <v>205</v>
      </c>
      <c r="L148" s="31">
        <v>200.25</v>
      </c>
      <c r="M148" s="31">
        <v>1.5942000000000001</v>
      </c>
      <c r="N148" s="1"/>
      <c r="O148" s="1"/>
    </row>
    <row r="149" spans="1:15" ht="12.75" customHeight="1">
      <c r="A149" s="31">
        <v>139</v>
      </c>
      <c r="B149" s="31" t="s">
        <v>358</v>
      </c>
      <c r="C149" s="31">
        <v>113.9</v>
      </c>
      <c r="D149" s="40">
        <v>115.58333333333333</v>
      </c>
      <c r="E149" s="40">
        <v>111.36666666666666</v>
      </c>
      <c r="F149" s="40">
        <v>108.83333333333333</v>
      </c>
      <c r="G149" s="40">
        <v>104.61666666666666</v>
      </c>
      <c r="H149" s="40">
        <v>118.11666666666666</v>
      </c>
      <c r="I149" s="40">
        <v>122.33333333333333</v>
      </c>
      <c r="J149" s="40">
        <v>124.86666666666666</v>
      </c>
      <c r="K149" s="31">
        <v>119.8</v>
      </c>
      <c r="L149" s="31">
        <v>113.05</v>
      </c>
      <c r="M149" s="31">
        <v>12.899419999999999</v>
      </c>
      <c r="N149" s="1"/>
      <c r="O149" s="1"/>
    </row>
    <row r="150" spans="1:15" ht="12.75" customHeight="1">
      <c r="A150" s="31">
        <v>140</v>
      </c>
      <c r="B150" s="31" t="s">
        <v>844</v>
      </c>
      <c r="C150" s="31">
        <v>59</v>
      </c>
      <c r="D150" s="40">
        <v>59.4</v>
      </c>
      <c r="E150" s="40">
        <v>58.449999999999996</v>
      </c>
      <c r="F150" s="40">
        <v>57.9</v>
      </c>
      <c r="G150" s="40">
        <v>56.949999999999996</v>
      </c>
      <c r="H150" s="40">
        <v>59.949999999999996</v>
      </c>
      <c r="I150" s="40">
        <v>60.9</v>
      </c>
      <c r="J150" s="40">
        <v>61.449999999999996</v>
      </c>
      <c r="K150" s="31">
        <v>60.35</v>
      </c>
      <c r="L150" s="31">
        <v>58.85</v>
      </c>
      <c r="M150" s="31">
        <v>2.68479</v>
      </c>
      <c r="N150" s="1"/>
      <c r="O150" s="1"/>
    </row>
    <row r="151" spans="1:15" ht="12.75" customHeight="1">
      <c r="A151" s="31">
        <v>141</v>
      </c>
      <c r="B151" s="31" t="s">
        <v>359</v>
      </c>
      <c r="C151" s="31">
        <v>690.05</v>
      </c>
      <c r="D151" s="40">
        <v>690.91666666666663</v>
      </c>
      <c r="E151" s="40">
        <v>680.48333333333323</v>
      </c>
      <c r="F151" s="40">
        <v>670.91666666666663</v>
      </c>
      <c r="G151" s="40">
        <v>660.48333333333323</v>
      </c>
      <c r="H151" s="40">
        <v>700.48333333333323</v>
      </c>
      <c r="I151" s="40">
        <v>710.91666666666663</v>
      </c>
      <c r="J151" s="40">
        <v>720.48333333333323</v>
      </c>
      <c r="K151" s="31">
        <v>701.35</v>
      </c>
      <c r="L151" s="31">
        <v>681.35</v>
      </c>
      <c r="M151" s="31">
        <v>0.23995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1827.1</v>
      </c>
      <c r="D152" s="40">
        <v>1828.75</v>
      </c>
      <c r="E152" s="40">
        <v>1813.5</v>
      </c>
      <c r="F152" s="40">
        <v>1799.9</v>
      </c>
      <c r="G152" s="40">
        <v>1784.65</v>
      </c>
      <c r="H152" s="40">
        <v>1842.35</v>
      </c>
      <c r="I152" s="40">
        <v>1857.6</v>
      </c>
      <c r="J152" s="40">
        <v>1871.1999999999998</v>
      </c>
      <c r="K152" s="31">
        <v>1844</v>
      </c>
      <c r="L152" s="31">
        <v>1815.15</v>
      </c>
      <c r="M152" s="31">
        <v>8.7010199999999998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156.5</v>
      </c>
      <c r="D153" s="40">
        <v>158.83333333333334</v>
      </c>
      <c r="E153" s="40">
        <v>153.61666666666667</v>
      </c>
      <c r="F153" s="40">
        <v>150.73333333333332</v>
      </c>
      <c r="G153" s="40">
        <v>145.51666666666665</v>
      </c>
      <c r="H153" s="40">
        <v>161.7166666666667</v>
      </c>
      <c r="I153" s="40">
        <v>166.93333333333334</v>
      </c>
      <c r="J153" s="40">
        <v>169.81666666666672</v>
      </c>
      <c r="K153" s="31">
        <v>164.05</v>
      </c>
      <c r="L153" s="31">
        <v>155.94999999999999</v>
      </c>
      <c r="M153" s="31">
        <v>53.36636</v>
      </c>
      <c r="N153" s="1"/>
      <c r="O153" s="1"/>
    </row>
    <row r="154" spans="1:15" ht="12.75" customHeight="1">
      <c r="A154" s="31">
        <v>144</v>
      </c>
      <c r="B154" s="31" t="s">
        <v>845</v>
      </c>
      <c r="C154" s="31">
        <v>110</v>
      </c>
      <c r="D154" s="40">
        <v>109.86666666666667</v>
      </c>
      <c r="E154" s="40">
        <v>108.03333333333335</v>
      </c>
      <c r="F154" s="40">
        <v>106.06666666666668</v>
      </c>
      <c r="G154" s="40">
        <v>104.23333333333335</v>
      </c>
      <c r="H154" s="40">
        <v>111.83333333333334</v>
      </c>
      <c r="I154" s="40">
        <v>113.66666666666666</v>
      </c>
      <c r="J154" s="40">
        <v>115.63333333333334</v>
      </c>
      <c r="K154" s="31">
        <v>111.7</v>
      </c>
      <c r="L154" s="31">
        <v>107.9</v>
      </c>
      <c r="M154" s="31">
        <v>1.0471999999999999</v>
      </c>
      <c r="N154" s="1"/>
      <c r="O154" s="1"/>
    </row>
    <row r="155" spans="1:15" ht="12.75" customHeight="1">
      <c r="A155" s="31">
        <v>145</v>
      </c>
      <c r="B155" s="31" t="s">
        <v>360</v>
      </c>
      <c r="C155" s="31">
        <v>278.10000000000002</v>
      </c>
      <c r="D155" s="40">
        <v>279.23333333333329</v>
      </c>
      <c r="E155" s="40">
        <v>274.76666666666659</v>
      </c>
      <c r="F155" s="40">
        <v>271.43333333333328</v>
      </c>
      <c r="G155" s="40">
        <v>266.96666666666658</v>
      </c>
      <c r="H155" s="40">
        <v>282.56666666666661</v>
      </c>
      <c r="I155" s="40">
        <v>287.0333333333333</v>
      </c>
      <c r="J155" s="40">
        <v>290.36666666666662</v>
      </c>
      <c r="K155" s="31">
        <v>283.7</v>
      </c>
      <c r="L155" s="31">
        <v>275.89999999999998</v>
      </c>
      <c r="M155" s="31">
        <v>1.10232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80.55</v>
      </c>
      <c r="D156" s="40">
        <v>80.88333333333334</v>
      </c>
      <c r="E156" s="40">
        <v>79.51666666666668</v>
      </c>
      <c r="F156" s="40">
        <v>78.483333333333334</v>
      </c>
      <c r="G156" s="40">
        <v>77.116666666666674</v>
      </c>
      <c r="H156" s="40">
        <v>81.916666666666686</v>
      </c>
      <c r="I156" s="40">
        <v>83.283333333333331</v>
      </c>
      <c r="J156" s="40">
        <v>84.316666666666691</v>
      </c>
      <c r="K156" s="31">
        <v>82.25</v>
      </c>
      <c r="L156" s="31">
        <v>79.849999999999994</v>
      </c>
      <c r="M156" s="31">
        <v>141.56976</v>
      </c>
      <c r="N156" s="1"/>
      <c r="O156" s="1"/>
    </row>
    <row r="157" spans="1:15" ht="12.75" customHeight="1">
      <c r="A157" s="31">
        <v>147</v>
      </c>
      <c r="B157" s="31" t="s">
        <v>362</v>
      </c>
      <c r="C157" s="31">
        <v>527.75</v>
      </c>
      <c r="D157" s="40">
        <v>531.05000000000007</v>
      </c>
      <c r="E157" s="40">
        <v>522.70000000000016</v>
      </c>
      <c r="F157" s="40">
        <v>517.65000000000009</v>
      </c>
      <c r="G157" s="40">
        <v>509.30000000000018</v>
      </c>
      <c r="H157" s="40">
        <v>536.10000000000014</v>
      </c>
      <c r="I157" s="40">
        <v>544.45000000000005</v>
      </c>
      <c r="J157" s="40">
        <v>549.50000000000011</v>
      </c>
      <c r="K157" s="31">
        <v>539.4</v>
      </c>
      <c r="L157" s="31">
        <v>526</v>
      </c>
      <c r="M157" s="31">
        <v>2.20045</v>
      </c>
      <c r="N157" s="1"/>
      <c r="O157" s="1"/>
    </row>
    <row r="158" spans="1:15" ht="12.75" customHeight="1">
      <c r="A158" s="31">
        <v>148</v>
      </c>
      <c r="B158" s="31" t="s">
        <v>361</v>
      </c>
      <c r="C158" s="31">
        <v>3748.4</v>
      </c>
      <c r="D158" s="40">
        <v>3718.0333333333328</v>
      </c>
      <c r="E158" s="40">
        <v>3656.0666666666657</v>
      </c>
      <c r="F158" s="40">
        <v>3563.7333333333327</v>
      </c>
      <c r="G158" s="40">
        <v>3501.7666666666655</v>
      </c>
      <c r="H158" s="40">
        <v>3810.3666666666659</v>
      </c>
      <c r="I158" s="40">
        <v>3872.333333333333</v>
      </c>
      <c r="J158" s="40">
        <v>3964.6666666666661</v>
      </c>
      <c r="K158" s="31">
        <v>3780</v>
      </c>
      <c r="L158" s="31">
        <v>3625.7</v>
      </c>
      <c r="M158" s="31">
        <v>0.23379</v>
      </c>
      <c r="N158" s="1"/>
      <c r="O158" s="1"/>
    </row>
    <row r="159" spans="1:15" ht="12.75" customHeight="1">
      <c r="A159" s="31">
        <v>149</v>
      </c>
      <c r="B159" s="31" t="s">
        <v>363</v>
      </c>
      <c r="C159" s="31">
        <v>208.6</v>
      </c>
      <c r="D159" s="40">
        <v>205.91666666666666</v>
      </c>
      <c r="E159" s="40">
        <v>202.08333333333331</v>
      </c>
      <c r="F159" s="40">
        <v>195.56666666666666</v>
      </c>
      <c r="G159" s="40">
        <v>191.73333333333332</v>
      </c>
      <c r="H159" s="40">
        <v>212.43333333333331</v>
      </c>
      <c r="I159" s="40">
        <v>216.26666666666662</v>
      </c>
      <c r="J159" s="40">
        <v>222.7833333333333</v>
      </c>
      <c r="K159" s="31">
        <v>209.75</v>
      </c>
      <c r="L159" s="31">
        <v>199.4</v>
      </c>
      <c r="M159" s="31">
        <v>4.4520200000000001</v>
      </c>
      <c r="N159" s="1"/>
      <c r="O159" s="1"/>
    </row>
    <row r="160" spans="1:15" ht="12.75" customHeight="1">
      <c r="A160" s="31">
        <v>150</v>
      </c>
      <c r="B160" s="31" t="s">
        <v>380</v>
      </c>
      <c r="C160" s="31">
        <v>2184.5</v>
      </c>
      <c r="D160" s="40">
        <v>2187.8333333333335</v>
      </c>
      <c r="E160" s="40">
        <v>2126.666666666667</v>
      </c>
      <c r="F160" s="40">
        <v>2068.8333333333335</v>
      </c>
      <c r="G160" s="40">
        <v>2007.666666666667</v>
      </c>
      <c r="H160" s="40">
        <v>2245.666666666667</v>
      </c>
      <c r="I160" s="40">
        <v>2306.8333333333339</v>
      </c>
      <c r="J160" s="40">
        <v>2364.666666666667</v>
      </c>
      <c r="K160" s="31">
        <v>2249</v>
      </c>
      <c r="L160" s="31">
        <v>2130</v>
      </c>
      <c r="M160" s="31">
        <v>2.1779199999999999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277.95</v>
      </c>
      <c r="D161" s="40">
        <v>277.06666666666666</v>
      </c>
      <c r="E161" s="40">
        <v>272.13333333333333</v>
      </c>
      <c r="F161" s="40">
        <v>266.31666666666666</v>
      </c>
      <c r="G161" s="40">
        <v>261.38333333333333</v>
      </c>
      <c r="H161" s="40">
        <v>282.88333333333333</v>
      </c>
      <c r="I161" s="40">
        <v>287.81666666666661</v>
      </c>
      <c r="J161" s="40">
        <v>293.63333333333333</v>
      </c>
      <c r="K161" s="31">
        <v>282</v>
      </c>
      <c r="L161" s="31">
        <v>271.25</v>
      </c>
      <c r="M161" s="31">
        <v>16.32856</v>
      </c>
      <c r="N161" s="1"/>
      <c r="O161" s="1"/>
    </row>
    <row r="162" spans="1:15" ht="12.75" customHeight="1">
      <c r="A162" s="31">
        <v>152</v>
      </c>
      <c r="B162" s="31" t="s">
        <v>366</v>
      </c>
      <c r="C162" s="31">
        <v>54.35</v>
      </c>
      <c r="D162" s="40">
        <v>57.083333333333336</v>
      </c>
      <c r="E162" s="40">
        <v>50.466666666666669</v>
      </c>
      <c r="F162" s="40">
        <v>46.583333333333336</v>
      </c>
      <c r="G162" s="40">
        <v>39.966666666666669</v>
      </c>
      <c r="H162" s="40">
        <v>60.966666666666669</v>
      </c>
      <c r="I162" s="40">
        <v>67.583333333333329</v>
      </c>
      <c r="J162" s="40">
        <v>71.466666666666669</v>
      </c>
      <c r="K162" s="31">
        <v>63.7</v>
      </c>
      <c r="L162" s="31">
        <v>53.2</v>
      </c>
      <c r="M162" s="31">
        <v>186.8527</v>
      </c>
      <c r="N162" s="1"/>
      <c r="O162" s="1"/>
    </row>
    <row r="163" spans="1:15" ht="12.75" customHeight="1">
      <c r="A163" s="31">
        <v>153</v>
      </c>
      <c r="B163" s="31" t="s">
        <v>364</v>
      </c>
      <c r="C163" s="31">
        <v>156.55000000000001</v>
      </c>
      <c r="D163" s="40">
        <v>156.65</v>
      </c>
      <c r="E163" s="40">
        <v>154.9</v>
      </c>
      <c r="F163" s="40">
        <v>153.25</v>
      </c>
      <c r="G163" s="40">
        <v>151.5</v>
      </c>
      <c r="H163" s="40">
        <v>158.30000000000001</v>
      </c>
      <c r="I163" s="40">
        <v>160.05000000000001</v>
      </c>
      <c r="J163" s="40">
        <v>161.70000000000002</v>
      </c>
      <c r="K163" s="31">
        <v>158.4</v>
      </c>
      <c r="L163" s="31">
        <v>155</v>
      </c>
      <c r="M163" s="31">
        <v>25.493729999999999</v>
      </c>
      <c r="N163" s="1"/>
      <c r="O163" s="1"/>
    </row>
    <row r="164" spans="1:15" ht="12.75" customHeight="1">
      <c r="A164" s="31">
        <v>154</v>
      </c>
      <c r="B164" s="31" t="s">
        <v>379</v>
      </c>
      <c r="C164" s="31">
        <v>156</v>
      </c>
      <c r="D164" s="40">
        <v>155.45000000000002</v>
      </c>
      <c r="E164" s="40">
        <v>153.35000000000002</v>
      </c>
      <c r="F164" s="40">
        <v>150.70000000000002</v>
      </c>
      <c r="G164" s="40">
        <v>148.60000000000002</v>
      </c>
      <c r="H164" s="40">
        <v>158.10000000000002</v>
      </c>
      <c r="I164" s="40">
        <v>160.19999999999999</v>
      </c>
      <c r="J164" s="40">
        <v>162.85000000000002</v>
      </c>
      <c r="K164" s="31">
        <v>157.55000000000001</v>
      </c>
      <c r="L164" s="31">
        <v>152.80000000000001</v>
      </c>
      <c r="M164" s="31">
        <v>1.20557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129</v>
      </c>
      <c r="D165" s="40">
        <v>128.1</v>
      </c>
      <c r="E165" s="40">
        <v>126.64999999999998</v>
      </c>
      <c r="F165" s="40">
        <v>124.29999999999998</v>
      </c>
      <c r="G165" s="40">
        <v>122.84999999999997</v>
      </c>
      <c r="H165" s="40">
        <v>130.44999999999999</v>
      </c>
      <c r="I165" s="40">
        <v>131.89999999999998</v>
      </c>
      <c r="J165" s="40">
        <v>134.25</v>
      </c>
      <c r="K165" s="31">
        <v>129.55000000000001</v>
      </c>
      <c r="L165" s="31">
        <v>125.75</v>
      </c>
      <c r="M165" s="31">
        <v>73.397220000000004</v>
      </c>
      <c r="N165" s="1"/>
      <c r="O165" s="1"/>
    </row>
    <row r="166" spans="1:15" ht="12.75" customHeight="1">
      <c r="A166" s="31">
        <v>156</v>
      </c>
      <c r="B166" s="31" t="s">
        <v>368</v>
      </c>
      <c r="C166" s="31">
        <v>3006.95</v>
      </c>
      <c r="D166" s="40">
        <v>2985.65</v>
      </c>
      <c r="E166" s="40">
        <v>2931.3</v>
      </c>
      <c r="F166" s="40">
        <v>2855.65</v>
      </c>
      <c r="G166" s="40">
        <v>2801.3</v>
      </c>
      <c r="H166" s="40">
        <v>3061.3</v>
      </c>
      <c r="I166" s="40">
        <v>3115.6499999999996</v>
      </c>
      <c r="J166" s="40">
        <v>3191.3</v>
      </c>
      <c r="K166" s="31">
        <v>3040</v>
      </c>
      <c r="L166" s="31">
        <v>2910</v>
      </c>
      <c r="M166" s="31">
        <v>0.20224</v>
      </c>
      <c r="N166" s="1"/>
      <c r="O166" s="1"/>
    </row>
    <row r="167" spans="1:15" ht="12.75" customHeight="1">
      <c r="A167" s="31">
        <v>157</v>
      </c>
      <c r="B167" s="31" t="s">
        <v>369</v>
      </c>
      <c r="C167" s="31">
        <v>3169.85</v>
      </c>
      <c r="D167" s="40">
        <v>3197.65</v>
      </c>
      <c r="E167" s="40">
        <v>3117.2000000000003</v>
      </c>
      <c r="F167" s="40">
        <v>3064.55</v>
      </c>
      <c r="G167" s="40">
        <v>2984.1000000000004</v>
      </c>
      <c r="H167" s="40">
        <v>3250.3</v>
      </c>
      <c r="I167" s="40">
        <v>3330.75</v>
      </c>
      <c r="J167" s="40">
        <v>3383.4</v>
      </c>
      <c r="K167" s="31">
        <v>3278.1</v>
      </c>
      <c r="L167" s="31">
        <v>3145</v>
      </c>
      <c r="M167" s="31">
        <v>9.7750000000000004E-2</v>
      </c>
      <c r="N167" s="1"/>
      <c r="O167" s="1"/>
    </row>
    <row r="168" spans="1:15" ht="12.75" customHeight="1">
      <c r="A168" s="31">
        <v>158</v>
      </c>
      <c r="B168" s="31" t="s">
        <v>375</v>
      </c>
      <c r="C168" s="31">
        <v>271.64999999999998</v>
      </c>
      <c r="D168" s="40">
        <v>272.25</v>
      </c>
      <c r="E168" s="40">
        <v>266</v>
      </c>
      <c r="F168" s="40">
        <v>260.35000000000002</v>
      </c>
      <c r="G168" s="40">
        <v>254.10000000000002</v>
      </c>
      <c r="H168" s="40">
        <v>277.89999999999998</v>
      </c>
      <c r="I168" s="40">
        <v>284.14999999999998</v>
      </c>
      <c r="J168" s="40">
        <v>289.79999999999995</v>
      </c>
      <c r="K168" s="31">
        <v>278.5</v>
      </c>
      <c r="L168" s="31">
        <v>266.60000000000002</v>
      </c>
      <c r="M168" s="31">
        <v>1.8456399999999999</v>
      </c>
      <c r="N168" s="1"/>
      <c r="O168" s="1"/>
    </row>
    <row r="169" spans="1:15" ht="12.75" customHeight="1">
      <c r="A169" s="31">
        <v>159</v>
      </c>
      <c r="B169" s="31" t="s">
        <v>370</v>
      </c>
      <c r="C169" s="31">
        <v>135.6</v>
      </c>
      <c r="D169" s="40">
        <v>135.29999999999998</v>
      </c>
      <c r="E169" s="40">
        <v>134.04999999999995</v>
      </c>
      <c r="F169" s="40">
        <v>132.49999999999997</v>
      </c>
      <c r="G169" s="40">
        <v>131.24999999999994</v>
      </c>
      <c r="H169" s="40">
        <v>136.84999999999997</v>
      </c>
      <c r="I169" s="40">
        <v>138.10000000000002</v>
      </c>
      <c r="J169" s="40">
        <v>139.64999999999998</v>
      </c>
      <c r="K169" s="31">
        <v>136.55000000000001</v>
      </c>
      <c r="L169" s="31">
        <v>133.75</v>
      </c>
      <c r="M169" s="31">
        <v>2.4693000000000001</v>
      </c>
      <c r="N169" s="1"/>
      <c r="O169" s="1"/>
    </row>
    <row r="170" spans="1:15" ht="12.75" customHeight="1">
      <c r="A170" s="31">
        <v>160</v>
      </c>
      <c r="B170" s="31" t="s">
        <v>371</v>
      </c>
      <c r="C170" s="31">
        <v>5308</v>
      </c>
      <c r="D170" s="40">
        <v>5304.3166666666666</v>
      </c>
      <c r="E170" s="40">
        <v>5268.6833333333334</v>
      </c>
      <c r="F170" s="40">
        <v>5229.3666666666668</v>
      </c>
      <c r="G170" s="40">
        <v>5193.7333333333336</v>
      </c>
      <c r="H170" s="40">
        <v>5343.6333333333332</v>
      </c>
      <c r="I170" s="40">
        <v>5379.2666666666664</v>
      </c>
      <c r="J170" s="40">
        <v>5418.583333333333</v>
      </c>
      <c r="K170" s="31">
        <v>5339.95</v>
      </c>
      <c r="L170" s="31">
        <v>5265</v>
      </c>
      <c r="M170" s="31">
        <v>1.8700000000000001E-2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3698.15</v>
      </c>
      <c r="D171" s="40">
        <v>3677.0499999999997</v>
      </c>
      <c r="E171" s="40">
        <v>3631.0999999999995</v>
      </c>
      <c r="F171" s="40">
        <v>3564.0499999999997</v>
      </c>
      <c r="G171" s="40">
        <v>3518.0999999999995</v>
      </c>
      <c r="H171" s="40">
        <v>3744.0999999999995</v>
      </c>
      <c r="I171" s="40">
        <v>3790.0499999999993</v>
      </c>
      <c r="J171" s="40">
        <v>3857.0999999999995</v>
      </c>
      <c r="K171" s="31">
        <v>3723</v>
      </c>
      <c r="L171" s="31">
        <v>3610</v>
      </c>
      <c r="M171" s="31">
        <v>1.45869</v>
      </c>
      <c r="N171" s="1"/>
      <c r="O171" s="1"/>
    </row>
    <row r="172" spans="1:15" ht="12.75" customHeight="1">
      <c r="A172" s="31">
        <v>162</v>
      </c>
      <c r="B172" s="31" t="s">
        <v>372</v>
      </c>
      <c r="C172" s="31">
        <v>1768.45</v>
      </c>
      <c r="D172" s="40">
        <v>1768.45</v>
      </c>
      <c r="E172" s="40">
        <v>1740</v>
      </c>
      <c r="F172" s="40">
        <v>1711.55</v>
      </c>
      <c r="G172" s="40">
        <v>1683.1</v>
      </c>
      <c r="H172" s="40">
        <v>1796.9</v>
      </c>
      <c r="I172" s="40">
        <v>1825.3500000000004</v>
      </c>
      <c r="J172" s="40">
        <v>1853.8000000000002</v>
      </c>
      <c r="K172" s="31">
        <v>1796.9</v>
      </c>
      <c r="L172" s="31">
        <v>1740</v>
      </c>
      <c r="M172" s="31">
        <v>0.39056000000000002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488.7</v>
      </c>
      <c r="D173" s="40">
        <v>489.75</v>
      </c>
      <c r="E173" s="40">
        <v>483</v>
      </c>
      <c r="F173" s="40">
        <v>477.3</v>
      </c>
      <c r="G173" s="40">
        <v>470.55</v>
      </c>
      <c r="H173" s="40">
        <v>495.45</v>
      </c>
      <c r="I173" s="40">
        <v>502.2</v>
      </c>
      <c r="J173" s="40">
        <v>507.9</v>
      </c>
      <c r="K173" s="31">
        <v>496.5</v>
      </c>
      <c r="L173" s="31">
        <v>484.05</v>
      </c>
      <c r="M173" s="31">
        <v>11.981629999999999</v>
      </c>
      <c r="N173" s="1"/>
      <c r="O173" s="1"/>
    </row>
    <row r="174" spans="1:15" ht="12.75" customHeight="1">
      <c r="A174" s="31">
        <v>164</v>
      </c>
      <c r="B174" s="31" t="s">
        <v>367</v>
      </c>
      <c r="C174" s="31">
        <v>4506.3</v>
      </c>
      <c r="D174" s="40">
        <v>4467.0999999999995</v>
      </c>
      <c r="E174" s="40">
        <v>4386.1999999999989</v>
      </c>
      <c r="F174" s="40">
        <v>4266.0999999999995</v>
      </c>
      <c r="G174" s="40">
        <v>4185.1999999999989</v>
      </c>
      <c r="H174" s="40">
        <v>4587.1999999999989</v>
      </c>
      <c r="I174" s="40">
        <v>4668.0999999999985</v>
      </c>
      <c r="J174" s="40">
        <v>4788.1999999999989</v>
      </c>
      <c r="K174" s="31">
        <v>4548</v>
      </c>
      <c r="L174" s="31">
        <v>4347</v>
      </c>
      <c r="M174" s="31">
        <v>0.24865999999999999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39.85</v>
      </c>
      <c r="D175" s="40">
        <v>40.116666666666667</v>
      </c>
      <c r="E175" s="40">
        <v>39.383333333333333</v>
      </c>
      <c r="F175" s="40">
        <v>38.916666666666664</v>
      </c>
      <c r="G175" s="40">
        <v>38.18333333333333</v>
      </c>
      <c r="H175" s="40">
        <v>40.583333333333336</v>
      </c>
      <c r="I175" s="40">
        <v>41.31666666666667</v>
      </c>
      <c r="J175" s="40">
        <v>41.783333333333339</v>
      </c>
      <c r="K175" s="31">
        <v>40.85</v>
      </c>
      <c r="L175" s="31">
        <v>39.65</v>
      </c>
      <c r="M175" s="31">
        <v>118.10471</v>
      </c>
      <c r="N175" s="1"/>
      <c r="O175" s="1"/>
    </row>
    <row r="176" spans="1:15" ht="12.75" customHeight="1">
      <c r="A176" s="31">
        <v>166</v>
      </c>
      <c r="B176" s="31" t="s">
        <v>381</v>
      </c>
      <c r="C176" s="31">
        <v>416.25</v>
      </c>
      <c r="D176" s="40">
        <v>416.61666666666662</v>
      </c>
      <c r="E176" s="40">
        <v>409.88333333333321</v>
      </c>
      <c r="F176" s="40">
        <v>403.51666666666659</v>
      </c>
      <c r="G176" s="40">
        <v>396.78333333333319</v>
      </c>
      <c r="H176" s="40">
        <v>422.98333333333323</v>
      </c>
      <c r="I176" s="40">
        <v>429.7166666666667</v>
      </c>
      <c r="J176" s="40">
        <v>436.08333333333326</v>
      </c>
      <c r="K176" s="31">
        <v>423.35</v>
      </c>
      <c r="L176" s="31">
        <v>410.25</v>
      </c>
      <c r="M176" s="31">
        <v>3.4697300000000002</v>
      </c>
      <c r="N176" s="1"/>
      <c r="O176" s="1"/>
    </row>
    <row r="177" spans="1:15" ht="12.75" customHeight="1">
      <c r="A177" s="31">
        <v>167</v>
      </c>
      <c r="B177" s="31" t="s">
        <v>373</v>
      </c>
      <c r="C177" s="31">
        <v>1138.8499999999999</v>
      </c>
      <c r="D177" s="40">
        <v>1152.0166666666667</v>
      </c>
      <c r="E177" s="40">
        <v>1116.8333333333333</v>
      </c>
      <c r="F177" s="40">
        <v>1094.8166666666666</v>
      </c>
      <c r="G177" s="40">
        <v>1059.6333333333332</v>
      </c>
      <c r="H177" s="40">
        <v>1174.0333333333333</v>
      </c>
      <c r="I177" s="40">
        <v>1209.2166666666667</v>
      </c>
      <c r="J177" s="40">
        <v>1231.2333333333333</v>
      </c>
      <c r="K177" s="31">
        <v>1187.2</v>
      </c>
      <c r="L177" s="31">
        <v>1130</v>
      </c>
      <c r="M177" s="31">
        <v>0.1285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522.65</v>
      </c>
      <c r="D178" s="40">
        <v>522.63333333333333</v>
      </c>
      <c r="E178" s="40">
        <v>517.2166666666667</v>
      </c>
      <c r="F178" s="40">
        <v>511.78333333333342</v>
      </c>
      <c r="G178" s="40">
        <v>506.36666666666679</v>
      </c>
      <c r="H178" s="40">
        <v>528.06666666666661</v>
      </c>
      <c r="I178" s="40">
        <v>533.48333333333335</v>
      </c>
      <c r="J178" s="40">
        <v>538.91666666666652</v>
      </c>
      <c r="K178" s="31">
        <v>528.04999999999995</v>
      </c>
      <c r="L178" s="31">
        <v>517.20000000000005</v>
      </c>
      <c r="M178" s="31">
        <v>2.2484999999999999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936.9</v>
      </c>
      <c r="D179" s="40">
        <v>927.66666666666663</v>
      </c>
      <c r="E179" s="40">
        <v>907.33333333333326</v>
      </c>
      <c r="F179" s="40">
        <v>877.76666666666665</v>
      </c>
      <c r="G179" s="40">
        <v>857.43333333333328</v>
      </c>
      <c r="H179" s="40">
        <v>957.23333333333323</v>
      </c>
      <c r="I179" s="40">
        <v>977.56666666666649</v>
      </c>
      <c r="J179" s="40">
        <v>1007.1333333333332</v>
      </c>
      <c r="K179" s="31">
        <v>948</v>
      </c>
      <c r="L179" s="31">
        <v>898.1</v>
      </c>
      <c r="M179" s="31">
        <v>29.62529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618.5</v>
      </c>
      <c r="D180" s="40">
        <v>612.13333333333333</v>
      </c>
      <c r="E180" s="40">
        <v>601.36666666666667</v>
      </c>
      <c r="F180" s="40">
        <v>584.23333333333335</v>
      </c>
      <c r="G180" s="40">
        <v>573.4666666666667</v>
      </c>
      <c r="H180" s="40">
        <v>629.26666666666665</v>
      </c>
      <c r="I180" s="40">
        <v>640.0333333333333</v>
      </c>
      <c r="J180" s="40">
        <v>657.16666666666663</v>
      </c>
      <c r="K180" s="31">
        <v>622.9</v>
      </c>
      <c r="L180" s="31">
        <v>595</v>
      </c>
      <c r="M180" s="31">
        <v>2.5075799999999999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1818.25</v>
      </c>
      <c r="D181" s="40">
        <v>1822.5333333333335</v>
      </c>
      <c r="E181" s="40">
        <v>1788.2666666666671</v>
      </c>
      <c r="F181" s="40">
        <v>1758.2833333333335</v>
      </c>
      <c r="G181" s="40">
        <v>1724.0166666666671</v>
      </c>
      <c r="H181" s="40">
        <v>1852.5166666666671</v>
      </c>
      <c r="I181" s="40">
        <v>1886.7833333333335</v>
      </c>
      <c r="J181" s="40">
        <v>1916.7666666666671</v>
      </c>
      <c r="K181" s="31">
        <v>1856.8</v>
      </c>
      <c r="L181" s="31">
        <v>1792.55</v>
      </c>
      <c r="M181" s="31">
        <v>10.122999999999999</v>
      </c>
      <c r="N181" s="1"/>
      <c r="O181" s="1"/>
    </row>
    <row r="182" spans="1:15" ht="12.75" customHeight="1">
      <c r="A182" s="31">
        <v>172</v>
      </c>
      <c r="B182" s="31" t="s">
        <v>382</v>
      </c>
      <c r="C182" s="31">
        <v>94.6</v>
      </c>
      <c r="D182" s="40">
        <v>95.516666666666652</v>
      </c>
      <c r="E182" s="40">
        <v>93.183333333333309</v>
      </c>
      <c r="F182" s="40">
        <v>91.766666666666652</v>
      </c>
      <c r="G182" s="40">
        <v>89.433333333333309</v>
      </c>
      <c r="H182" s="40">
        <v>96.933333333333309</v>
      </c>
      <c r="I182" s="40">
        <v>99.266666666666652</v>
      </c>
      <c r="J182" s="40">
        <v>100.68333333333331</v>
      </c>
      <c r="K182" s="31">
        <v>97.85</v>
      </c>
      <c r="L182" s="31">
        <v>94.1</v>
      </c>
      <c r="M182" s="31">
        <v>2.77461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308.39999999999998</v>
      </c>
      <c r="D183" s="40">
        <v>309.96666666666664</v>
      </c>
      <c r="E183" s="40">
        <v>303.43333333333328</v>
      </c>
      <c r="F183" s="40">
        <v>298.46666666666664</v>
      </c>
      <c r="G183" s="40">
        <v>291.93333333333328</v>
      </c>
      <c r="H183" s="40">
        <v>314.93333333333328</v>
      </c>
      <c r="I183" s="40">
        <v>321.4666666666667</v>
      </c>
      <c r="J183" s="40">
        <v>326.43333333333328</v>
      </c>
      <c r="K183" s="31">
        <v>316.5</v>
      </c>
      <c r="L183" s="31">
        <v>305</v>
      </c>
      <c r="M183" s="31">
        <v>13.228400000000001</v>
      </c>
      <c r="N183" s="1"/>
      <c r="O183" s="1"/>
    </row>
    <row r="184" spans="1:15" ht="12.75" customHeight="1">
      <c r="A184" s="31">
        <v>174</v>
      </c>
      <c r="B184" s="31" t="s">
        <v>374</v>
      </c>
      <c r="C184" s="31">
        <v>410.2</v>
      </c>
      <c r="D184" s="40">
        <v>412.26666666666665</v>
      </c>
      <c r="E184" s="40">
        <v>406.13333333333333</v>
      </c>
      <c r="F184" s="40">
        <v>402.06666666666666</v>
      </c>
      <c r="G184" s="40">
        <v>395.93333333333334</v>
      </c>
      <c r="H184" s="40">
        <v>416.33333333333331</v>
      </c>
      <c r="I184" s="40">
        <v>422.46666666666664</v>
      </c>
      <c r="J184" s="40">
        <v>426.5333333333333</v>
      </c>
      <c r="K184" s="31">
        <v>418.4</v>
      </c>
      <c r="L184" s="31">
        <v>408.2</v>
      </c>
      <c r="M184" s="31">
        <v>5.7997699999999996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1636.45</v>
      </c>
      <c r="D185" s="40">
        <v>1641.1333333333332</v>
      </c>
      <c r="E185" s="40">
        <v>1613.4666666666665</v>
      </c>
      <c r="F185" s="40">
        <v>1590.4833333333333</v>
      </c>
      <c r="G185" s="40">
        <v>1562.8166666666666</v>
      </c>
      <c r="H185" s="40">
        <v>1664.1166666666663</v>
      </c>
      <c r="I185" s="40">
        <v>1691.7833333333333</v>
      </c>
      <c r="J185" s="40">
        <v>1714.7666666666662</v>
      </c>
      <c r="K185" s="31">
        <v>1668.8</v>
      </c>
      <c r="L185" s="31">
        <v>1618.15</v>
      </c>
      <c r="M185" s="31">
        <v>9.4531899999999993</v>
      </c>
      <c r="N185" s="1"/>
      <c r="O185" s="1"/>
    </row>
    <row r="186" spans="1:15" ht="12.75" customHeight="1">
      <c r="A186" s="31">
        <v>176</v>
      </c>
      <c r="B186" s="31" t="s">
        <v>376</v>
      </c>
      <c r="C186" s="31">
        <v>136.5</v>
      </c>
      <c r="D186" s="40">
        <v>136.66666666666666</v>
      </c>
      <c r="E186" s="40">
        <v>133.33333333333331</v>
      </c>
      <c r="F186" s="40">
        <v>130.16666666666666</v>
      </c>
      <c r="G186" s="40">
        <v>126.83333333333331</v>
      </c>
      <c r="H186" s="40">
        <v>139.83333333333331</v>
      </c>
      <c r="I186" s="40">
        <v>143.16666666666663</v>
      </c>
      <c r="J186" s="40">
        <v>146.33333333333331</v>
      </c>
      <c r="K186" s="31">
        <v>140</v>
      </c>
      <c r="L186" s="31">
        <v>133.5</v>
      </c>
      <c r="M186" s="31">
        <v>23.95429</v>
      </c>
      <c r="N186" s="1"/>
      <c r="O186" s="1"/>
    </row>
    <row r="187" spans="1:15" ht="12.75" customHeight="1">
      <c r="A187" s="31">
        <v>177</v>
      </c>
      <c r="B187" s="31" t="s">
        <v>377</v>
      </c>
      <c r="C187" s="31">
        <v>1795.8</v>
      </c>
      <c r="D187" s="40">
        <v>1798.2</v>
      </c>
      <c r="E187" s="40">
        <v>1772.7</v>
      </c>
      <c r="F187" s="40">
        <v>1749.6</v>
      </c>
      <c r="G187" s="40">
        <v>1724.1</v>
      </c>
      <c r="H187" s="40">
        <v>1821.3000000000002</v>
      </c>
      <c r="I187" s="40">
        <v>1846.8000000000002</v>
      </c>
      <c r="J187" s="40">
        <v>1869.9000000000003</v>
      </c>
      <c r="K187" s="31">
        <v>1823.7</v>
      </c>
      <c r="L187" s="31">
        <v>1775.1</v>
      </c>
      <c r="M187" s="31">
        <v>0.46726000000000001</v>
      </c>
      <c r="N187" s="1"/>
      <c r="O187" s="1"/>
    </row>
    <row r="188" spans="1:15" ht="12.75" customHeight="1">
      <c r="A188" s="31">
        <v>178</v>
      </c>
      <c r="B188" s="31" t="s">
        <v>383</v>
      </c>
      <c r="C188" s="31">
        <v>116.3</v>
      </c>
      <c r="D188" s="40">
        <v>116.53333333333335</v>
      </c>
      <c r="E188" s="40">
        <v>114.76666666666669</v>
      </c>
      <c r="F188" s="40">
        <v>113.23333333333335</v>
      </c>
      <c r="G188" s="40">
        <v>111.4666666666667</v>
      </c>
      <c r="H188" s="40">
        <v>118.06666666666669</v>
      </c>
      <c r="I188" s="40">
        <v>119.83333333333334</v>
      </c>
      <c r="J188" s="40">
        <v>121.36666666666669</v>
      </c>
      <c r="K188" s="31">
        <v>118.3</v>
      </c>
      <c r="L188" s="31">
        <v>115</v>
      </c>
      <c r="M188" s="31">
        <v>6.0703699999999996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294.95</v>
      </c>
      <c r="D189" s="40">
        <v>295.23333333333329</v>
      </c>
      <c r="E189" s="40">
        <v>292.06666666666661</v>
      </c>
      <c r="F189" s="40">
        <v>289.18333333333334</v>
      </c>
      <c r="G189" s="40">
        <v>286.01666666666665</v>
      </c>
      <c r="H189" s="40">
        <v>298.11666666666656</v>
      </c>
      <c r="I189" s="40">
        <v>301.28333333333319</v>
      </c>
      <c r="J189" s="40">
        <v>304.16666666666652</v>
      </c>
      <c r="K189" s="31">
        <v>298.39999999999998</v>
      </c>
      <c r="L189" s="31">
        <v>292.35000000000002</v>
      </c>
      <c r="M189" s="31">
        <v>10.80918</v>
      </c>
      <c r="N189" s="1"/>
      <c r="O189" s="1"/>
    </row>
    <row r="190" spans="1:15" ht="12.75" customHeight="1">
      <c r="A190" s="31">
        <v>180</v>
      </c>
      <c r="B190" s="31" t="s">
        <v>378</v>
      </c>
      <c r="C190" s="31">
        <v>628.5</v>
      </c>
      <c r="D190" s="40">
        <v>627.16666666666663</v>
      </c>
      <c r="E190" s="40">
        <v>618.33333333333326</v>
      </c>
      <c r="F190" s="40">
        <v>608.16666666666663</v>
      </c>
      <c r="G190" s="40">
        <v>599.33333333333326</v>
      </c>
      <c r="H190" s="40">
        <v>637.33333333333326</v>
      </c>
      <c r="I190" s="40">
        <v>646.16666666666652</v>
      </c>
      <c r="J190" s="40">
        <v>656.33333333333326</v>
      </c>
      <c r="K190" s="31">
        <v>636</v>
      </c>
      <c r="L190" s="31">
        <v>617</v>
      </c>
      <c r="M190" s="31">
        <v>3.1286100000000001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626.79999999999995</v>
      </c>
      <c r="D191" s="40">
        <v>624.81666666666661</v>
      </c>
      <c r="E191" s="40">
        <v>614.13333333333321</v>
      </c>
      <c r="F191" s="40">
        <v>601.46666666666658</v>
      </c>
      <c r="G191" s="40">
        <v>590.78333333333319</v>
      </c>
      <c r="H191" s="40">
        <v>637.48333333333323</v>
      </c>
      <c r="I191" s="40">
        <v>648.16666666666663</v>
      </c>
      <c r="J191" s="40">
        <v>660.83333333333326</v>
      </c>
      <c r="K191" s="31">
        <v>635.5</v>
      </c>
      <c r="L191" s="31">
        <v>612.15</v>
      </c>
      <c r="M191" s="31">
        <v>6.9426500000000004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1214.7</v>
      </c>
      <c r="D192" s="40">
        <v>1217.45</v>
      </c>
      <c r="E192" s="40">
        <v>1202.5</v>
      </c>
      <c r="F192" s="40">
        <v>1190.3</v>
      </c>
      <c r="G192" s="40">
        <v>1175.3499999999999</v>
      </c>
      <c r="H192" s="40">
        <v>1229.6500000000001</v>
      </c>
      <c r="I192" s="40">
        <v>1244.6000000000004</v>
      </c>
      <c r="J192" s="40">
        <v>1256.8000000000002</v>
      </c>
      <c r="K192" s="31">
        <v>1232.4000000000001</v>
      </c>
      <c r="L192" s="31">
        <v>1205.25</v>
      </c>
      <c r="M192" s="31">
        <v>2.13971</v>
      </c>
      <c r="N192" s="1"/>
      <c r="O192" s="1"/>
    </row>
    <row r="193" spans="1:15" ht="12.75" customHeight="1">
      <c r="A193" s="31">
        <v>183</v>
      </c>
      <c r="B193" s="31" t="s">
        <v>387</v>
      </c>
      <c r="C193" s="31">
        <v>1217.5999999999999</v>
      </c>
      <c r="D193" s="40">
        <v>1221.5166666666667</v>
      </c>
      <c r="E193" s="40">
        <v>1198.0833333333333</v>
      </c>
      <c r="F193" s="40">
        <v>1178.5666666666666</v>
      </c>
      <c r="G193" s="40">
        <v>1155.1333333333332</v>
      </c>
      <c r="H193" s="40">
        <v>1241.0333333333333</v>
      </c>
      <c r="I193" s="40">
        <v>1264.4666666666667</v>
      </c>
      <c r="J193" s="40">
        <v>1283.9833333333333</v>
      </c>
      <c r="K193" s="31">
        <v>1244.95</v>
      </c>
      <c r="L193" s="31">
        <v>1202</v>
      </c>
      <c r="M193" s="31">
        <v>0.81283000000000005</v>
      </c>
      <c r="N193" s="1"/>
      <c r="O193" s="1"/>
    </row>
    <row r="194" spans="1:15" ht="12.75" customHeight="1">
      <c r="A194" s="31">
        <v>184</v>
      </c>
      <c r="B194" s="31" t="s">
        <v>846</v>
      </c>
      <c r="C194" s="31">
        <v>20.85</v>
      </c>
      <c r="D194" s="40">
        <v>20.75</v>
      </c>
      <c r="E194" s="40">
        <v>20.5</v>
      </c>
      <c r="F194" s="40">
        <v>20.149999999999999</v>
      </c>
      <c r="G194" s="40">
        <v>19.899999999999999</v>
      </c>
      <c r="H194" s="40">
        <v>21.1</v>
      </c>
      <c r="I194" s="40">
        <v>21.35</v>
      </c>
      <c r="J194" s="40">
        <v>21.700000000000003</v>
      </c>
      <c r="K194" s="31">
        <v>21</v>
      </c>
      <c r="L194" s="31">
        <v>20.399999999999999</v>
      </c>
      <c r="M194" s="31">
        <v>33.91648</v>
      </c>
      <c r="N194" s="1"/>
      <c r="O194" s="1"/>
    </row>
    <row r="195" spans="1:15" ht="12.75" customHeight="1">
      <c r="A195" s="31">
        <v>185</v>
      </c>
      <c r="B195" s="31" t="s">
        <v>388</v>
      </c>
      <c r="C195" s="31">
        <v>1280.3</v>
      </c>
      <c r="D195" s="40">
        <v>1285.3333333333333</v>
      </c>
      <c r="E195" s="40">
        <v>1260.6666666666665</v>
      </c>
      <c r="F195" s="40">
        <v>1241.0333333333333</v>
      </c>
      <c r="G195" s="40">
        <v>1216.3666666666666</v>
      </c>
      <c r="H195" s="40">
        <v>1304.9666666666665</v>
      </c>
      <c r="I195" s="40">
        <v>1329.633333333333</v>
      </c>
      <c r="J195" s="40">
        <v>1349.2666666666664</v>
      </c>
      <c r="K195" s="31">
        <v>1310</v>
      </c>
      <c r="L195" s="31">
        <v>1265.7</v>
      </c>
      <c r="M195" s="31">
        <v>0.46850000000000003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1338.7</v>
      </c>
      <c r="D196" s="40">
        <v>1328.25</v>
      </c>
      <c r="E196" s="40">
        <v>1304.5</v>
      </c>
      <c r="F196" s="40">
        <v>1270.3</v>
      </c>
      <c r="G196" s="40">
        <v>1246.55</v>
      </c>
      <c r="H196" s="40">
        <v>1362.45</v>
      </c>
      <c r="I196" s="40">
        <v>1386.2</v>
      </c>
      <c r="J196" s="40">
        <v>1420.4</v>
      </c>
      <c r="K196" s="31">
        <v>1352</v>
      </c>
      <c r="L196" s="31">
        <v>1294.05</v>
      </c>
      <c r="M196" s="31">
        <v>16.691459999999999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1205</v>
      </c>
      <c r="D197" s="40">
        <v>1195</v>
      </c>
      <c r="E197" s="40">
        <v>1175.05</v>
      </c>
      <c r="F197" s="40">
        <v>1145.0999999999999</v>
      </c>
      <c r="G197" s="40">
        <v>1125.1499999999999</v>
      </c>
      <c r="H197" s="40">
        <v>1224.95</v>
      </c>
      <c r="I197" s="40">
        <v>1244.8999999999999</v>
      </c>
      <c r="J197" s="40">
        <v>1274.8500000000001</v>
      </c>
      <c r="K197" s="31">
        <v>1214.95</v>
      </c>
      <c r="L197" s="31">
        <v>1165.05</v>
      </c>
      <c r="M197" s="31">
        <v>62.179859999999998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2540.85</v>
      </c>
      <c r="D198" s="40">
        <v>2553.25</v>
      </c>
      <c r="E198" s="40">
        <v>2517.6</v>
      </c>
      <c r="F198" s="40">
        <v>2494.35</v>
      </c>
      <c r="G198" s="40">
        <v>2458.6999999999998</v>
      </c>
      <c r="H198" s="40">
        <v>2576.5</v>
      </c>
      <c r="I198" s="40">
        <v>2612.1499999999996</v>
      </c>
      <c r="J198" s="40">
        <v>2635.4</v>
      </c>
      <c r="K198" s="31">
        <v>2588.9</v>
      </c>
      <c r="L198" s="31">
        <v>2530</v>
      </c>
      <c r="M198" s="31">
        <v>25.02122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2327.15</v>
      </c>
      <c r="D199" s="40">
        <v>2334.6333333333332</v>
      </c>
      <c r="E199" s="40">
        <v>2308.1166666666663</v>
      </c>
      <c r="F199" s="40">
        <v>2289.083333333333</v>
      </c>
      <c r="G199" s="40">
        <v>2262.5666666666662</v>
      </c>
      <c r="H199" s="40">
        <v>2353.6666666666665</v>
      </c>
      <c r="I199" s="40">
        <v>2380.1833333333329</v>
      </c>
      <c r="J199" s="40">
        <v>2399.2166666666667</v>
      </c>
      <c r="K199" s="31">
        <v>2361.15</v>
      </c>
      <c r="L199" s="31">
        <v>2315.6</v>
      </c>
      <c r="M199" s="31">
        <v>1.82979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1441.8</v>
      </c>
      <c r="D200" s="40">
        <v>1440.8500000000001</v>
      </c>
      <c r="E200" s="40">
        <v>1430.9500000000003</v>
      </c>
      <c r="F200" s="40">
        <v>1420.1000000000001</v>
      </c>
      <c r="G200" s="40">
        <v>1410.2000000000003</v>
      </c>
      <c r="H200" s="40">
        <v>1451.7000000000003</v>
      </c>
      <c r="I200" s="40">
        <v>1461.6000000000004</v>
      </c>
      <c r="J200" s="40">
        <v>1472.4500000000003</v>
      </c>
      <c r="K200" s="31">
        <v>1450.75</v>
      </c>
      <c r="L200" s="31">
        <v>1430</v>
      </c>
      <c r="M200" s="31">
        <v>45.59375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638.75</v>
      </c>
      <c r="D201" s="40">
        <v>638.56666666666672</v>
      </c>
      <c r="E201" s="40">
        <v>633.18333333333339</v>
      </c>
      <c r="F201" s="40">
        <v>627.61666666666667</v>
      </c>
      <c r="G201" s="40">
        <v>622.23333333333335</v>
      </c>
      <c r="H201" s="40">
        <v>644.13333333333344</v>
      </c>
      <c r="I201" s="40">
        <v>649.51666666666688</v>
      </c>
      <c r="J201" s="40">
        <v>655.08333333333348</v>
      </c>
      <c r="K201" s="31">
        <v>643.95000000000005</v>
      </c>
      <c r="L201" s="31">
        <v>633</v>
      </c>
      <c r="M201" s="31">
        <v>16.406009999999998</v>
      </c>
      <c r="N201" s="1"/>
      <c r="O201" s="1"/>
    </row>
    <row r="202" spans="1:15" ht="12.75" customHeight="1">
      <c r="A202" s="31">
        <v>192</v>
      </c>
      <c r="B202" s="31" t="s">
        <v>385</v>
      </c>
      <c r="C202" s="31">
        <v>1536.5</v>
      </c>
      <c r="D202" s="40">
        <v>1543.6000000000001</v>
      </c>
      <c r="E202" s="40">
        <v>1505.9500000000003</v>
      </c>
      <c r="F202" s="40">
        <v>1475.4</v>
      </c>
      <c r="G202" s="40">
        <v>1437.7500000000002</v>
      </c>
      <c r="H202" s="40">
        <v>1574.1500000000003</v>
      </c>
      <c r="I202" s="40">
        <v>1611.8000000000004</v>
      </c>
      <c r="J202" s="40">
        <v>1642.3500000000004</v>
      </c>
      <c r="K202" s="31">
        <v>1581.25</v>
      </c>
      <c r="L202" s="31">
        <v>1513.05</v>
      </c>
      <c r="M202" s="31">
        <v>1.4380999999999999</v>
      </c>
      <c r="N202" s="1"/>
      <c r="O202" s="1"/>
    </row>
    <row r="203" spans="1:15" ht="12.75" customHeight="1">
      <c r="A203" s="31">
        <v>193</v>
      </c>
      <c r="B203" s="31" t="s">
        <v>389</v>
      </c>
      <c r="C203" s="31">
        <v>213.95</v>
      </c>
      <c r="D203" s="40">
        <v>215.28333333333333</v>
      </c>
      <c r="E203" s="40">
        <v>211.56666666666666</v>
      </c>
      <c r="F203" s="40">
        <v>209.18333333333334</v>
      </c>
      <c r="G203" s="40">
        <v>205.46666666666667</v>
      </c>
      <c r="H203" s="40">
        <v>217.66666666666666</v>
      </c>
      <c r="I203" s="40">
        <v>221.3833333333333</v>
      </c>
      <c r="J203" s="40">
        <v>223.76666666666665</v>
      </c>
      <c r="K203" s="31">
        <v>219</v>
      </c>
      <c r="L203" s="31">
        <v>212.9</v>
      </c>
      <c r="M203" s="31">
        <v>0.98745000000000005</v>
      </c>
      <c r="N203" s="1"/>
      <c r="O203" s="1"/>
    </row>
    <row r="204" spans="1:15" ht="12.75" customHeight="1">
      <c r="A204" s="31">
        <v>194</v>
      </c>
      <c r="B204" s="31" t="s">
        <v>390</v>
      </c>
      <c r="C204" s="31">
        <v>125.5</v>
      </c>
      <c r="D204" s="40">
        <v>126.16666666666667</v>
      </c>
      <c r="E204" s="40">
        <v>123.33333333333334</v>
      </c>
      <c r="F204" s="40">
        <v>121.16666666666667</v>
      </c>
      <c r="G204" s="40">
        <v>118.33333333333334</v>
      </c>
      <c r="H204" s="40">
        <v>128.33333333333334</v>
      </c>
      <c r="I204" s="40">
        <v>131.16666666666669</v>
      </c>
      <c r="J204" s="40">
        <v>133.33333333333334</v>
      </c>
      <c r="K204" s="31">
        <v>129</v>
      </c>
      <c r="L204" s="31">
        <v>124</v>
      </c>
      <c r="M204" s="31">
        <v>4.1186199999999999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2347.4</v>
      </c>
      <c r="D205" s="40">
        <v>2356.8166666666666</v>
      </c>
      <c r="E205" s="40">
        <v>2323.6333333333332</v>
      </c>
      <c r="F205" s="40">
        <v>2299.8666666666668</v>
      </c>
      <c r="G205" s="40">
        <v>2266.6833333333334</v>
      </c>
      <c r="H205" s="40">
        <v>2380.583333333333</v>
      </c>
      <c r="I205" s="40">
        <v>2413.7666666666664</v>
      </c>
      <c r="J205" s="40">
        <v>2437.5333333333328</v>
      </c>
      <c r="K205" s="31">
        <v>2390</v>
      </c>
      <c r="L205" s="31">
        <v>2333.0500000000002</v>
      </c>
      <c r="M205" s="31">
        <v>4.0197700000000003</v>
      </c>
      <c r="N205" s="1"/>
      <c r="O205" s="1"/>
    </row>
    <row r="206" spans="1:15" ht="12.75" customHeight="1">
      <c r="A206" s="31">
        <v>196</v>
      </c>
      <c r="B206" s="31" t="s">
        <v>386</v>
      </c>
      <c r="C206" s="31">
        <v>75.400000000000006</v>
      </c>
      <c r="D206" s="40">
        <v>75.75</v>
      </c>
      <c r="E206" s="40">
        <v>74.150000000000006</v>
      </c>
      <c r="F206" s="40">
        <v>72.900000000000006</v>
      </c>
      <c r="G206" s="40">
        <v>71.300000000000011</v>
      </c>
      <c r="H206" s="40">
        <v>77</v>
      </c>
      <c r="I206" s="40">
        <v>78.599999999999994</v>
      </c>
      <c r="J206" s="40">
        <v>79.849999999999994</v>
      </c>
      <c r="K206" s="31">
        <v>77.349999999999994</v>
      </c>
      <c r="L206" s="31">
        <v>74.5</v>
      </c>
      <c r="M206" s="31">
        <v>141.99444</v>
      </c>
      <c r="N206" s="1"/>
      <c r="O206" s="1"/>
    </row>
    <row r="207" spans="1:15" ht="12.75" customHeight="1">
      <c r="A207" s="31">
        <v>197</v>
      </c>
      <c r="B207" s="31" t="s">
        <v>847</v>
      </c>
      <c r="C207" s="31">
        <v>3308</v>
      </c>
      <c r="D207" s="40">
        <v>3239.3166666666671</v>
      </c>
      <c r="E207" s="40">
        <v>3068.6333333333341</v>
      </c>
      <c r="F207" s="40">
        <v>2829.2666666666669</v>
      </c>
      <c r="G207" s="40">
        <v>2658.5833333333339</v>
      </c>
      <c r="H207" s="40">
        <v>3478.6833333333343</v>
      </c>
      <c r="I207" s="40">
        <v>3649.3666666666677</v>
      </c>
      <c r="J207" s="40">
        <v>3888.7333333333345</v>
      </c>
      <c r="K207" s="31">
        <v>3410</v>
      </c>
      <c r="L207" s="31">
        <v>2999.95</v>
      </c>
      <c r="M207" s="31">
        <v>0.94191000000000003</v>
      </c>
      <c r="N207" s="1"/>
      <c r="O207" s="1"/>
    </row>
    <row r="208" spans="1:15" ht="12.75" customHeight="1">
      <c r="A208" s="31">
        <v>198</v>
      </c>
      <c r="B208" s="31" t="s">
        <v>832</v>
      </c>
      <c r="C208" s="31">
        <v>509.8</v>
      </c>
      <c r="D208" s="40">
        <v>508.63333333333338</v>
      </c>
      <c r="E208" s="40">
        <v>499.26666666666677</v>
      </c>
      <c r="F208" s="40">
        <v>488.73333333333341</v>
      </c>
      <c r="G208" s="40">
        <v>479.36666666666679</v>
      </c>
      <c r="H208" s="40">
        <v>519.16666666666674</v>
      </c>
      <c r="I208" s="40">
        <v>528.53333333333342</v>
      </c>
      <c r="J208" s="40">
        <v>539.06666666666672</v>
      </c>
      <c r="K208" s="31">
        <v>518</v>
      </c>
      <c r="L208" s="31">
        <v>498.1</v>
      </c>
      <c r="M208" s="31">
        <v>1.4093199999999999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445.45</v>
      </c>
      <c r="D209" s="40">
        <v>444.16666666666669</v>
      </c>
      <c r="E209" s="40">
        <v>438.63333333333338</v>
      </c>
      <c r="F209" s="40">
        <v>431.81666666666672</v>
      </c>
      <c r="G209" s="40">
        <v>426.28333333333342</v>
      </c>
      <c r="H209" s="40">
        <v>450.98333333333335</v>
      </c>
      <c r="I209" s="40">
        <v>456.51666666666665</v>
      </c>
      <c r="J209" s="40">
        <v>463.33333333333331</v>
      </c>
      <c r="K209" s="31">
        <v>449.7</v>
      </c>
      <c r="L209" s="31">
        <v>437.35</v>
      </c>
      <c r="M209" s="31">
        <v>50.2941</v>
      </c>
      <c r="N209" s="1"/>
      <c r="O209" s="1"/>
    </row>
    <row r="210" spans="1:15" ht="12.75" customHeight="1">
      <c r="A210" s="31">
        <v>200</v>
      </c>
      <c r="B210" s="31" t="s">
        <v>391</v>
      </c>
      <c r="C210" s="31">
        <v>115.25</v>
      </c>
      <c r="D210" s="40">
        <v>115.36666666666667</v>
      </c>
      <c r="E210" s="40">
        <v>113.13333333333335</v>
      </c>
      <c r="F210" s="40">
        <v>111.01666666666668</v>
      </c>
      <c r="G210" s="40">
        <v>108.78333333333336</v>
      </c>
      <c r="H210" s="40">
        <v>117.48333333333335</v>
      </c>
      <c r="I210" s="40">
        <v>119.71666666666667</v>
      </c>
      <c r="J210" s="40">
        <v>121.83333333333334</v>
      </c>
      <c r="K210" s="31">
        <v>117.6</v>
      </c>
      <c r="L210" s="31">
        <v>113.25</v>
      </c>
      <c r="M210" s="31">
        <v>26.729040000000001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281.55</v>
      </c>
      <c r="D211" s="40">
        <v>280.68333333333334</v>
      </c>
      <c r="E211" s="40">
        <v>277.86666666666667</v>
      </c>
      <c r="F211" s="40">
        <v>274.18333333333334</v>
      </c>
      <c r="G211" s="40">
        <v>271.36666666666667</v>
      </c>
      <c r="H211" s="40">
        <v>284.36666666666667</v>
      </c>
      <c r="I211" s="40">
        <v>287.18333333333339</v>
      </c>
      <c r="J211" s="40">
        <v>290.86666666666667</v>
      </c>
      <c r="K211" s="31">
        <v>283.5</v>
      </c>
      <c r="L211" s="31">
        <v>277</v>
      </c>
      <c r="M211" s="31">
        <v>18.263929999999998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2272.85</v>
      </c>
      <c r="D212" s="40">
        <v>2276.1</v>
      </c>
      <c r="E212" s="40">
        <v>2249.5</v>
      </c>
      <c r="F212" s="40">
        <v>2226.15</v>
      </c>
      <c r="G212" s="40">
        <v>2199.5500000000002</v>
      </c>
      <c r="H212" s="40">
        <v>2299.4499999999998</v>
      </c>
      <c r="I212" s="40">
        <v>2326.0499999999993</v>
      </c>
      <c r="J212" s="40">
        <v>2349.3999999999996</v>
      </c>
      <c r="K212" s="31">
        <v>2302.6999999999998</v>
      </c>
      <c r="L212" s="31">
        <v>2252.75</v>
      </c>
      <c r="M212" s="31">
        <v>15.914149999999999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312.85000000000002</v>
      </c>
      <c r="D213" s="40">
        <v>314.3</v>
      </c>
      <c r="E213" s="40">
        <v>309.10000000000002</v>
      </c>
      <c r="F213" s="40">
        <v>305.35000000000002</v>
      </c>
      <c r="G213" s="40">
        <v>300.15000000000003</v>
      </c>
      <c r="H213" s="40">
        <v>318.05</v>
      </c>
      <c r="I213" s="40">
        <v>323.24999999999994</v>
      </c>
      <c r="J213" s="40">
        <v>327</v>
      </c>
      <c r="K213" s="31">
        <v>319.5</v>
      </c>
      <c r="L213" s="31">
        <v>310.55</v>
      </c>
      <c r="M213" s="31">
        <v>6.5852599999999999</v>
      </c>
      <c r="N213" s="1"/>
      <c r="O213" s="1"/>
    </row>
    <row r="214" spans="1:15" ht="12.75" customHeight="1">
      <c r="A214" s="31">
        <v>204</v>
      </c>
      <c r="B214" s="31" t="s">
        <v>848</v>
      </c>
      <c r="C214" s="31">
        <v>829.75</v>
      </c>
      <c r="D214" s="40">
        <v>823.08333333333337</v>
      </c>
      <c r="E214" s="40">
        <v>811.66666666666674</v>
      </c>
      <c r="F214" s="40">
        <v>793.58333333333337</v>
      </c>
      <c r="G214" s="40">
        <v>782.16666666666674</v>
      </c>
      <c r="H214" s="40">
        <v>841.16666666666674</v>
      </c>
      <c r="I214" s="40">
        <v>852.58333333333348</v>
      </c>
      <c r="J214" s="40">
        <v>870.66666666666674</v>
      </c>
      <c r="K214" s="31">
        <v>834.5</v>
      </c>
      <c r="L214" s="31">
        <v>805</v>
      </c>
      <c r="M214" s="31">
        <v>1.0610299999999999</v>
      </c>
      <c r="N214" s="1"/>
      <c r="O214" s="1"/>
    </row>
    <row r="215" spans="1:15" ht="12.75" customHeight="1">
      <c r="A215" s="31">
        <v>205</v>
      </c>
      <c r="B215" s="31" t="s">
        <v>392</v>
      </c>
      <c r="C215" s="31">
        <v>39099.35</v>
      </c>
      <c r="D215" s="40">
        <v>39219.766666666663</v>
      </c>
      <c r="E215" s="40">
        <v>38639.583333333328</v>
      </c>
      <c r="F215" s="40">
        <v>38179.816666666666</v>
      </c>
      <c r="G215" s="40">
        <v>37599.633333333331</v>
      </c>
      <c r="H215" s="40">
        <v>39679.533333333326</v>
      </c>
      <c r="I215" s="40">
        <v>40259.71666666666</v>
      </c>
      <c r="J215" s="40">
        <v>40719.483333333323</v>
      </c>
      <c r="K215" s="31">
        <v>39799.949999999997</v>
      </c>
      <c r="L215" s="31">
        <v>38760</v>
      </c>
      <c r="M215" s="31">
        <v>0.12381</v>
      </c>
      <c r="N215" s="1"/>
      <c r="O215" s="1"/>
    </row>
    <row r="216" spans="1:15" ht="12.75" customHeight="1">
      <c r="A216" s="31">
        <v>206</v>
      </c>
      <c r="B216" s="31" t="s">
        <v>393</v>
      </c>
      <c r="C216" s="31">
        <v>38.950000000000003</v>
      </c>
      <c r="D216" s="40">
        <v>38.949999999999996</v>
      </c>
      <c r="E216" s="40">
        <v>38.599999999999994</v>
      </c>
      <c r="F216" s="40">
        <v>38.25</v>
      </c>
      <c r="G216" s="40">
        <v>37.9</v>
      </c>
      <c r="H216" s="40">
        <v>39.29999999999999</v>
      </c>
      <c r="I216" s="40">
        <v>39.65</v>
      </c>
      <c r="J216" s="40">
        <v>39.999999999999986</v>
      </c>
      <c r="K216" s="31">
        <v>39.299999999999997</v>
      </c>
      <c r="L216" s="31">
        <v>38.6</v>
      </c>
      <c r="M216" s="31">
        <v>8.9902800000000003</v>
      </c>
      <c r="N216" s="1"/>
      <c r="O216" s="1"/>
    </row>
    <row r="217" spans="1:15" ht="12.75" customHeight="1">
      <c r="A217" s="31">
        <v>207</v>
      </c>
      <c r="B217" s="31" t="s">
        <v>405</v>
      </c>
      <c r="C217" s="31">
        <v>157.80000000000001</v>
      </c>
      <c r="D217" s="40">
        <v>156.16666666666666</v>
      </c>
      <c r="E217" s="40">
        <v>152.83333333333331</v>
      </c>
      <c r="F217" s="40">
        <v>147.86666666666665</v>
      </c>
      <c r="G217" s="40">
        <v>144.5333333333333</v>
      </c>
      <c r="H217" s="40">
        <v>161.13333333333333</v>
      </c>
      <c r="I217" s="40">
        <v>164.46666666666664</v>
      </c>
      <c r="J217" s="40">
        <v>169.43333333333334</v>
      </c>
      <c r="K217" s="31">
        <v>159.5</v>
      </c>
      <c r="L217" s="31">
        <v>151.19999999999999</v>
      </c>
      <c r="M217" s="31">
        <v>131.49710999999999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218.4</v>
      </c>
      <c r="D218" s="40">
        <v>220.5</v>
      </c>
      <c r="E218" s="40">
        <v>215.05</v>
      </c>
      <c r="F218" s="40">
        <v>211.70000000000002</v>
      </c>
      <c r="G218" s="40">
        <v>206.25000000000003</v>
      </c>
      <c r="H218" s="40">
        <v>223.85</v>
      </c>
      <c r="I218" s="40">
        <v>229.29999999999998</v>
      </c>
      <c r="J218" s="40">
        <v>232.64999999999998</v>
      </c>
      <c r="K218" s="31">
        <v>225.95</v>
      </c>
      <c r="L218" s="31">
        <v>217.15</v>
      </c>
      <c r="M218" s="31">
        <v>200.20354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720.35</v>
      </c>
      <c r="D219" s="40">
        <v>721.81666666666672</v>
      </c>
      <c r="E219" s="40">
        <v>714.68333333333339</v>
      </c>
      <c r="F219" s="40">
        <v>709.01666666666665</v>
      </c>
      <c r="G219" s="40">
        <v>701.88333333333333</v>
      </c>
      <c r="H219" s="40">
        <v>727.48333333333346</v>
      </c>
      <c r="I219" s="40">
        <v>734.6166666666669</v>
      </c>
      <c r="J219" s="40">
        <v>740.28333333333353</v>
      </c>
      <c r="K219" s="31">
        <v>728.95</v>
      </c>
      <c r="L219" s="31">
        <v>716.15</v>
      </c>
      <c r="M219" s="31">
        <v>145.63335000000001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1369.6</v>
      </c>
      <c r="D220" s="40">
        <v>1369.3666666666668</v>
      </c>
      <c r="E220" s="40">
        <v>1351.6333333333337</v>
      </c>
      <c r="F220" s="40">
        <v>1333.666666666667</v>
      </c>
      <c r="G220" s="40">
        <v>1315.9333333333338</v>
      </c>
      <c r="H220" s="40">
        <v>1387.3333333333335</v>
      </c>
      <c r="I220" s="40">
        <v>1405.0666666666666</v>
      </c>
      <c r="J220" s="40">
        <v>1423.0333333333333</v>
      </c>
      <c r="K220" s="31">
        <v>1387.1</v>
      </c>
      <c r="L220" s="31">
        <v>1351.4</v>
      </c>
      <c r="M220" s="31">
        <v>8.6185200000000002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558.20000000000005</v>
      </c>
      <c r="D221" s="40">
        <v>554.4666666666667</v>
      </c>
      <c r="E221" s="40">
        <v>545.73333333333335</v>
      </c>
      <c r="F221" s="40">
        <v>533.26666666666665</v>
      </c>
      <c r="G221" s="40">
        <v>524.5333333333333</v>
      </c>
      <c r="H221" s="40">
        <v>566.93333333333339</v>
      </c>
      <c r="I221" s="40">
        <v>575.66666666666674</v>
      </c>
      <c r="J221" s="40">
        <v>588.13333333333344</v>
      </c>
      <c r="K221" s="31">
        <v>563.20000000000005</v>
      </c>
      <c r="L221" s="31">
        <v>542</v>
      </c>
      <c r="M221" s="31">
        <v>10.57729</v>
      </c>
      <c r="N221" s="1"/>
      <c r="O221" s="1"/>
    </row>
    <row r="222" spans="1:15" ht="12.75" customHeight="1">
      <c r="A222" s="31">
        <v>212</v>
      </c>
      <c r="B222" s="31" t="s">
        <v>409</v>
      </c>
      <c r="C222" s="31">
        <v>234.55</v>
      </c>
      <c r="D222" s="40">
        <v>237.61666666666667</v>
      </c>
      <c r="E222" s="40">
        <v>229.23333333333335</v>
      </c>
      <c r="F222" s="40">
        <v>223.91666666666669</v>
      </c>
      <c r="G222" s="40">
        <v>215.53333333333336</v>
      </c>
      <c r="H222" s="40">
        <v>242.93333333333334</v>
      </c>
      <c r="I222" s="40">
        <v>251.31666666666666</v>
      </c>
      <c r="J222" s="40">
        <v>256.63333333333333</v>
      </c>
      <c r="K222" s="31">
        <v>246</v>
      </c>
      <c r="L222" s="31">
        <v>232.3</v>
      </c>
      <c r="M222" s="31">
        <v>2.4891899999999998</v>
      </c>
      <c r="N222" s="1"/>
      <c r="O222" s="1"/>
    </row>
    <row r="223" spans="1:15" ht="12.75" customHeight="1">
      <c r="A223" s="31">
        <v>213</v>
      </c>
      <c r="B223" s="31" t="s">
        <v>395</v>
      </c>
      <c r="C223" s="31">
        <v>45.95</v>
      </c>
      <c r="D223" s="40">
        <v>46.300000000000004</v>
      </c>
      <c r="E223" s="40">
        <v>44.850000000000009</v>
      </c>
      <c r="F223" s="40">
        <v>43.750000000000007</v>
      </c>
      <c r="G223" s="40">
        <v>42.300000000000011</v>
      </c>
      <c r="H223" s="40">
        <v>47.400000000000006</v>
      </c>
      <c r="I223" s="40">
        <v>48.850000000000009</v>
      </c>
      <c r="J223" s="40">
        <v>49.95</v>
      </c>
      <c r="K223" s="31">
        <v>47.75</v>
      </c>
      <c r="L223" s="31">
        <v>45.2</v>
      </c>
      <c r="M223" s="31">
        <v>114.43617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13.95</v>
      </c>
      <c r="D224" s="40">
        <v>14.183333333333332</v>
      </c>
      <c r="E224" s="40">
        <v>13.566666666666663</v>
      </c>
      <c r="F224" s="40">
        <v>13.183333333333332</v>
      </c>
      <c r="G224" s="40">
        <v>12.566666666666663</v>
      </c>
      <c r="H224" s="40">
        <v>14.566666666666663</v>
      </c>
      <c r="I224" s="40">
        <v>15.183333333333334</v>
      </c>
      <c r="J224" s="40">
        <v>15.566666666666663</v>
      </c>
      <c r="K224" s="31">
        <v>14.8</v>
      </c>
      <c r="L224" s="31">
        <v>13.8</v>
      </c>
      <c r="M224" s="31">
        <v>4158.0177400000002</v>
      </c>
      <c r="N224" s="1"/>
      <c r="O224" s="1"/>
    </row>
    <row r="225" spans="1:15" ht="12.75" customHeight="1">
      <c r="A225" s="31">
        <v>215</v>
      </c>
      <c r="B225" s="31" t="s">
        <v>396</v>
      </c>
      <c r="C225" s="31">
        <v>49</v>
      </c>
      <c r="D225" s="40">
        <v>48.550000000000004</v>
      </c>
      <c r="E225" s="40">
        <v>47.70000000000001</v>
      </c>
      <c r="F225" s="40">
        <v>46.400000000000006</v>
      </c>
      <c r="G225" s="40">
        <v>45.550000000000011</v>
      </c>
      <c r="H225" s="40">
        <v>49.850000000000009</v>
      </c>
      <c r="I225" s="40">
        <v>50.7</v>
      </c>
      <c r="J225" s="40">
        <v>52.000000000000007</v>
      </c>
      <c r="K225" s="31">
        <v>49.4</v>
      </c>
      <c r="L225" s="31">
        <v>47.25</v>
      </c>
      <c r="M225" s="31">
        <v>64.895960000000002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45.75</v>
      </c>
      <c r="D226" s="40">
        <v>45.800000000000004</v>
      </c>
      <c r="E226" s="40">
        <v>45.100000000000009</v>
      </c>
      <c r="F226" s="40">
        <v>44.45</v>
      </c>
      <c r="G226" s="40">
        <v>43.750000000000007</v>
      </c>
      <c r="H226" s="40">
        <v>46.45000000000001</v>
      </c>
      <c r="I226" s="40">
        <v>47.150000000000013</v>
      </c>
      <c r="J226" s="40">
        <v>47.800000000000011</v>
      </c>
      <c r="K226" s="31">
        <v>46.5</v>
      </c>
      <c r="L226" s="31">
        <v>45.15</v>
      </c>
      <c r="M226" s="31">
        <v>195.64228</v>
      </c>
      <c r="N226" s="1"/>
      <c r="O226" s="1"/>
    </row>
    <row r="227" spans="1:15" ht="12.75" customHeight="1">
      <c r="A227" s="31">
        <v>217</v>
      </c>
      <c r="B227" s="31" t="s">
        <v>407</v>
      </c>
      <c r="C227" s="31">
        <v>244.55</v>
      </c>
      <c r="D227" s="40">
        <v>245.29999999999998</v>
      </c>
      <c r="E227" s="40">
        <v>241.34999999999997</v>
      </c>
      <c r="F227" s="40">
        <v>238.14999999999998</v>
      </c>
      <c r="G227" s="40">
        <v>234.19999999999996</v>
      </c>
      <c r="H227" s="40">
        <v>248.49999999999997</v>
      </c>
      <c r="I227" s="40">
        <v>252.44999999999996</v>
      </c>
      <c r="J227" s="40">
        <v>255.64999999999998</v>
      </c>
      <c r="K227" s="31">
        <v>249.25</v>
      </c>
      <c r="L227" s="31">
        <v>242.1</v>
      </c>
      <c r="M227" s="31">
        <v>176.47122999999999</v>
      </c>
      <c r="N227" s="1"/>
      <c r="O227" s="1"/>
    </row>
    <row r="228" spans="1:15" ht="12.75" customHeight="1">
      <c r="A228" s="31">
        <v>218</v>
      </c>
      <c r="B228" s="31" t="s">
        <v>397</v>
      </c>
      <c r="C228" s="31">
        <v>1124.8</v>
      </c>
      <c r="D228" s="40">
        <v>1131.0166666666667</v>
      </c>
      <c r="E228" s="40">
        <v>1107.0833333333333</v>
      </c>
      <c r="F228" s="40">
        <v>1089.3666666666666</v>
      </c>
      <c r="G228" s="40">
        <v>1065.4333333333332</v>
      </c>
      <c r="H228" s="40">
        <v>1148.7333333333333</v>
      </c>
      <c r="I228" s="40">
        <v>1172.6666666666667</v>
      </c>
      <c r="J228" s="40">
        <v>1190.3833333333334</v>
      </c>
      <c r="K228" s="31">
        <v>1154.95</v>
      </c>
      <c r="L228" s="31">
        <v>1113.3</v>
      </c>
      <c r="M228" s="31">
        <v>0.13367000000000001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493.5</v>
      </c>
      <c r="D229" s="40">
        <v>490.36666666666662</v>
      </c>
      <c r="E229" s="40">
        <v>485.83333333333326</v>
      </c>
      <c r="F229" s="40">
        <v>478.16666666666663</v>
      </c>
      <c r="G229" s="40">
        <v>473.63333333333327</v>
      </c>
      <c r="H229" s="40">
        <v>498.03333333333325</v>
      </c>
      <c r="I229" s="40">
        <v>502.56666666666666</v>
      </c>
      <c r="J229" s="40">
        <v>510.23333333333323</v>
      </c>
      <c r="K229" s="31">
        <v>494.9</v>
      </c>
      <c r="L229" s="31">
        <v>482.7</v>
      </c>
      <c r="M229" s="31">
        <v>7.6176899999999996</v>
      </c>
      <c r="N229" s="1"/>
      <c r="O229" s="1"/>
    </row>
    <row r="230" spans="1:15" ht="12.75" customHeight="1">
      <c r="A230" s="31">
        <v>220</v>
      </c>
      <c r="B230" s="31" t="s">
        <v>398</v>
      </c>
      <c r="C230" s="31">
        <v>271.39999999999998</v>
      </c>
      <c r="D230" s="40">
        <v>272.5333333333333</v>
      </c>
      <c r="E230" s="40">
        <v>266.11666666666662</v>
      </c>
      <c r="F230" s="40">
        <v>260.83333333333331</v>
      </c>
      <c r="G230" s="40">
        <v>254.41666666666663</v>
      </c>
      <c r="H230" s="40">
        <v>277.81666666666661</v>
      </c>
      <c r="I230" s="40">
        <v>284.23333333333335</v>
      </c>
      <c r="J230" s="40">
        <v>289.51666666666659</v>
      </c>
      <c r="K230" s="31">
        <v>278.95</v>
      </c>
      <c r="L230" s="31">
        <v>267.25</v>
      </c>
      <c r="M230" s="31">
        <v>7.5287499999999996</v>
      </c>
      <c r="N230" s="1"/>
      <c r="O230" s="1"/>
    </row>
    <row r="231" spans="1:15" ht="12.75" customHeight="1">
      <c r="A231" s="31">
        <v>221</v>
      </c>
      <c r="B231" s="31" t="s">
        <v>399</v>
      </c>
      <c r="C231" s="31">
        <v>1385.45</v>
      </c>
      <c r="D231" s="40">
        <v>1368.4833333333333</v>
      </c>
      <c r="E231" s="40">
        <v>1345.0166666666667</v>
      </c>
      <c r="F231" s="40">
        <v>1304.5833333333333</v>
      </c>
      <c r="G231" s="40">
        <v>1281.1166666666666</v>
      </c>
      <c r="H231" s="40">
        <v>1408.9166666666667</v>
      </c>
      <c r="I231" s="40">
        <v>1432.3833333333334</v>
      </c>
      <c r="J231" s="40">
        <v>1472.8166666666668</v>
      </c>
      <c r="K231" s="31">
        <v>1391.95</v>
      </c>
      <c r="L231" s="31">
        <v>1328.05</v>
      </c>
      <c r="M231" s="31">
        <v>1.80572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180.55</v>
      </c>
      <c r="D232" s="40">
        <v>182.15</v>
      </c>
      <c r="E232" s="40">
        <v>177.3</v>
      </c>
      <c r="F232" s="40">
        <v>174.05</v>
      </c>
      <c r="G232" s="40">
        <v>169.20000000000002</v>
      </c>
      <c r="H232" s="40">
        <v>185.4</v>
      </c>
      <c r="I232" s="40">
        <v>190.24999999999997</v>
      </c>
      <c r="J232" s="40">
        <v>193.5</v>
      </c>
      <c r="K232" s="31">
        <v>187</v>
      </c>
      <c r="L232" s="31">
        <v>178.9</v>
      </c>
      <c r="M232" s="31">
        <v>70.609399999999994</v>
      </c>
      <c r="N232" s="1"/>
      <c r="O232" s="1"/>
    </row>
    <row r="233" spans="1:15" ht="12.75" customHeight="1">
      <c r="A233" s="31">
        <v>223</v>
      </c>
      <c r="B233" s="31" t="s">
        <v>404</v>
      </c>
      <c r="C233" s="31">
        <v>176.65</v>
      </c>
      <c r="D233" s="40">
        <v>177.43333333333331</v>
      </c>
      <c r="E233" s="40">
        <v>174.71666666666661</v>
      </c>
      <c r="F233" s="40">
        <v>172.7833333333333</v>
      </c>
      <c r="G233" s="40">
        <v>170.06666666666661</v>
      </c>
      <c r="H233" s="40">
        <v>179.36666666666662</v>
      </c>
      <c r="I233" s="40">
        <v>182.08333333333331</v>
      </c>
      <c r="J233" s="40">
        <v>184.01666666666662</v>
      </c>
      <c r="K233" s="31">
        <v>180.15</v>
      </c>
      <c r="L233" s="31">
        <v>175.5</v>
      </c>
      <c r="M233" s="31">
        <v>14.337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6505.05</v>
      </c>
      <c r="D234" s="40">
        <v>6540.3499999999995</v>
      </c>
      <c r="E234" s="40">
        <v>6347.6999999999989</v>
      </c>
      <c r="F234" s="40">
        <v>6190.3499999999995</v>
      </c>
      <c r="G234" s="40">
        <v>5997.6999999999989</v>
      </c>
      <c r="H234" s="40">
        <v>6697.6999999999989</v>
      </c>
      <c r="I234" s="40">
        <v>6890.3499999999985</v>
      </c>
      <c r="J234" s="40">
        <v>7047.6999999999989</v>
      </c>
      <c r="K234" s="31">
        <v>6733</v>
      </c>
      <c r="L234" s="31">
        <v>6383</v>
      </c>
      <c r="M234" s="31">
        <v>1.5046600000000001</v>
      </c>
      <c r="N234" s="1"/>
      <c r="O234" s="1"/>
    </row>
    <row r="235" spans="1:15" ht="12.75" customHeight="1">
      <c r="A235" s="31">
        <v>225</v>
      </c>
      <c r="B235" s="31" t="s">
        <v>406</v>
      </c>
      <c r="C235" s="31">
        <v>138.44999999999999</v>
      </c>
      <c r="D235" s="40">
        <v>139.25</v>
      </c>
      <c r="E235" s="40">
        <v>136.55000000000001</v>
      </c>
      <c r="F235" s="40">
        <v>134.65</v>
      </c>
      <c r="G235" s="40">
        <v>131.95000000000002</v>
      </c>
      <c r="H235" s="40">
        <v>141.15</v>
      </c>
      <c r="I235" s="40">
        <v>143.85</v>
      </c>
      <c r="J235" s="40">
        <v>145.75</v>
      </c>
      <c r="K235" s="31">
        <v>141.94999999999999</v>
      </c>
      <c r="L235" s="31">
        <v>137.35</v>
      </c>
      <c r="M235" s="31">
        <v>18.46856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1838.45</v>
      </c>
      <c r="D236" s="40">
        <v>1822.5333333333335</v>
      </c>
      <c r="E236" s="40">
        <v>1786.916666666667</v>
      </c>
      <c r="F236" s="40">
        <v>1735.3833333333334</v>
      </c>
      <c r="G236" s="40">
        <v>1699.7666666666669</v>
      </c>
      <c r="H236" s="40">
        <v>1874.0666666666671</v>
      </c>
      <c r="I236" s="40">
        <v>1909.6833333333334</v>
      </c>
      <c r="J236" s="40">
        <v>1961.2166666666672</v>
      </c>
      <c r="K236" s="31">
        <v>1858.15</v>
      </c>
      <c r="L236" s="31">
        <v>1771</v>
      </c>
      <c r="M236" s="31">
        <v>11.65324</v>
      </c>
      <c r="N236" s="1"/>
      <c r="O236" s="1"/>
    </row>
    <row r="237" spans="1:15" ht="12.75" customHeight="1">
      <c r="A237" s="31">
        <v>227</v>
      </c>
      <c r="B237" s="31" t="s">
        <v>849</v>
      </c>
      <c r="C237" s="31">
        <v>1933.1</v>
      </c>
      <c r="D237" s="40">
        <v>1946.2166666666665</v>
      </c>
      <c r="E237" s="40">
        <v>1892.4333333333329</v>
      </c>
      <c r="F237" s="40">
        <v>1851.7666666666664</v>
      </c>
      <c r="G237" s="40">
        <v>1797.9833333333329</v>
      </c>
      <c r="H237" s="40">
        <v>1986.883333333333</v>
      </c>
      <c r="I237" s="40">
        <v>2040.6666666666663</v>
      </c>
      <c r="J237" s="40">
        <v>2081.333333333333</v>
      </c>
      <c r="K237" s="31">
        <v>2000</v>
      </c>
      <c r="L237" s="31">
        <v>1905.55</v>
      </c>
      <c r="M237" s="31">
        <v>0.23608000000000001</v>
      </c>
      <c r="N237" s="1"/>
      <c r="O237" s="1"/>
    </row>
    <row r="238" spans="1:15" ht="12.75" customHeight="1">
      <c r="A238" s="31">
        <v>228</v>
      </c>
      <c r="B238" s="31" t="s">
        <v>410</v>
      </c>
      <c r="C238" s="31">
        <v>411.1</v>
      </c>
      <c r="D238" s="40">
        <v>410.60000000000008</v>
      </c>
      <c r="E238" s="40">
        <v>406.65000000000015</v>
      </c>
      <c r="F238" s="40">
        <v>402.20000000000005</v>
      </c>
      <c r="G238" s="40">
        <v>398.25000000000011</v>
      </c>
      <c r="H238" s="40">
        <v>415.05000000000018</v>
      </c>
      <c r="I238" s="40">
        <v>419.00000000000011</v>
      </c>
      <c r="J238" s="40">
        <v>423.45000000000022</v>
      </c>
      <c r="K238" s="31">
        <v>414.55</v>
      </c>
      <c r="L238" s="31">
        <v>406.15</v>
      </c>
      <c r="M238" s="31">
        <v>0.65856999999999999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857.2</v>
      </c>
      <c r="D239" s="40">
        <v>857.83333333333337</v>
      </c>
      <c r="E239" s="40">
        <v>847.7166666666667</v>
      </c>
      <c r="F239" s="40">
        <v>838.23333333333335</v>
      </c>
      <c r="G239" s="40">
        <v>828.11666666666667</v>
      </c>
      <c r="H239" s="40">
        <v>867.31666666666672</v>
      </c>
      <c r="I239" s="40">
        <v>877.43333333333328</v>
      </c>
      <c r="J239" s="40">
        <v>886.91666666666674</v>
      </c>
      <c r="K239" s="31">
        <v>867.95</v>
      </c>
      <c r="L239" s="31">
        <v>848.35</v>
      </c>
      <c r="M239" s="31">
        <v>35.684359999999998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252.55</v>
      </c>
      <c r="D240" s="40">
        <v>248.65</v>
      </c>
      <c r="E240" s="40">
        <v>243.10000000000002</v>
      </c>
      <c r="F240" s="40">
        <v>233.65</v>
      </c>
      <c r="G240" s="40">
        <v>228.10000000000002</v>
      </c>
      <c r="H240" s="40">
        <v>258.10000000000002</v>
      </c>
      <c r="I240" s="40">
        <v>263.65000000000003</v>
      </c>
      <c r="J240" s="40">
        <v>273.10000000000002</v>
      </c>
      <c r="K240" s="31">
        <v>254.2</v>
      </c>
      <c r="L240" s="31">
        <v>239.2</v>
      </c>
      <c r="M240" s="31">
        <v>68.813990000000004</v>
      </c>
      <c r="N240" s="1"/>
      <c r="O240" s="1"/>
    </row>
    <row r="241" spans="1:15" ht="12.75" customHeight="1">
      <c r="A241" s="31">
        <v>231</v>
      </c>
      <c r="B241" s="31" t="s">
        <v>411</v>
      </c>
      <c r="C241" s="31">
        <v>40</v>
      </c>
      <c r="D241" s="40">
        <v>39.733333333333327</v>
      </c>
      <c r="E241" s="40">
        <v>39.116666666666653</v>
      </c>
      <c r="F241" s="40">
        <v>38.233333333333327</v>
      </c>
      <c r="G241" s="40">
        <v>37.616666666666653</v>
      </c>
      <c r="H241" s="40">
        <v>40.616666666666653</v>
      </c>
      <c r="I241" s="40">
        <v>41.233333333333327</v>
      </c>
      <c r="J241" s="40">
        <v>42.116666666666653</v>
      </c>
      <c r="K241" s="31">
        <v>40.35</v>
      </c>
      <c r="L241" s="31">
        <v>38.85</v>
      </c>
      <c r="M241" s="31">
        <v>42.473610000000001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1811.6</v>
      </c>
      <c r="D242" s="40">
        <v>1816.8666666666668</v>
      </c>
      <c r="E242" s="40">
        <v>1795.7333333333336</v>
      </c>
      <c r="F242" s="40">
        <v>1779.8666666666668</v>
      </c>
      <c r="G242" s="40">
        <v>1758.7333333333336</v>
      </c>
      <c r="H242" s="40">
        <v>1832.7333333333336</v>
      </c>
      <c r="I242" s="40">
        <v>1853.8666666666668</v>
      </c>
      <c r="J242" s="40">
        <v>1869.7333333333336</v>
      </c>
      <c r="K242" s="31">
        <v>1838</v>
      </c>
      <c r="L242" s="31">
        <v>1801</v>
      </c>
      <c r="M242" s="31">
        <v>53.53584</v>
      </c>
      <c r="N242" s="1"/>
      <c r="O242" s="1"/>
    </row>
    <row r="243" spans="1:15" ht="12.75" customHeight="1">
      <c r="A243" s="31">
        <v>233</v>
      </c>
      <c r="B243" s="31" t="s">
        <v>412</v>
      </c>
      <c r="C243" s="31">
        <v>1170.1500000000001</v>
      </c>
      <c r="D243" s="40">
        <v>1168.0333333333335</v>
      </c>
      <c r="E243" s="40">
        <v>1153.116666666667</v>
      </c>
      <c r="F243" s="40">
        <v>1136.0833333333335</v>
      </c>
      <c r="G243" s="40">
        <v>1121.166666666667</v>
      </c>
      <c r="H243" s="40">
        <v>1185.0666666666671</v>
      </c>
      <c r="I243" s="40">
        <v>1199.9833333333336</v>
      </c>
      <c r="J243" s="40">
        <v>1217.0166666666671</v>
      </c>
      <c r="K243" s="31">
        <v>1182.95</v>
      </c>
      <c r="L243" s="31">
        <v>1151</v>
      </c>
      <c r="M243" s="31">
        <v>0.14621000000000001</v>
      </c>
      <c r="N243" s="1"/>
      <c r="O243" s="1"/>
    </row>
    <row r="244" spans="1:15" ht="12.75" customHeight="1">
      <c r="A244" s="31">
        <v>234</v>
      </c>
      <c r="B244" s="31" t="s">
        <v>413</v>
      </c>
      <c r="C244" s="31">
        <v>381.55</v>
      </c>
      <c r="D244" s="40">
        <v>390.25</v>
      </c>
      <c r="E244" s="40">
        <v>362.5</v>
      </c>
      <c r="F244" s="40">
        <v>343.45</v>
      </c>
      <c r="G244" s="40">
        <v>315.7</v>
      </c>
      <c r="H244" s="40">
        <v>409.3</v>
      </c>
      <c r="I244" s="40">
        <v>437.05</v>
      </c>
      <c r="J244" s="40">
        <v>456.1</v>
      </c>
      <c r="K244" s="31">
        <v>418</v>
      </c>
      <c r="L244" s="31">
        <v>371.2</v>
      </c>
      <c r="M244" s="31">
        <v>4.3279699999999997</v>
      </c>
      <c r="N244" s="1"/>
      <c r="O244" s="1"/>
    </row>
    <row r="245" spans="1:15" ht="12.75" customHeight="1">
      <c r="A245" s="31">
        <v>235</v>
      </c>
      <c r="B245" s="31" t="s">
        <v>414</v>
      </c>
      <c r="C245" s="31">
        <v>666.65</v>
      </c>
      <c r="D245" s="40">
        <v>663.61666666666667</v>
      </c>
      <c r="E245" s="40">
        <v>658.23333333333335</v>
      </c>
      <c r="F245" s="40">
        <v>649.81666666666672</v>
      </c>
      <c r="G245" s="40">
        <v>644.43333333333339</v>
      </c>
      <c r="H245" s="40">
        <v>672.0333333333333</v>
      </c>
      <c r="I245" s="40">
        <v>677.41666666666674</v>
      </c>
      <c r="J245" s="40">
        <v>685.83333333333326</v>
      </c>
      <c r="K245" s="31">
        <v>669</v>
      </c>
      <c r="L245" s="31">
        <v>655.20000000000005</v>
      </c>
      <c r="M245" s="31">
        <v>1.47804</v>
      </c>
      <c r="N245" s="1"/>
      <c r="O245" s="1"/>
    </row>
    <row r="246" spans="1:15" ht="12.75" customHeight="1">
      <c r="A246" s="31">
        <v>236</v>
      </c>
      <c r="B246" s="31" t="s">
        <v>408</v>
      </c>
      <c r="C246" s="31">
        <v>20.149999999999999</v>
      </c>
      <c r="D246" s="40">
        <v>20.333333333333332</v>
      </c>
      <c r="E246" s="40">
        <v>19.916666666666664</v>
      </c>
      <c r="F246" s="40">
        <v>19.683333333333334</v>
      </c>
      <c r="G246" s="40">
        <v>19.266666666666666</v>
      </c>
      <c r="H246" s="40">
        <v>20.566666666666663</v>
      </c>
      <c r="I246" s="40">
        <v>20.983333333333327</v>
      </c>
      <c r="J246" s="40">
        <v>21.216666666666661</v>
      </c>
      <c r="K246" s="31">
        <v>20.75</v>
      </c>
      <c r="L246" s="31">
        <v>20.100000000000001</v>
      </c>
      <c r="M246" s="31">
        <v>42.662230000000001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109.5</v>
      </c>
      <c r="D247" s="40">
        <v>109.48333333333335</v>
      </c>
      <c r="E247" s="40">
        <v>108.6666666666667</v>
      </c>
      <c r="F247" s="40">
        <v>107.83333333333336</v>
      </c>
      <c r="G247" s="40">
        <v>107.01666666666671</v>
      </c>
      <c r="H247" s="40">
        <v>110.31666666666669</v>
      </c>
      <c r="I247" s="40">
        <v>111.13333333333335</v>
      </c>
      <c r="J247" s="40">
        <v>111.96666666666668</v>
      </c>
      <c r="K247" s="31">
        <v>110.3</v>
      </c>
      <c r="L247" s="31">
        <v>108.65</v>
      </c>
      <c r="M247" s="31">
        <v>83.88306</v>
      </c>
      <c r="N247" s="1"/>
      <c r="O247" s="1"/>
    </row>
    <row r="248" spans="1:15" ht="12.75" customHeight="1">
      <c r="A248" s="31">
        <v>238</v>
      </c>
      <c r="B248" s="31" t="s">
        <v>400</v>
      </c>
      <c r="C248" s="31">
        <v>439.65</v>
      </c>
      <c r="D248" s="40">
        <v>442.2166666666667</v>
      </c>
      <c r="E248" s="40">
        <v>432.43333333333339</v>
      </c>
      <c r="F248" s="40">
        <v>425.2166666666667</v>
      </c>
      <c r="G248" s="40">
        <v>415.43333333333339</v>
      </c>
      <c r="H248" s="40">
        <v>449.43333333333339</v>
      </c>
      <c r="I248" s="40">
        <v>459.2166666666667</v>
      </c>
      <c r="J248" s="40">
        <v>466.43333333333339</v>
      </c>
      <c r="K248" s="31">
        <v>452</v>
      </c>
      <c r="L248" s="31">
        <v>435</v>
      </c>
      <c r="M248" s="31">
        <v>1.93452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1993.05</v>
      </c>
      <c r="D249" s="40">
        <v>2004.1166666666668</v>
      </c>
      <c r="E249" s="40">
        <v>1971.4833333333336</v>
      </c>
      <c r="F249" s="40">
        <v>1949.9166666666667</v>
      </c>
      <c r="G249" s="40">
        <v>1917.2833333333335</v>
      </c>
      <c r="H249" s="40">
        <v>2025.6833333333336</v>
      </c>
      <c r="I249" s="40">
        <v>2058.3166666666666</v>
      </c>
      <c r="J249" s="40">
        <v>2079.8833333333337</v>
      </c>
      <c r="K249" s="31">
        <v>2036.75</v>
      </c>
      <c r="L249" s="31">
        <v>1982.55</v>
      </c>
      <c r="M249" s="31">
        <v>2.9932400000000001</v>
      </c>
      <c r="N249" s="1"/>
      <c r="O249" s="1"/>
    </row>
    <row r="250" spans="1:15" ht="12.75" customHeight="1">
      <c r="A250" s="31">
        <v>240</v>
      </c>
      <c r="B250" s="31" t="s">
        <v>401</v>
      </c>
      <c r="C250" s="31">
        <v>208.6</v>
      </c>
      <c r="D250" s="40">
        <v>210.23333333333335</v>
      </c>
      <c r="E250" s="40">
        <v>204.56666666666669</v>
      </c>
      <c r="F250" s="40">
        <v>200.53333333333333</v>
      </c>
      <c r="G250" s="40">
        <v>194.86666666666667</v>
      </c>
      <c r="H250" s="40">
        <v>214.26666666666671</v>
      </c>
      <c r="I250" s="40">
        <v>219.93333333333334</v>
      </c>
      <c r="J250" s="40">
        <v>223.96666666666673</v>
      </c>
      <c r="K250" s="31">
        <v>215.9</v>
      </c>
      <c r="L250" s="31">
        <v>206.2</v>
      </c>
      <c r="M250" s="31">
        <v>13.075760000000001</v>
      </c>
      <c r="N250" s="1"/>
      <c r="O250" s="1"/>
    </row>
    <row r="251" spans="1:15" ht="12.75" customHeight="1">
      <c r="A251" s="31">
        <v>241</v>
      </c>
      <c r="B251" s="31" t="s">
        <v>402</v>
      </c>
      <c r="C251" s="31">
        <v>44.55</v>
      </c>
      <c r="D251" s="40">
        <v>44.65</v>
      </c>
      <c r="E251" s="40">
        <v>44.05</v>
      </c>
      <c r="F251" s="40">
        <v>43.55</v>
      </c>
      <c r="G251" s="40">
        <v>42.949999999999996</v>
      </c>
      <c r="H251" s="40">
        <v>45.15</v>
      </c>
      <c r="I251" s="40">
        <v>45.750000000000007</v>
      </c>
      <c r="J251" s="40">
        <v>46.25</v>
      </c>
      <c r="K251" s="31">
        <v>45.25</v>
      </c>
      <c r="L251" s="31">
        <v>44.15</v>
      </c>
      <c r="M251" s="31">
        <v>10.452030000000001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814.75</v>
      </c>
      <c r="D252" s="40">
        <v>811.19999999999993</v>
      </c>
      <c r="E252" s="40">
        <v>803.54999999999984</v>
      </c>
      <c r="F252" s="40">
        <v>792.34999999999991</v>
      </c>
      <c r="G252" s="40">
        <v>784.69999999999982</v>
      </c>
      <c r="H252" s="40">
        <v>822.39999999999986</v>
      </c>
      <c r="I252" s="40">
        <v>830.05</v>
      </c>
      <c r="J252" s="40">
        <v>841.24999999999989</v>
      </c>
      <c r="K252" s="31">
        <v>818.85</v>
      </c>
      <c r="L252" s="31">
        <v>800</v>
      </c>
      <c r="M252" s="31">
        <v>36.135820000000002</v>
      </c>
      <c r="N252" s="1"/>
      <c r="O252" s="1"/>
    </row>
    <row r="253" spans="1:15" ht="12.75" customHeight="1">
      <c r="A253" s="31">
        <v>243</v>
      </c>
      <c r="B253" s="31" t="s">
        <v>842</v>
      </c>
      <c r="C253" s="31">
        <v>22.5</v>
      </c>
      <c r="D253" s="40">
        <v>22.566666666666666</v>
      </c>
      <c r="E253" s="40">
        <v>22.383333333333333</v>
      </c>
      <c r="F253" s="40">
        <v>22.266666666666666</v>
      </c>
      <c r="G253" s="40">
        <v>22.083333333333332</v>
      </c>
      <c r="H253" s="40">
        <v>22.683333333333334</v>
      </c>
      <c r="I253" s="40">
        <v>22.866666666666664</v>
      </c>
      <c r="J253" s="40">
        <v>22.983333333333334</v>
      </c>
      <c r="K253" s="31">
        <v>22.75</v>
      </c>
      <c r="L253" s="31">
        <v>22.45</v>
      </c>
      <c r="M253" s="31">
        <v>72.461680000000001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756.4</v>
      </c>
      <c r="D254" s="40">
        <v>762.04999999999984</v>
      </c>
      <c r="E254" s="40">
        <v>744.14999999999964</v>
      </c>
      <c r="F254" s="40">
        <v>731.89999999999975</v>
      </c>
      <c r="G254" s="40">
        <v>713.99999999999955</v>
      </c>
      <c r="H254" s="40">
        <v>774.29999999999973</v>
      </c>
      <c r="I254" s="40">
        <v>792.2</v>
      </c>
      <c r="J254" s="40">
        <v>804.44999999999982</v>
      </c>
      <c r="K254" s="31">
        <v>779.95</v>
      </c>
      <c r="L254" s="31">
        <v>749.8</v>
      </c>
      <c r="M254" s="31">
        <v>3.4754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212.5</v>
      </c>
      <c r="D255" s="40">
        <v>213</v>
      </c>
      <c r="E255" s="40">
        <v>210.55</v>
      </c>
      <c r="F255" s="40">
        <v>208.60000000000002</v>
      </c>
      <c r="G255" s="40">
        <v>206.15000000000003</v>
      </c>
      <c r="H255" s="40">
        <v>214.95</v>
      </c>
      <c r="I255" s="40">
        <v>217.39999999999998</v>
      </c>
      <c r="J255" s="40">
        <v>219.34999999999997</v>
      </c>
      <c r="K255" s="31">
        <v>215.45</v>
      </c>
      <c r="L255" s="31">
        <v>211.05</v>
      </c>
      <c r="M255" s="31">
        <v>193.95604</v>
      </c>
      <c r="N255" s="1"/>
      <c r="O255" s="1"/>
    </row>
    <row r="256" spans="1:15" ht="12.75" customHeight="1">
      <c r="A256" s="31">
        <v>246</v>
      </c>
      <c r="B256" s="31" t="s">
        <v>403</v>
      </c>
      <c r="C256" s="31">
        <v>112.05</v>
      </c>
      <c r="D256" s="40">
        <v>112.93333333333332</v>
      </c>
      <c r="E256" s="40">
        <v>110.71666666666664</v>
      </c>
      <c r="F256" s="40">
        <v>109.38333333333331</v>
      </c>
      <c r="G256" s="40">
        <v>107.16666666666663</v>
      </c>
      <c r="H256" s="40">
        <v>114.26666666666665</v>
      </c>
      <c r="I256" s="40">
        <v>116.48333333333332</v>
      </c>
      <c r="J256" s="40">
        <v>117.81666666666666</v>
      </c>
      <c r="K256" s="31">
        <v>115.15</v>
      </c>
      <c r="L256" s="31">
        <v>111.6</v>
      </c>
      <c r="M256" s="31">
        <v>3.8635600000000001</v>
      </c>
      <c r="N256" s="1"/>
      <c r="O256" s="1"/>
    </row>
    <row r="257" spans="1:15" ht="12.75" customHeight="1">
      <c r="A257" s="31">
        <v>247</v>
      </c>
      <c r="B257" s="31" t="s">
        <v>421</v>
      </c>
      <c r="C257" s="31">
        <v>102.4</v>
      </c>
      <c r="D257" s="40">
        <v>101.95</v>
      </c>
      <c r="E257" s="40">
        <v>100</v>
      </c>
      <c r="F257" s="40">
        <v>97.6</v>
      </c>
      <c r="G257" s="40">
        <v>95.649999999999991</v>
      </c>
      <c r="H257" s="40">
        <v>104.35000000000001</v>
      </c>
      <c r="I257" s="40">
        <v>106.30000000000003</v>
      </c>
      <c r="J257" s="40">
        <v>108.70000000000002</v>
      </c>
      <c r="K257" s="31">
        <v>103.9</v>
      </c>
      <c r="L257" s="31">
        <v>99.55</v>
      </c>
      <c r="M257" s="31">
        <v>6.6185499999999999</v>
      </c>
      <c r="N257" s="1"/>
      <c r="O257" s="1"/>
    </row>
    <row r="258" spans="1:15" ht="12.75" customHeight="1">
      <c r="A258" s="31">
        <v>248</v>
      </c>
      <c r="B258" s="31" t="s">
        <v>415</v>
      </c>
      <c r="C258" s="31">
        <v>1568.3</v>
      </c>
      <c r="D258" s="40">
        <v>1572.45</v>
      </c>
      <c r="E258" s="40">
        <v>1555.95</v>
      </c>
      <c r="F258" s="40">
        <v>1543.6</v>
      </c>
      <c r="G258" s="40">
        <v>1527.1</v>
      </c>
      <c r="H258" s="40">
        <v>1584.8000000000002</v>
      </c>
      <c r="I258" s="40">
        <v>1601.3000000000002</v>
      </c>
      <c r="J258" s="40">
        <v>1613.6500000000003</v>
      </c>
      <c r="K258" s="31">
        <v>1588.95</v>
      </c>
      <c r="L258" s="31">
        <v>1560.1</v>
      </c>
      <c r="M258" s="31">
        <v>0.78508</v>
      </c>
      <c r="N258" s="1"/>
      <c r="O258" s="1"/>
    </row>
    <row r="259" spans="1:15" ht="12.75" customHeight="1">
      <c r="A259" s="31">
        <v>249</v>
      </c>
      <c r="B259" s="31" t="s">
        <v>425</v>
      </c>
      <c r="C259" s="31">
        <v>2051.75</v>
      </c>
      <c r="D259" s="40">
        <v>2042.25</v>
      </c>
      <c r="E259" s="40">
        <v>2019.5</v>
      </c>
      <c r="F259" s="40">
        <v>1987.25</v>
      </c>
      <c r="G259" s="40">
        <v>1964.5</v>
      </c>
      <c r="H259" s="40">
        <v>2074.5</v>
      </c>
      <c r="I259" s="40">
        <v>2097.25</v>
      </c>
      <c r="J259" s="40">
        <v>2129.5</v>
      </c>
      <c r="K259" s="31">
        <v>2065</v>
      </c>
      <c r="L259" s="31">
        <v>2010</v>
      </c>
      <c r="M259" s="31">
        <v>7.9689999999999997E-2</v>
      </c>
      <c r="N259" s="1"/>
      <c r="O259" s="1"/>
    </row>
    <row r="260" spans="1:15" ht="12.75" customHeight="1">
      <c r="A260" s="31">
        <v>250</v>
      </c>
      <c r="B260" s="31" t="s">
        <v>422</v>
      </c>
      <c r="C260" s="31">
        <v>96</v>
      </c>
      <c r="D260" s="40">
        <v>96.350000000000009</v>
      </c>
      <c r="E260" s="40">
        <v>94.90000000000002</v>
      </c>
      <c r="F260" s="40">
        <v>93.800000000000011</v>
      </c>
      <c r="G260" s="40">
        <v>92.350000000000023</v>
      </c>
      <c r="H260" s="40">
        <v>97.450000000000017</v>
      </c>
      <c r="I260" s="40">
        <v>98.9</v>
      </c>
      <c r="J260" s="40">
        <v>100.00000000000001</v>
      </c>
      <c r="K260" s="31">
        <v>97.8</v>
      </c>
      <c r="L260" s="31">
        <v>95.25</v>
      </c>
      <c r="M260" s="31">
        <v>8.2599699999999991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378.05</v>
      </c>
      <c r="D261" s="40">
        <v>375.45</v>
      </c>
      <c r="E261" s="40">
        <v>368.75</v>
      </c>
      <c r="F261" s="40">
        <v>359.45</v>
      </c>
      <c r="G261" s="40">
        <v>352.75</v>
      </c>
      <c r="H261" s="40">
        <v>384.75</v>
      </c>
      <c r="I261" s="40">
        <v>391.44999999999993</v>
      </c>
      <c r="J261" s="40">
        <v>400.75</v>
      </c>
      <c r="K261" s="31">
        <v>382.15</v>
      </c>
      <c r="L261" s="31">
        <v>366.15</v>
      </c>
      <c r="M261" s="31">
        <v>52.724260000000001</v>
      </c>
      <c r="N261" s="1"/>
      <c r="O261" s="1"/>
    </row>
    <row r="262" spans="1:15" ht="12.75" customHeight="1">
      <c r="A262" s="31">
        <v>252</v>
      </c>
      <c r="B262" s="31" t="s">
        <v>416</v>
      </c>
      <c r="C262" s="31">
        <v>3453.9</v>
      </c>
      <c r="D262" s="40">
        <v>3408.7666666666664</v>
      </c>
      <c r="E262" s="40">
        <v>3347.5333333333328</v>
      </c>
      <c r="F262" s="40">
        <v>3241.1666666666665</v>
      </c>
      <c r="G262" s="40">
        <v>3179.9333333333329</v>
      </c>
      <c r="H262" s="40">
        <v>3515.1333333333328</v>
      </c>
      <c r="I262" s="40">
        <v>3576.3666666666663</v>
      </c>
      <c r="J262" s="40">
        <v>3682.7333333333327</v>
      </c>
      <c r="K262" s="31">
        <v>3470</v>
      </c>
      <c r="L262" s="31">
        <v>3302.4</v>
      </c>
      <c r="M262" s="31">
        <v>0.43404999999999999</v>
      </c>
      <c r="N262" s="1"/>
      <c r="O262" s="1"/>
    </row>
    <row r="263" spans="1:15" ht="12.75" customHeight="1">
      <c r="A263" s="31">
        <v>253</v>
      </c>
      <c r="B263" s="31" t="s">
        <v>417</v>
      </c>
      <c r="C263" s="31">
        <v>537.4</v>
      </c>
      <c r="D263" s="40">
        <v>540.65</v>
      </c>
      <c r="E263" s="40">
        <v>531.29999999999995</v>
      </c>
      <c r="F263" s="40">
        <v>525.19999999999993</v>
      </c>
      <c r="G263" s="40">
        <v>515.84999999999991</v>
      </c>
      <c r="H263" s="40">
        <v>546.75</v>
      </c>
      <c r="I263" s="40">
        <v>556.10000000000014</v>
      </c>
      <c r="J263" s="40">
        <v>562.20000000000005</v>
      </c>
      <c r="K263" s="31">
        <v>550</v>
      </c>
      <c r="L263" s="31">
        <v>534.54999999999995</v>
      </c>
      <c r="M263" s="31">
        <v>1.6113200000000001</v>
      </c>
      <c r="N263" s="1"/>
      <c r="O263" s="1"/>
    </row>
    <row r="264" spans="1:15" ht="12.75" customHeight="1">
      <c r="A264" s="31">
        <v>254</v>
      </c>
      <c r="B264" s="31" t="s">
        <v>418</v>
      </c>
      <c r="C264" s="31">
        <v>194.8</v>
      </c>
      <c r="D264" s="40">
        <v>196.03333333333333</v>
      </c>
      <c r="E264" s="40">
        <v>192.76666666666665</v>
      </c>
      <c r="F264" s="40">
        <v>190.73333333333332</v>
      </c>
      <c r="G264" s="40">
        <v>187.46666666666664</v>
      </c>
      <c r="H264" s="40">
        <v>198.06666666666666</v>
      </c>
      <c r="I264" s="40">
        <v>201.33333333333337</v>
      </c>
      <c r="J264" s="40">
        <v>203.36666666666667</v>
      </c>
      <c r="K264" s="31">
        <v>199.3</v>
      </c>
      <c r="L264" s="31">
        <v>194</v>
      </c>
      <c r="M264" s="31">
        <v>2.8209399999999998</v>
      </c>
      <c r="N264" s="1"/>
      <c r="O264" s="1"/>
    </row>
    <row r="265" spans="1:15" ht="12.75" customHeight="1">
      <c r="A265" s="31">
        <v>255</v>
      </c>
      <c r="B265" s="31" t="s">
        <v>419</v>
      </c>
      <c r="C265" s="31">
        <v>135.19999999999999</v>
      </c>
      <c r="D265" s="40">
        <v>134.61666666666665</v>
      </c>
      <c r="E265" s="40">
        <v>132.2833333333333</v>
      </c>
      <c r="F265" s="40">
        <v>129.36666666666665</v>
      </c>
      <c r="G265" s="40">
        <v>127.0333333333333</v>
      </c>
      <c r="H265" s="40">
        <v>137.5333333333333</v>
      </c>
      <c r="I265" s="40">
        <v>139.86666666666662</v>
      </c>
      <c r="J265" s="40">
        <v>142.7833333333333</v>
      </c>
      <c r="K265" s="31">
        <v>136.94999999999999</v>
      </c>
      <c r="L265" s="31">
        <v>131.69999999999999</v>
      </c>
      <c r="M265" s="31">
        <v>5.2525899999999996</v>
      </c>
      <c r="N265" s="1"/>
      <c r="O265" s="1"/>
    </row>
    <row r="266" spans="1:15" ht="12.75" customHeight="1">
      <c r="A266" s="31">
        <v>256</v>
      </c>
      <c r="B266" s="31" t="s">
        <v>420</v>
      </c>
      <c r="C266" s="31">
        <v>72.55</v>
      </c>
      <c r="D266" s="40">
        <v>72.333333333333329</v>
      </c>
      <c r="E266" s="40">
        <v>71.916666666666657</v>
      </c>
      <c r="F266" s="40">
        <v>71.283333333333331</v>
      </c>
      <c r="G266" s="40">
        <v>70.86666666666666</v>
      </c>
      <c r="H266" s="40">
        <v>72.966666666666654</v>
      </c>
      <c r="I266" s="40">
        <v>73.383333333333312</v>
      </c>
      <c r="J266" s="40">
        <v>74.016666666666652</v>
      </c>
      <c r="K266" s="31">
        <v>72.75</v>
      </c>
      <c r="L266" s="31">
        <v>71.7</v>
      </c>
      <c r="M266" s="31">
        <v>8.93811</v>
      </c>
      <c r="N266" s="1"/>
      <c r="O266" s="1"/>
    </row>
    <row r="267" spans="1:15" ht="12.75" customHeight="1">
      <c r="A267" s="31">
        <v>257</v>
      </c>
      <c r="B267" s="31" t="s">
        <v>424</v>
      </c>
      <c r="C267" s="31">
        <v>180.2</v>
      </c>
      <c r="D267" s="40">
        <v>181.6</v>
      </c>
      <c r="E267" s="40">
        <v>177.39999999999998</v>
      </c>
      <c r="F267" s="40">
        <v>174.6</v>
      </c>
      <c r="G267" s="40">
        <v>170.39999999999998</v>
      </c>
      <c r="H267" s="40">
        <v>184.39999999999998</v>
      </c>
      <c r="I267" s="40">
        <v>188.59999999999997</v>
      </c>
      <c r="J267" s="40">
        <v>191.39999999999998</v>
      </c>
      <c r="K267" s="31">
        <v>185.8</v>
      </c>
      <c r="L267" s="31">
        <v>178.8</v>
      </c>
      <c r="M267" s="31">
        <v>9.1991099999999992</v>
      </c>
      <c r="N267" s="1"/>
      <c r="O267" s="1"/>
    </row>
    <row r="268" spans="1:15" ht="12.75" customHeight="1">
      <c r="A268" s="31">
        <v>258</v>
      </c>
      <c r="B268" s="31" t="s">
        <v>423</v>
      </c>
      <c r="C268" s="31">
        <v>318.45</v>
      </c>
      <c r="D268" s="40">
        <v>314.04999999999995</v>
      </c>
      <c r="E268" s="40">
        <v>308.19999999999993</v>
      </c>
      <c r="F268" s="40">
        <v>297.95</v>
      </c>
      <c r="G268" s="40">
        <v>292.09999999999997</v>
      </c>
      <c r="H268" s="40">
        <v>324.2999999999999</v>
      </c>
      <c r="I268" s="40">
        <v>330.14999999999992</v>
      </c>
      <c r="J268" s="40">
        <v>340.39999999999986</v>
      </c>
      <c r="K268" s="31">
        <v>319.89999999999998</v>
      </c>
      <c r="L268" s="31">
        <v>303.8</v>
      </c>
      <c r="M268" s="31">
        <v>1.1766799999999999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292.64999999999998</v>
      </c>
      <c r="D269" s="40">
        <v>288.76666666666665</v>
      </c>
      <c r="E269" s="40">
        <v>282.93333333333328</v>
      </c>
      <c r="F269" s="40">
        <v>273.21666666666664</v>
      </c>
      <c r="G269" s="40">
        <v>267.38333333333327</v>
      </c>
      <c r="H269" s="40">
        <v>298.48333333333329</v>
      </c>
      <c r="I269" s="40">
        <v>304.31666666666666</v>
      </c>
      <c r="J269" s="40">
        <v>314.0333333333333</v>
      </c>
      <c r="K269" s="31">
        <v>294.60000000000002</v>
      </c>
      <c r="L269" s="31">
        <v>279.05</v>
      </c>
      <c r="M269" s="31">
        <v>9.6243200000000009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658.3</v>
      </c>
      <c r="D270" s="40">
        <v>656.56666666666661</v>
      </c>
      <c r="E270" s="40">
        <v>647.13333333333321</v>
      </c>
      <c r="F270" s="40">
        <v>635.96666666666658</v>
      </c>
      <c r="G270" s="40">
        <v>626.53333333333319</v>
      </c>
      <c r="H270" s="40">
        <v>667.73333333333323</v>
      </c>
      <c r="I270" s="40">
        <v>677.16666666666663</v>
      </c>
      <c r="J270" s="40">
        <v>688.33333333333326</v>
      </c>
      <c r="K270" s="31">
        <v>666</v>
      </c>
      <c r="L270" s="31">
        <v>645.4</v>
      </c>
      <c r="M270" s="31">
        <v>31.27861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3412.2</v>
      </c>
      <c r="D271" s="40">
        <v>3402.4</v>
      </c>
      <c r="E271" s="40">
        <v>3374.8</v>
      </c>
      <c r="F271" s="40">
        <v>3337.4</v>
      </c>
      <c r="G271" s="40">
        <v>3309.8</v>
      </c>
      <c r="H271" s="40">
        <v>3439.8</v>
      </c>
      <c r="I271" s="40">
        <v>3467.3999999999996</v>
      </c>
      <c r="J271" s="40">
        <v>3504.8</v>
      </c>
      <c r="K271" s="31">
        <v>3430</v>
      </c>
      <c r="L271" s="31">
        <v>3365</v>
      </c>
      <c r="M271" s="31">
        <v>4.5063500000000003</v>
      </c>
      <c r="N271" s="1"/>
      <c r="O271" s="1"/>
    </row>
    <row r="272" spans="1:15" ht="12.75" customHeight="1">
      <c r="A272" s="31">
        <v>262</v>
      </c>
      <c r="B272" s="31" t="s">
        <v>850</v>
      </c>
      <c r="C272" s="31">
        <v>525.54999999999995</v>
      </c>
      <c r="D272" s="40">
        <v>530.31666666666661</v>
      </c>
      <c r="E272" s="40">
        <v>513.23333333333323</v>
      </c>
      <c r="F272" s="40">
        <v>500.91666666666663</v>
      </c>
      <c r="G272" s="40">
        <v>483.83333333333326</v>
      </c>
      <c r="H272" s="40">
        <v>542.63333333333321</v>
      </c>
      <c r="I272" s="40">
        <v>559.7166666666667</v>
      </c>
      <c r="J272" s="40">
        <v>572.03333333333319</v>
      </c>
      <c r="K272" s="31">
        <v>547.4</v>
      </c>
      <c r="L272" s="31">
        <v>518</v>
      </c>
      <c r="M272" s="31">
        <v>3.6369199999999999</v>
      </c>
      <c r="N272" s="1"/>
      <c r="O272" s="1"/>
    </row>
    <row r="273" spans="1:15" ht="12.75" customHeight="1">
      <c r="A273" s="31">
        <v>263</v>
      </c>
      <c r="B273" s="31" t="s">
        <v>851</v>
      </c>
      <c r="C273" s="31">
        <v>558.4</v>
      </c>
      <c r="D273" s="40">
        <v>563.13333333333333</v>
      </c>
      <c r="E273" s="40">
        <v>552.26666666666665</v>
      </c>
      <c r="F273" s="40">
        <v>546.13333333333333</v>
      </c>
      <c r="G273" s="40">
        <v>535.26666666666665</v>
      </c>
      <c r="H273" s="40">
        <v>569.26666666666665</v>
      </c>
      <c r="I273" s="40">
        <v>580.13333333333321</v>
      </c>
      <c r="J273" s="40">
        <v>586.26666666666665</v>
      </c>
      <c r="K273" s="31">
        <v>574</v>
      </c>
      <c r="L273" s="31">
        <v>557</v>
      </c>
      <c r="M273" s="31">
        <v>0.76398999999999995</v>
      </c>
      <c r="N273" s="1"/>
      <c r="O273" s="1"/>
    </row>
    <row r="274" spans="1:15" ht="12.75" customHeight="1">
      <c r="A274" s="31">
        <v>264</v>
      </c>
      <c r="B274" s="31" t="s">
        <v>426</v>
      </c>
      <c r="C274" s="31">
        <v>790.55</v>
      </c>
      <c r="D274" s="40">
        <v>789.13333333333333</v>
      </c>
      <c r="E274" s="40">
        <v>771.51666666666665</v>
      </c>
      <c r="F274" s="40">
        <v>752.48333333333335</v>
      </c>
      <c r="G274" s="40">
        <v>734.86666666666667</v>
      </c>
      <c r="H274" s="40">
        <v>808.16666666666663</v>
      </c>
      <c r="I274" s="40">
        <v>825.78333333333319</v>
      </c>
      <c r="J274" s="40">
        <v>844.81666666666661</v>
      </c>
      <c r="K274" s="31">
        <v>806.75</v>
      </c>
      <c r="L274" s="31">
        <v>770.1</v>
      </c>
      <c r="M274" s="31">
        <v>10.76075</v>
      </c>
      <c r="N274" s="1"/>
      <c r="O274" s="1"/>
    </row>
    <row r="275" spans="1:15" ht="12.75" customHeight="1">
      <c r="A275" s="31">
        <v>265</v>
      </c>
      <c r="B275" s="31" t="s">
        <v>427</v>
      </c>
      <c r="C275" s="31">
        <v>139.80000000000001</v>
      </c>
      <c r="D275" s="40">
        <v>140.38333333333335</v>
      </c>
      <c r="E275" s="40">
        <v>138.4666666666667</v>
      </c>
      <c r="F275" s="40">
        <v>137.13333333333335</v>
      </c>
      <c r="G275" s="40">
        <v>135.2166666666667</v>
      </c>
      <c r="H275" s="40">
        <v>141.7166666666667</v>
      </c>
      <c r="I275" s="40">
        <v>143.63333333333338</v>
      </c>
      <c r="J275" s="40">
        <v>144.9666666666667</v>
      </c>
      <c r="K275" s="31">
        <v>142.30000000000001</v>
      </c>
      <c r="L275" s="31">
        <v>139.05000000000001</v>
      </c>
      <c r="M275" s="31">
        <v>2.3508900000000001</v>
      </c>
      <c r="N275" s="1"/>
      <c r="O275" s="1"/>
    </row>
    <row r="276" spans="1:15" ht="12.75" customHeight="1">
      <c r="A276" s="31">
        <v>266</v>
      </c>
      <c r="B276" s="31" t="s">
        <v>434</v>
      </c>
      <c r="C276" s="31">
        <v>1224.8</v>
      </c>
      <c r="D276" s="40">
        <v>1220</v>
      </c>
      <c r="E276" s="40">
        <v>1209</v>
      </c>
      <c r="F276" s="40">
        <v>1193.2</v>
      </c>
      <c r="G276" s="40">
        <v>1182.2</v>
      </c>
      <c r="H276" s="40">
        <v>1235.8</v>
      </c>
      <c r="I276" s="40">
        <v>1246.8</v>
      </c>
      <c r="J276" s="40">
        <v>1262.5999999999999</v>
      </c>
      <c r="K276" s="31">
        <v>1231</v>
      </c>
      <c r="L276" s="31">
        <v>1204.2</v>
      </c>
      <c r="M276" s="31">
        <v>1.82772</v>
      </c>
      <c r="N276" s="1"/>
      <c r="O276" s="1"/>
    </row>
    <row r="277" spans="1:15" ht="12.75" customHeight="1">
      <c r="A277" s="31">
        <v>267</v>
      </c>
      <c r="B277" s="31" t="s">
        <v>435</v>
      </c>
      <c r="C277" s="31">
        <v>353.85</v>
      </c>
      <c r="D277" s="40">
        <v>351.45</v>
      </c>
      <c r="E277" s="40">
        <v>345.9</v>
      </c>
      <c r="F277" s="40">
        <v>337.95</v>
      </c>
      <c r="G277" s="40">
        <v>332.4</v>
      </c>
      <c r="H277" s="40">
        <v>359.4</v>
      </c>
      <c r="I277" s="40">
        <v>364.95000000000005</v>
      </c>
      <c r="J277" s="40">
        <v>372.9</v>
      </c>
      <c r="K277" s="31">
        <v>357</v>
      </c>
      <c r="L277" s="31">
        <v>343.5</v>
      </c>
      <c r="M277" s="31">
        <v>6.8501700000000003</v>
      </c>
      <c r="N277" s="1"/>
      <c r="O277" s="1"/>
    </row>
    <row r="278" spans="1:15" ht="12.75" customHeight="1">
      <c r="A278" s="31">
        <v>268</v>
      </c>
      <c r="B278" s="31" t="s">
        <v>852</v>
      </c>
      <c r="C278" s="31">
        <v>67.25</v>
      </c>
      <c r="D278" s="40">
        <v>67.5</v>
      </c>
      <c r="E278" s="40">
        <v>66.8</v>
      </c>
      <c r="F278" s="40">
        <v>66.349999999999994</v>
      </c>
      <c r="G278" s="40">
        <v>65.649999999999991</v>
      </c>
      <c r="H278" s="40">
        <v>67.95</v>
      </c>
      <c r="I278" s="40">
        <v>68.649999999999991</v>
      </c>
      <c r="J278" s="40">
        <v>69.100000000000009</v>
      </c>
      <c r="K278" s="31">
        <v>68.2</v>
      </c>
      <c r="L278" s="31">
        <v>67.05</v>
      </c>
      <c r="M278" s="31">
        <v>5.3880999999999997</v>
      </c>
      <c r="N278" s="1"/>
      <c r="O278" s="1"/>
    </row>
    <row r="279" spans="1:15" ht="12.75" customHeight="1">
      <c r="A279" s="31">
        <v>269</v>
      </c>
      <c r="B279" s="31" t="s">
        <v>436</v>
      </c>
      <c r="C279" s="31">
        <v>591.4</v>
      </c>
      <c r="D279" s="40">
        <v>590.43333333333328</v>
      </c>
      <c r="E279" s="40">
        <v>583.16666666666652</v>
      </c>
      <c r="F279" s="40">
        <v>574.93333333333328</v>
      </c>
      <c r="G279" s="40">
        <v>567.66666666666652</v>
      </c>
      <c r="H279" s="40">
        <v>598.66666666666652</v>
      </c>
      <c r="I279" s="40">
        <v>605.93333333333317</v>
      </c>
      <c r="J279" s="40">
        <v>614.16666666666652</v>
      </c>
      <c r="K279" s="31">
        <v>597.70000000000005</v>
      </c>
      <c r="L279" s="31">
        <v>582.20000000000005</v>
      </c>
      <c r="M279" s="31">
        <v>0.55159000000000002</v>
      </c>
      <c r="N279" s="1"/>
      <c r="O279" s="1"/>
    </row>
    <row r="280" spans="1:15" ht="12.75" customHeight="1">
      <c r="A280" s="31">
        <v>270</v>
      </c>
      <c r="B280" s="31" t="s">
        <v>437</v>
      </c>
      <c r="C280" s="31">
        <v>45.2</v>
      </c>
      <c r="D280" s="40">
        <v>44.866666666666667</v>
      </c>
      <c r="E280" s="40">
        <v>44.183333333333337</v>
      </c>
      <c r="F280" s="40">
        <v>43.166666666666671</v>
      </c>
      <c r="G280" s="40">
        <v>42.483333333333341</v>
      </c>
      <c r="H280" s="40">
        <v>45.883333333333333</v>
      </c>
      <c r="I280" s="40">
        <v>46.566666666666656</v>
      </c>
      <c r="J280" s="40">
        <v>47.583333333333329</v>
      </c>
      <c r="K280" s="31">
        <v>45.55</v>
      </c>
      <c r="L280" s="31">
        <v>43.85</v>
      </c>
      <c r="M280" s="31">
        <v>25.082249999999998</v>
      </c>
      <c r="N280" s="1"/>
      <c r="O280" s="1"/>
    </row>
    <row r="281" spans="1:15" ht="12.75" customHeight="1">
      <c r="A281" s="31">
        <v>271</v>
      </c>
      <c r="B281" s="31" t="s">
        <v>439</v>
      </c>
      <c r="C281" s="31">
        <v>460.1</v>
      </c>
      <c r="D281" s="40">
        <v>460</v>
      </c>
      <c r="E281" s="40">
        <v>452.65</v>
      </c>
      <c r="F281" s="40">
        <v>445.2</v>
      </c>
      <c r="G281" s="40">
        <v>437.84999999999997</v>
      </c>
      <c r="H281" s="40">
        <v>467.45</v>
      </c>
      <c r="I281" s="40">
        <v>474.8</v>
      </c>
      <c r="J281" s="40">
        <v>482.25</v>
      </c>
      <c r="K281" s="31">
        <v>467.35</v>
      </c>
      <c r="L281" s="31">
        <v>452.55</v>
      </c>
      <c r="M281" s="31">
        <v>4.1446500000000004</v>
      </c>
      <c r="N281" s="1"/>
      <c r="O281" s="1"/>
    </row>
    <row r="282" spans="1:15" ht="12.75" customHeight="1">
      <c r="A282" s="31">
        <v>272</v>
      </c>
      <c r="B282" s="31" t="s">
        <v>429</v>
      </c>
      <c r="C282" s="31">
        <v>1055.55</v>
      </c>
      <c r="D282" s="40">
        <v>1066.6666666666667</v>
      </c>
      <c r="E282" s="40">
        <v>1031.3833333333334</v>
      </c>
      <c r="F282" s="40">
        <v>1007.2166666666667</v>
      </c>
      <c r="G282" s="40">
        <v>971.93333333333339</v>
      </c>
      <c r="H282" s="40">
        <v>1090.8333333333335</v>
      </c>
      <c r="I282" s="40">
        <v>1126.1166666666668</v>
      </c>
      <c r="J282" s="40">
        <v>1150.2833333333335</v>
      </c>
      <c r="K282" s="31">
        <v>1101.95</v>
      </c>
      <c r="L282" s="31">
        <v>1042.5</v>
      </c>
      <c r="M282" s="31">
        <v>1.2966899999999999</v>
      </c>
      <c r="N282" s="1"/>
      <c r="O282" s="1"/>
    </row>
    <row r="283" spans="1:15" ht="12.75" customHeight="1">
      <c r="A283" s="31">
        <v>273</v>
      </c>
      <c r="B283" s="31" t="s">
        <v>430</v>
      </c>
      <c r="C283" s="31">
        <v>277.5</v>
      </c>
      <c r="D283" s="40">
        <v>277.66666666666669</v>
      </c>
      <c r="E283" s="40">
        <v>274.83333333333337</v>
      </c>
      <c r="F283" s="40">
        <v>272.16666666666669</v>
      </c>
      <c r="G283" s="40">
        <v>269.33333333333337</v>
      </c>
      <c r="H283" s="40">
        <v>280.33333333333337</v>
      </c>
      <c r="I283" s="40">
        <v>283.16666666666674</v>
      </c>
      <c r="J283" s="40">
        <v>285.83333333333337</v>
      </c>
      <c r="K283" s="31">
        <v>280.5</v>
      </c>
      <c r="L283" s="31">
        <v>275</v>
      </c>
      <c r="M283" s="31">
        <v>1.5083299999999999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1736.55</v>
      </c>
      <c r="D284" s="40">
        <v>1741.8500000000001</v>
      </c>
      <c r="E284" s="40">
        <v>1715.7000000000003</v>
      </c>
      <c r="F284" s="40">
        <v>1694.8500000000001</v>
      </c>
      <c r="G284" s="40">
        <v>1668.7000000000003</v>
      </c>
      <c r="H284" s="40">
        <v>1762.7000000000003</v>
      </c>
      <c r="I284" s="40">
        <v>1788.8500000000004</v>
      </c>
      <c r="J284" s="40">
        <v>1809.7000000000003</v>
      </c>
      <c r="K284" s="31">
        <v>1768</v>
      </c>
      <c r="L284" s="31">
        <v>1721</v>
      </c>
      <c r="M284" s="31">
        <v>22.642309999999998</v>
      </c>
      <c r="N284" s="1"/>
      <c r="O284" s="1"/>
    </row>
    <row r="285" spans="1:15" ht="12.75" customHeight="1">
      <c r="A285" s="31">
        <v>275</v>
      </c>
      <c r="B285" s="31" t="s">
        <v>431</v>
      </c>
      <c r="C285" s="31">
        <v>481.5</v>
      </c>
      <c r="D285" s="40">
        <v>476.73333333333335</v>
      </c>
      <c r="E285" s="40">
        <v>468.9666666666667</v>
      </c>
      <c r="F285" s="40">
        <v>456.43333333333334</v>
      </c>
      <c r="G285" s="40">
        <v>448.66666666666669</v>
      </c>
      <c r="H285" s="40">
        <v>489.26666666666671</v>
      </c>
      <c r="I285" s="40">
        <v>497.03333333333336</v>
      </c>
      <c r="J285" s="40">
        <v>509.56666666666672</v>
      </c>
      <c r="K285" s="31">
        <v>484.5</v>
      </c>
      <c r="L285" s="31">
        <v>464.2</v>
      </c>
      <c r="M285" s="31">
        <v>14.069990000000001</v>
      </c>
      <c r="N285" s="1"/>
      <c r="O285" s="1"/>
    </row>
    <row r="286" spans="1:15" ht="12.75" customHeight="1">
      <c r="A286" s="31">
        <v>276</v>
      </c>
      <c r="B286" s="31" t="s">
        <v>428</v>
      </c>
      <c r="C286" s="31">
        <v>607.1</v>
      </c>
      <c r="D286" s="40">
        <v>603.65000000000009</v>
      </c>
      <c r="E286" s="40">
        <v>591.60000000000014</v>
      </c>
      <c r="F286" s="40">
        <v>576.1</v>
      </c>
      <c r="G286" s="40">
        <v>564.05000000000007</v>
      </c>
      <c r="H286" s="40">
        <v>619.1500000000002</v>
      </c>
      <c r="I286" s="40">
        <v>631.20000000000016</v>
      </c>
      <c r="J286" s="40">
        <v>646.70000000000027</v>
      </c>
      <c r="K286" s="31">
        <v>615.70000000000005</v>
      </c>
      <c r="L286" s="31">
        <v>588.15</v>
      </c>
      <c r="M286" s="31">
        <v>4.7299300000000004</v>
      </c>
      <c r="N286" s="1"/>
      <c r="O286" s="1"/>
    </row>
    <row r="287" spans="1:15" ht="12.75" customHeight="1">
      <c r="A287" s="31">
        <v>277</v>
      </c>
      <c r="B287" s="31" t="s">
        <v>432</v>
      </c>
      <c r="C287" s="31">
        <v>241.6</v>
      </c>
      <c r="D287" s="40">
        <v>243.29999999999998</v>
      </c>
      <c r="E287" s="40">
        <v>238.19999999999996</v>
      </c>
      <c r="F287" s="40">
        <v>234.79999999999998</v>
      </c>
      <c r="G287" s="40">
        <v>229.69999999999996</v>
      </c>
      <c r="H287" s="40">
        <v>246.69999999999996</v>
      </c>
      <c r="I287" s="40">
        <v>251.79999999999998</v>
      </c>
      <c r="J287" s="40">
        <v>255.19999999999996</v>
      </c>
      <c r="K287" s="31">
        <v>248.4</v>
      </c>
      <c r="L287" s="31">
        <v>239.9</v>
      </c>
      <c r="M287" s="31">
        <v>3.29338</v>
      </c>
      <c r="N287" s="1"/>
      <c r="O287" s="1"/>
    </row>
    <row r="288" spans="1:15" ht="12.75" customHeight="1">
      <c r="A288" s="31">
        <v>278</v>
      </c>
      <c r="B288" s="31" t="s">
        <v>433</v>
      </c>
      <c r="C288" s="31">
        <v>1212.6500000000001</v>
      </c>
      <c r="D288" s="40">
        <v>1208.5999999999999</v>
      </c>
      <c r="E288" s="40">
        <v>1191.6499999999999</v>
      </c>
      <c r="F288" s="40">
        <v>1170.6499999999999</v>
      </c>
      <c r="G288" s="40">
        <v>1153.6999999999998</v>
      </c>
      <c r="H288" s="40">
        <v>1229.5999999999999</v>
      </c>
      <c r="I288" s="40">
        <v>1246.5499999999997</v>
      </c>
      <c r="J288" s="40">
        <v>1267.55</v>
      </c>
      <c r="K288" s="31">
        <v>1225.55</v>
      </c>
      <c r="L288" s="31">
        <v>1187.5999999999999</v>
      </c>
      <c r="M288" s="31">
        <v>0.14605000000000001</v>
      </c>
      <c r="N288" s="1"/>
      <c r="O288" s="1"/>
    </row>
    <row r="289" spans="1:15" ht="12.75" customHeight="1">
      <c r="A289" s="31">
        <v>279</v>
      </c>
      <c r="B289" s="31" t="s">
        <v>438</v>
      </c>
      <c r="C289" s="31">
        <v>511.8</v>
      </c>
      <c r="D289" s="40">
        <v>513.13333333333333</v>
      </c>
      <c r="E289" s="40">
        <v>508.26666666666665</v>
      </c>
      <c r="F289" s="40">
        <v>504.73333333333335</v>
      </c>
      <c r="G289" s="40">
        <v>499.86666666666667</v>
      </c>
      <c r="H289" s="40">
        <v>516.66666666666663</v>
      </c>
      <c r="I289" s="40">
        <v>521.53333333333319</v>
      </c>
      <c r="J289" s="40">
        <v>525.06666666666661</v>
      </c>
      <c r="K289" s="31">
        <v>518</v>
      </c>
      <c r="L289" s="31">
        <v>509.6</v>
      </c>
      <c r="M289" s="31">
        <v>0.63646999999999998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77.099999999999994</v>
      </c>
      <c r="D290" s="40">
        <v>76.75</v>
      </c>
      <c r="E290" s="40">
        <v>75.099999999999994</v>
      </c>
      <c r="F290" s="40">
        <v>73.099999999999994</v>
      </c>
      <c r="G290" s="40">
        <v>71.449999999999989</v>
      </c>
      <c r="H290" s="40">
        <v>78.75</v>
      </c>
      <c r="I290" s="40">
        <v>80.400000000000006</v>
      </c>
      <c r="J290" s="40">
        <v>82.4</v>
      </c>
      <c r="K290" s="31">
        <v>78.400000000000006</v>
      </c>
      <c r="L290" s="31">
        <v>74.75</v>
      </c>
      <c r="M290" s="31">
        <v>90.679569999999998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3404.25</v>
      </c>
      <c r="D291" s="40">
        <v>3402.0166666666664</v>
      </c>
      <c r="E291" s="40">
        <v>3367.0333333333328</v>
      </c>
      <c r="F291" s="40">
        <v>3329.8166666666666</v>
      </c>
      <c r="G291" s="40">
        <v>3294.833333333333</v>
      </c>
      <c r="H291" s="40">
        <v>3439.2333333333327</v>
      </c>
      <c r="I291" s="40">
        <v>3474.2166666666662</v>
      </c>
      <c r="J291" s="40">
        <v>3511.4333333333325</v>
      </c>
      <c r="K291" s="31">
        <v>3437</v>
      </c>
      <c r="L291" s="31">
        <v>3364.8</v>
      </c>
      <c r="M291" s="31">
        <v>1.4583600000000001</v>
      </c>
      <c r="N291" s="1"/>
      <c r="O291" s="1"/>
    </row>
    <row r="292" spans="1:15" ht="12.75" customHeight="1">
      <c r="A292" s="31">
        <v>282</v>
      </c>
      <c r="B292" s="31" t="s">
        <v>440</v>
      </c>
      <c r="C292" s="31">
        <v>421.05</v>
      </c>
      <c r="D292" s="40">
        <v>414.36666666666662</v>
      </c>
      <c r="E292" s="40">
        <v>401.93333333333322</v>
      </c>
      <c r="F292" s="40">
        <v>382.81666666666661</v>
      </c>
      <c r="G292" s="40">
        <v>370.38333333333321</v>
      </c>
      <c r="H292" s="40">
        <v>433.48333333333323</v>
      </c>
      <c r="I292" s="40">
        <v>445.91666666666663</v>
      </c>
      <c r="J292" s="40">
        <v>465.03333333333325</v>
      </c>
      <c r="K292" s="31">
        <v>426.8</v>
      </c>
      <c r="L292" s="31">
        <v>395.25</v>
      </c>
      <c r="M292" s="31">
        <v>12.278890000000001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485.2</v>
      </c>
      <c r="D293" s="40">
        <v>486.16666666666669</v>
      </c>
      <c r="E293" s="40">
        <v>478.33333333333337</v>
      </c>
      <c r="F293" s="40">
        <v>471.4666666666667</v>
      </c>
      <c r="G293" s="40">
        <v>463.63333333333338</v>
      </c>
      <c r="H293" s="40">
        <v>493.03333333333336</v>
      </c>
      <c r="I293" s="40">
        <v>500.86666666666673</v>
      </c>
      <c r="J293" s="40">
        <v>507.73333333333335</v>
      </c>
      <c r="K293" s="31">
        <v>494</v>
      </c>
      <c r="L293" s="31">
        <v>479.3</v>
      </c>
      <c r="M293" s="31">
        <v>13.33221</v>
      </c>
      <c r="N293" s="1"/>
      <c r="O293" s="1"/>
    </row>
    <row r="294" spans="1:15" ht="12.75" customHeight="1">
      <c r="A294" s="31">
        <v>284</v>
      </c>
      <c r="B294" s="31" t="s">
        <v>441</v>
      </c>
      <c r="C294" s="31">
        <v>8574.75</v>
      </c>
      <c r="D294" s="40">
        <v>8663.6999999999989</v>
      </c>
      <c r="E294" s="40">
        <v>8421.0499999999975</v>
      </c>
      <c r="F294" s="40">
        <v>8267.3499999999985</v>
      </c>
      <c r="G294" s="40">
        <v>8024.6999999999971</v>
      </c>
      <c r="H294" s="40">
        <v>8817.3999999999978</v>
      </c>
      <c r="I294" s="40">
        <v>9060.0499999999993</v>
      </c>
      <c r="J294" s="40">
        <v>9213.7499999999982</v>
      </c>
      <c r="K294" s="31">
        <v>8906.35</v>
      </c>
      <c r="L294" s="31">
        <v>8510</v>
      </c>
      <c r="M294" s="31">
        <v>8.0890000000000004E-2</v>
      </c>
      <c r="N294" s="1"/>
      <c r="O294" s="1"/>
    </row>
    <row r="295" spans="1:15" ht="12.75" customHeight="1">
      <c r="A295" s="31">
        <v>285</v>
      </c>
      <c r="B295" s="31" t="s">
        <v>442</v>
      </c>
      <c r="C295" s="31">
        <v>45.65</v>
      </c>
      <c r="D295" s="40">
        <v>45.233333333333327</v>
      </c>
      <c r="E295" s="40">
        <v>43.916666666666657</v>
      </c>
      <c r="F295" s="40">
        <v>42.18333333333333</v>
      </c>
      <c r="G295" s="40">
        <v>40.86666666666666</v>
      </c>
      <c r="H295" s="40">
        <v>46.966666666666654</v>
      </c>
      <c r="I295" s="40">
        <v>48.283333333333331</v>
      </c>
      <c r="J295" s="40">
        <v>50.016666666666652</v>
      </c>
      <c r="K295" s="31">
        <v>46.55</v>
      </c>
      <c r="L295" s="31">
        <v>43.5</v>
      </c>
      <c r="M295" s="31">
        <v>21.77618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343.5</v>
      </c>
      <c r="D296" s="40">
        <v>346.56666666666666</v>
      </c>
      <c r="E296" s="40">
        <v>338.13333333333333</v>
      </c>
      <c r="F296" s="40">
        <v>332.76666666666665</v>
      </c>
      <c r="G296" s="40">
        <v>324.33333333333331</v>
      </c>
      <c r="H296" s="40">
        <v>351.93333333333334</v>
      </c>
      <c r="I296" s="40">
        <v>360.36666666666662</v>
      </c>
      <c r="J296" s="40">
        <v>365.73333333333335</v>
      </c>
      <c r="K296" s="31">
        <v>355</v>
      </c>
      <c r="L296" s="31">
        <v>341.2</v>
      </c>
      <c r="M296" s="31">
        <v>23.34572</v>
      </c>
      <c r="N296" s="1"/>
      <c r="O296" s="1"/>
    </row>
    <row r="297" spans="1:15" ht="12.75" customHeight="1">
      <c r="A297" s="31">
        <v>287</v>
      </c>
      <c r="B297" s="31" t="s">
        <v>443</v>
      </c>
      <c r="C297" s="31">
        <v>2315.9</v>
      </c>
      <c r="D297" s="40">
        <v>2319.0333333333333</v>
      </c>
      <c r="E297" s="40">
        <v>2288.1666666666665</v>
      </c>
      <c r="F297" s="40">
        <v>2260.4333333333334</v>
      </c>
      <c r="G297" s="40">
        <v>2229.5666666666666</v>
      </c>
      <c r="H297" s="40">
        <v>2346.7666666666664</v>
      </c>
      <c r="I297" s="40">
        <v>2377.6333333333332</v>
      </c>
      <c r="J297" s="40">
        <v>2405.3666666666663</v>
      </c>
      <c r="K297" s="31">
        <v>2349.9</v>
      </c>
      <c r="L297" s="31">
        <v>2291.3000000000002</v>
      </c>
      <c r="M297" s="31">
        <v>0.43955</v>
      </c>
      <c r="N297" s="1"/>
      <c r="O297" s="1"/>
    </row>
    <row r="298" spans="1:15" ht="12.75" customHeight="1">
      <c r="A298" s="31">
        <v>288</v>
      </c>
      <c r="B298" s="31" t="s">
        <v>853</v>
      </c>
      <c r="C298" s="31">
        <v>1136.8</v>
      </c>
      <c r="D298" s="40">
        <v>1128.3333333333333</v>
      </c>
      <c r="E298" s="40">
        <v>1104.9666666666665</v>
      </c>
      <c r="F298" s="40">
        <v>1073.1333333333332</v>
      </c>
      <c r="G298" s="40">
        <v>1049.7666666666664</v>
      </c>
      <c r="H298" s="40">
        <v>1160.1666666666665</v>
      </c>
      <c r="I298" s="40">
        <v>1183.5333333333333</v>
      </c>
      <c r="J298" s="40">
        <v>1215.3666666666666</v>
      </c>
      <c r="K298" s="31">
        <v>1151.7</v>
      </c>
      <c r="L298" s="31">
        <v>1096.5</v>
      </c>
      <c r="M298" s="31">
        <v>11.14874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1827.55</v>
      </c>
      <c r="D299" s="40">
        <v>1830.75</v>
      </c>
      <c r="E299" s="40">
        <v>1809.3</v>
      </c>
      <c r="F299" s="40">
        <v>1791.05</v>
      </c>
      <c r="G299" s="40">
        <v>1769.6</v>
      </c>
      <c r="H299" s="40">
        <v>1849</v>
      </c>
      <c r="I299" s="40">
        <v>1870.4499999999998</v>
      </c>
      <c r="J299" s="40">
        <v>1888.7</v>
      </c>
      <c r="K299" s="31">
        <v>1852.2</v>
      </c>
      <c r="L299" s="31">
        <v>1812.5</v>
      </c>
      <c r="M299" s="31">
        <v>20.778400000000001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6976.45</v>
      </c>
      <c r="D300" s="40">
        <v>6916.25</v>
      </c>
      <c r="E300" s="40">
        <v>6800.2</v>
      </c>
      <c r="F300" s="40">
        <v>6623.95</v>
      </c>
      <c r="G300" s="40">
        <v>6507.9</v>
      </c>
      <c r="H300" s="40">
        <v>7092.5</v>
      </c>
      <c r="I300" s="40">
        <v>7208.5499999999993</v>
      </c>
      <c r="J300" s="40">
        <v>7384.8</v>
      </c>
      <c r="K300" s="31">
        <v>7032.3</v>
      </c>
      <c r="L300" s="31">
        <v>6740</v>
      </c>
      <c r="M300" s="31">
        <v>4.2738199999999997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5213.95</v>
      </c>
      <c r="D301" s="40">
        <v>5184.25</v>
      </c>
      <c r="E301" s="40">
        <v>5108.7</v>
      </c>
      <c r="F301" s="40">
        <v>5003.45</v>
      </c>
      <c r="G301" s="40">
        <v>4927.8999999999996</v>
      </c>
      <c r="H301" s="40">
        <v>5289.5</v>
      </c>
      <c r="I301" s="40">
        <v>5365.0499999999993</v>
      </c>
      <c r="J301" s="40">
        <v>5470.3</v>
      </c>
      <c r="K301" s="31">
        <v>5259.8</v>
      </c>
      <c r="L301" s="31">
        <v>5079</v>
      </c>
      <c r="M301" s="31">
        <v>3.2449699999999999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875.75</v>
      </c>
      <c r="D302" s="40">
        <v>878.1</v>
      </c>
      <c r="E302" s="40">
        <v>870.7</v>
      </c>
      <c r="F302" s="40">
        <v>865.65</v>
      </c>
      <c r="G302" s="40">
        <v>858.25</v>
      </c>
      <c r="H302" s="40">
        <v>883.15000000000009</v>
      </c>
      <c r="I302" s="40">
        <v>890.55</v>
      </c>
      <c r="J302" s="40">
        <v>895.60000000000014</v>
      </c>
      <c r="K302" s="31">
        <v>885.5</v>
      </c>
      <c r="L302" s="31">
        <v>873.05</v>
      </c>
      <c r="M302" s="31">
        <v>6.91188</v>
      </c>
      <c r="N302" s="1"/>
      <c r="O302" s="1"/>
    </row>
    <row r="303" spans="1:15" ht="12.75" customHeight="1">
      <c r="A303" s="31">
        <v>293</v>
      </c>
      <c r="B303" s="31" t="s">
        <v>444</v>
      </c>
      <c r="C303" s="31">
        <v>3563.55</v>
      </c>
      <c r="D303" s="40">
        <v>3558.2666666666664</v>
      </c>
      <c r="E303" s="40">
        <v>3506.9833333333327</v>
      </c>
      <c r="F303" s="40">
        <v>3450.4166666666661</v>
      </c>
      <c r="G303" s="40">
        <v>3399.1333333333323</v>
      </c>
      <c r="H303" s="40">
        <v>3614.833333333333</v>
      </c>
      <c r="I303" s="40">
        <v>3666.1166666666668</v>
      </c>
      <c r="J303" s="40">
        <v>3722.6833333333334</v>
      </c>
      <c r="K303" s="31">
        <v>3609.55</v>
      </c>
      <c r="L303" s="31">
        <v>3501.7</v>
      </c>
      <c r="M303" s="31">
        <v>0.33273000000000003</v>
      </c>
      <c r="N303" s="1"/>
      <c r="O303" s="1"/>
    </row>
    <row r="304" spans="1:15" ht="12.75" customHeight="1">
      <c r="A304" s="31">
        <v>294</v>
      </c>
      <c r="B304" s="31" t="s">
        <v>854</v>
      </c>
      <c r="C304" s="31">
        <v>395</v>
      </c>
      <c r="D304" s="40">
        <v>398.13333333333338</v>
      </c>
      <c r="E304" s="40">
        <v>390.26666666666677</v>
      </c>
      <c r="F304" s="40">
        <v>385.53333333333336</v>
      </c>
      <c r="G304" s="40">
        <v>377.66666666666674</v>
      </c>
      <c r="H304" s="40">
        <v>402.86666666666679</v>
      </c>
      <c r="I304" s="40">
        <v>410.73333333333346</v>
      </c>
      <c r="J304" s="40">
        <v>415.46666666666681</v>
      </c>
      <c r="K304" s="31">
        <v>406</v>
      </c>
      <c r="L304" s="31">
        <v>393.4</v>
      </c>
      <c r="M304" s="31">
        <v>3.46753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812.2</v>
      </c>
      <c r="D305" s="40">
        <v>815.56666666666661</v>
      </c>
      <c r="E305" s="40">
        <v>804.13333333333321</v>
      </c>
      <c r="F305" s="40">
        <v>796.06666666666661</v>
      </c>
      <c r="G305" s="40">
        <v>784.63333333333321</v>
      </c>
      <c r="H305" s="40">
        <v>823.63333333333321</v>
      </c>
      <c r="I305" s="40">
        <v>835.06666666666661</v>
      </c>
      <c r="J305" s="40">
        <v>843.13333333333321</v>
      </c>
      <c r="K305" s="31">
        <v>827</v>
      </c>
      <c r="L305" s="31">
        <v>807.5</v>
      </c>
      <c r="M305" s="31">
        <v>19.731190000000002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143.69999999999999</v>
      </c>
      <c r="D306" s="40">
        <v>144.69999999999999</v>
      </c>
      <c r="E306" s="40">
        <v>141.44999999999999</v>
      </c>
      <c r="F306" s="40">
        <v>139.19999999999999</v>
      </c>
      <c r="G306" s="40">
        <v>135.94999999999999</v>
      </c>
      <c r="H306" s="40">
        <v>146.94999999999999</v>
      </c>
      <c r="I306" s="40">
        <v>150.19999999999999</v>
      </c>
      <c r="J306" s="40">
        <v>152.44999999999999</v>
      </c>
      <c r="K306" s="31">
        <v>147.94999999999999</v>
      </c>
      <c r="L306" s="31">
        <v>142.44999999999999</v>
      </c>
      <c r="M306" s="31">
        <v>34.970750000000002</v>
      </c>
      <c r="N306" s="1"/>
      <c r="O306" s="1"/>
    </row>
    <row r="307" spans="1:15" ht="12.75" customHeight="1">
      <c r="A307" s="31">
        <v>297</v>
      </c>
      <c r="B307" s="31" t="s">
        <v>317</v>
      </c>
      <c r="C307" s="31">
        <v>19</v>
      </c>
      <c r="D307" s="40">
        <v>19.016666666666666</v>
      </c>
      <c r="E307" s="40">
        <v>18.783333333333331</v>
      </c>
      <c r="F307" s="40">
        <v>18.566666666666666</v>
      </c>
      <c r="G307" s="40">
        <v>18.333333333333332</v>
      </c>
      <c r="H307" s="40">
        <v>19.233333333333331</v>
      </c>
      <c r="I307" s="40">
        <v>19.466666666666665</v>
      </c>
      <c r="J307" s="40">
        <v>19.68333333333333</v>
      </c>
      <c r="K307" s="31">
        <v>19.25</v>
      </c>
      <c r="L307" s="31">
        <v>18.8</v>
      </c>
      <c r="M307" s="31">
        <v>24.122029999999999</v>
      </c>
      <c r="N307" s="1"/>
      <c r="O307" s="1"/>
    </row>
    <row r="308" spans="1:15" ht="12.75" customHeight="1">
      <c r="A308" s="31">
        <v>298</v>
      </c>
      <c r="B308" s="31" t="s">
        <v>447</v>
      </c>
      <c r="C308" s="31">
        <v>220.85</v>
      </c>
      <c r="D308" s="40">
        <v>222.96666666666667</v>
      </c>
      <c r="E308" s="40">
        <v>217.88333333333333</v>
      </c>
      <c r="F308" s="40">
        <v>214.91666666666666</v>
      </c>
      <c r="G308" s="40">
        <v>209.83333333333331</v>
      </c>
      <c r="H308" s="40">
        <v>225.93333333333334</v>
      </c>
      <c r="I308" s="40">
        <v>231.01666666666665</v>
      </c>
      <c r="J308" s="40">
        <v>233.98333333333335</v>
      </c>
      <c r="K308" s="31">
        <v>228.05</v>
      </c>
      <c r="L308" s="31">
        <v>220</v>
      </c>
      <c r="M308" s="31">
        <v>1.15432</v>
      </c>
      <c r="N308" s="1"/>
      <c r="O308" s="1"/>
    </row>
    <row r="309" spans="1:15" ht="12.75" customHeight="1">
      <c r="A309" s="31">
        <v>299</v>
      </c>
      <c r="B309" s="31" t="s">
        <v>449</v>
      </c>
      <c r="C309" s="31">
        <v>664</v>
      </c>
      <c r="D309" s="40">
        <v>663.06666666666661</v>
      </c>
      <c r="E309" s="40">
        <v>653.53333333333319</v>
      </c>
      <c r="F309" s="40">
        <v>643.06666666666661</v>
      </c>
      <c r="G309" s="40">
        <v>633.53333333333319</v>
      </c>
      <c r="H309" s="40">
        <v>673.53333333333319</v>
      </c>
      <c r="I309" s="40">
        <v>683.06666666666649</v>
      </c>
      <c r="J309" s="40">
        <v>693.53333333333319</v>
      </c>
      <c r="K309" s="31">
        <v>672.6</v>
      </c>
      <c r="L309" s="31">
        <v>652.6</v>
      </c>
      <c r="M309" s="31">
        <v>1.18109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155.65</v>
      </c>
      <c r="D310" s="40">
        <v>156.21666666666667</v>
      </c>
      <c r="E310" s="40">
        <v>153.53333333333333</v>
      </c>
      <c r="F310" s="40">
        <v>151.41666666666666</v>
      </c>
      <c r="G310" s="40">
        <v>148.73333333333332</v>
      </c>
      <c r="H310" s="40">
        <v>158.33333333333334</v>
      </c>
      <c r="I310" s="40">
        <v>161.01666666666668</v>
      </c>
      <c r="J310" s="40">
        <v>163.13333333333335</v>
      </c>
      <c r="K310" s="31">
        <v>158.9</v>
      </c>
      <c r="L310" s="31">
        <v>154.1</v>
      </c>
      <c r="M310" s="31">
        <v>26.079650000000001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490.9</v>
      </c>
      <c r="D311" s="40">
        <v>494.15000000000003</v>
      </c>
      <c r="E311" s="40">
        <v>486.25000000000006</v>
      </c>
      <c r="F311" s="40">
        <v>481.6</v>
      </c>
      <c r="G311" s="40">
        <v>473.70000000000005</v>
      </c>
      <c r="H311" s="40">
        <v>498.80000000000007</v>
      </c>
      <c r="I311" s="40">
        <v>506.70000000000005</v>
      </c>
      <c r="J311" s="40">
        <v>511.35000000000008</v>
      </c>
      <c r="K311" s="31">
        <v>502.05</v>
      </c>
      <c r="L311" s="31">
        <v>489.5</v>
      </c>
      <c r="M311" s="31">
        <v>12.98413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7315.15</v>
      </c>
      <c r="D312" s="40">
        <v>7334.7</v>
      </c>
      <c r="E312" s="40">
        <v>7264.45</v>
      </c>
      <c r="F312" s="40">
        <v>7213.75</v>
      </c>
      <c r="G312" s="40">
        <v>7143.5</v>
      </c>
      <c r="H312" s="40">
        <v>7385.4</v>
      </c>
      <c r="I312" s="40">
        <v>7455.65</v>
      </c>
      <c r="J312" s="40">
        <v>7506.3499999999995</v>
      </c>
      <c r="K312" s="31">
        <v>7404.95</v>
      </c>
      <c r="L312" s="31">
        <v>7284</v>
      </c>
      <c r="M312" s="31">
        <v>4.1574400000000002</v>
      </c>
      <c r="N312" s="1"/>
      <c r="O312" s="1"/>
    </row>
    <row r="313" spans="1:15" ht="12.75" customHeight="1">
      <c r="A313" s="31">
        <v>303</v>
      </c>
      <c r="B313" s="31" t="s">
        <v>855</v>
      </c>
      <c r="C313" s="31">
        <v>2866.55</v>
      </c>
      <c r="D313" s="40">
        <v>2841.1666666666665</v>
      </c>
      <c r="E313" s="40">
        <v>2800.3833333333332</v>
      </c>
      <c r="F313" s="40">
        <v>2734.2166666666667</v>
      </c>
      <c r="G313" s="40">
        <v>2693.4333333333334</v>
      </c>
      <c r="H313" s="40">
        <v>2907.333333333333</v>
      </c>
      <c r="I313" s="40">
        <v>2948.1166666666668</v>
      </c>
      <c r="J313" s="40">
        <v>3014.2833333333328</v>
      </c>
      <c r="K313" s="31">
        <v>2881.95</v>
      </c>
      <c r="L313" s="31">
        <v>2775</v>
      </c>
      <c r="M313" s="31">
        <v>1.20055</v>
      </c>
      <c r="N313" s="1"/>
      <c r="O313" s="1"/>
    </row>
    <row r="314" spans="1:15" ht="12.75" customHeight="1">
      <c r="A314" s="31">
        <v>304</v>
      </c>
      <c r="B314" s="31" t="s">
        <v>451</v>
      </c>
      <c r="C314" s="31">
        <v>397.15</v>
      </c>
      <c r="D314" s="40">
        <v>399.84999999999997</v>
      </c>
      <c r="E314" s="40">
        <v>389.69999999999993</v>
      </c>
      <c r="F314" s="40">
        <v>382.24999999999994</v>
      </c>
      <c r="G314" s="40">
        <v>372.09999999999991</v>
      </c>
      <c r="H314" s="40">
        <v>407.29999999999995</v>
      </c>
      <c r="I314" s="40">
        <v>417.44999999999993</v>
      </c>
      <c r="J314" s="40">
        <v>424.9</v>
      </c>
      <c r="K314" s="31">
        <v>410</v>
      </c>
      <c r="L314" s="31">
        <v>392.4</v>
      </c>
      <c r="M314" s="31">
        <v>36.314109999999999</v>
      </c>
      <c r="N314" s="1"/>
      <c r="O314" s="1"/>
    </row>
    <row r="315" spans="1:15" ht="12.75" customHeight="1">
      <c r="A315" s="31">
        <v>305</v>
      </c>
      <c r="B315" s="31" t="s">
        <v>452</v>
      </c>
      <c r="C315" s="31">
        <v>249.7</v>
      </c>
      <c r="D315" s="40">
        <v>250.01666666666665</v>
      </c>
      <c r="E315" s="40">
        <v>246.48333333333329</v>
      </c>
      <c r="F315" s="40">
        <v>243.26666666666665</v>
      </c>
      <c r="G315" s="40">
        <v>239.73333333333329</v>
      </c>
      <c r="H315" s="40">
        <v>253.23333333333329</v>
      </c>
      <c r="I315" s="40">
        <v>256.76666666666665</v>
      </c>
      <c r="J315" s="40">
        <v>259.98333333333329</v>
      </c>
      <c r="K315" s="31">
        <v>253.55</v>
      </c>
      <c r="L315" s="31">
        <v>246.8</v>
      </c>
      <c r="M315" s="31">
        <v>3.4878999999999998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888.85</v>
      </c>
      <c r="D316" s="40">
        <v>884.83333333333337</v>
      </c>
      <c r="E316" s="40">
        <v>867.31666666666672</v>
      </c>
      <c r="F316" s="40">
        <v>845.7833333333333</v>
      </c>
      <c r="G316" s="40">
        <v>828.26666666666665</v>
      </c>
      <c r="H316" s="40">
        <v>906.36666666666679</v>
      </c>
      <c r="I316" s="40">
        <v>923.88333333333344</v>
      </c>
      <c r="J316" s="40">
        <v>945.41666666666686</v>
      </c>
      <c r="K316" s="31">
        <v>902.35</v>
      </c>
      <c r="L316" s="31">
        <v>863.3</v>
      </c>
      <c r="M316" s="31">
        <v>16.875229999999998</v>
      </c>
      <c r="N316" s="1"/>
      <c r="O316" s="1"/>
    </row>
    <row r="317" spans="1:15" ht="12.75" customHeight="1">
      <c r="A317" s="31">
        <v>307</v>
      </c>
      <c r="B317" s="31" t="s">
        <v>457</v>
      </c>
      <c r="C317" s="31">
        <v>1554.4</v>
      </c>
      <c r="D317" s="40">
        <v>1563.4833333333333</v>
      </c>
      <c r="E317" s="40">
        <v>1530.9666666666667</v>
      </c>
      <c r="F317" s="40">
        <v>1507.5333333333333</v>
      </c>
      <c r="G317" s="40">
        <v>1475.0166666666667</v>
      </c>
      <c r="H317" s="40">
        <v>1586.9166666666667</v>
      </c>
      <c r="I317" s="40">
        <v>1619.4333333333336</v>
      </c>
      <c r="J317" s="40">
        <v>1642.8666666666668</v>
      </c>
      <c r="K317" s="31">
        <v>1596</v>
      </c>
      <c r="L317" s="31">
        <v>1540.05</v>
      </c>
      <c r="M317" s="31">
        <v>4.6961399999999998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3308.1</v>
      </c>
      <c r="D318" s="40">
        <v>3258.65</v>
      </c>
      <c r="E318" s="40">
        <v>3179.4</v>
      </c>
      <c r="F318" s="40">
        <v>3050.7</v>
      </c>
      <c r="G318" s="40">
        <v>2971.45</v>
      </c>
      <c r="H318" s="40">
        <v>3387.3500000000004</v>
      </c>
      <c r="I318" s="40">
        <v>3466.6000000000004</v>
      </c>
      <c r="J318" s="40">
        <v>3595.3000000000006</v>
      </c>
      <c r="K318" s="31">
        <v>3337.9</v>
      </c>
      <c r="L318" s="31">
        <v>3129.95</v>
      </c>
      <c r="M318" s="31">
        <v>2.1734599999999999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965.35</v>
      </c>
      <c r="D319" s="40">
        <v>953.11666666666667</v>
      </c>
      <c r="E319" s="40">
        <v>936.23333333333335</v>
      </c>
      <c r="F319" s="40">
        <v>907.11666666666667</v>
      </c>
      <c r="G319" s="40">
        <v>890.23333333333335</v>
      </c>
      <c r="H319" s="40">
        <v>982.23333333333335</v>
      </c>
      <c r="I319" s="40">
        <v>999.11666666666679</v>
      </c>
      <c r="J319" s="40">
        <v>1028.2333333333333</v>
      </c>
      <c r="K319" s="31">
        <v>970</v>
      </c>
      <c r="L319" s="31">
        <v>924</v>
      </c>
      <c r="M319" s="31">
        <v>2.8834900000000001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846.6</v>
      </c>
      <c r="D320" s="40">
        <v>848.5333333333333</v>
      </c>
      <c r="E320" s="40">
        <v>839.06666666666661</v>
      </c>
      <c r="F320" s="40">
        <v>831.5333333333333</v>
      </c>
      <c r="G320" s="40">
        <v>822.06666666666661</v>
      </c>
      <c r="H320" s="40">
        <v>856.06666666666661</v>
      </c>
      <c r="I320" s="40">
        <v>865.5333333333333</v>
      </c>
      <c r="J320" s="40">
        <v>873.06666666666661</v>
      </c>
      <c r="K320" s="31">
        <v>858</v>
      </c>
      <c r="L320" s="31">
        <v>841</v>
      </c>
      <c r="M320" s="31">
        <v>6.1317599999999999</v>
      </c>
      <c r="N320" s="1"/>
      <c r="O320" s="1"/>
    </row>
    <row r="321" spans="1:15" ht="12.75" customHeight="1">
      <c r="A321" s="31">
        <v>311</v>
      </c>
      <c r="B321" s="31" t="s">
        <v>448</v>
      </c>
      <c r="C321" s="31">
        <v>191.6</v>
      </c>
      <c r="D321" s="40">
        <v>194.06666666666669</v>
      </c>
      <c r="E321" s="40">
        <v>188.33333333333337</v>
      </c>
      <c r="F321" s="40">
        <v>185.06666666666669</v>
      </c>
      <c r="G321" s="40">
        <v>179.33333333333337</v>
      </c>
      <c r="H321" s="40">
        <v>197.33333333333337</v>
      </c>
      <c r="I321" s="40">
        <v>203.06666666666666</v>
      </c>
      <c r="J321" s="40">
        <v>206.33333333333337</v>
      </c>
      <c r="K321" s="31">
        <v>199.8</v>
      </c>
      <c r="L321" s="31">
        <v>190.8</v>
      </c>
      <c r="M321" s="31">
        <v>2.0448</v>
      </c>
      <c r="N321" s="1"/>
      <c r="O321" s="1"/>
    </row>
    <row r="322" spans="1:15" ht="12.75" customHeight="1">
      <c r="A322" s="31">
        <v>312</v>
      </c>
      <c r="B322" s="31" t="s">
        <v>455</v>
      </c>
      <c r="C322" s="31">
        <v>176.9</v>
      </c>
      <c r="D322" s="40">
        <v>178.71666666666667</v>
      </c>
      <c r="E322" s="40">
        <v>174.68333333333334</v>
      </c>
      <c r="F322" s="40">
        <v>172.46666666666667</v>
      </c>
      <c r="G322" s="40">
        <v>168.43333333333334</v>
      </c>
      <c r="H322" s="40">
        <v>180.93333333333334</v>
      </c>
      <c r="I322" s="40">
        <v>184.9666666666667</v>
      </c>
      <c r="J322" s="40">
        <v>187.18333333333334</v>
      </c>
      <c r="K322" s="31">
        <v>182.75</v>
      </c>
      <c r="L322" s="31">
        <v>176.5</v>
      </c>
      <c r="M322" s="31">
        <v>2.98577</v>
      </c>
      <c r="N322" s="1"/>
      <c r="O322" s="1"/>
    </row>
    <row r="323" spans="1:15" ht="12.75" customHeight="1">
      <c r="A323" s="31">
        <v>313</v>
      </c>
      <c r="B323" s="31" t="s">
        <v>453</v>
      </c>
      <c r="C323" s="31">
        <v>164.05</v>
      </c>
      <c r="D323" s="40">
        <v>163.81666666666666</v>
      </c>
      <c r="E323" s="40">
        <v>158.28333333333333</v>
      </c>
      <c r="F323" s="40">
        <v>152.51666666666668</v>
      </c>
      <c r="G323" s="40">
        <v>146.98333333333335</v>
      </c>
      <c r="H323" s="40">
        <v>169.58333333333331</v>
      </c>
      <c r="I323" s="40">
        <v>175.11666666666662</v>
      </c>
      <c r="J323" s="40">
        <v>180.8833333333333</v>
      </c>
      <c r="K323" s="31">
        <v>169.35</v>
      </c>
      <c r="L323" s="31">
        <v>158.05000000000001</v>
      </c>
      <c r="M323" s="31">
        <v>14.70665</v>
      </c>
      <c r="N323" s="1"/>
      <c r="O323" s="1"/>
    </row>
    <row r="324" spans="1:15" ht="12.75" customHeight="1">
      <c r="A324" s="31">
        <v>314</v>
      </c>
      <c r="B324" s="31" t="s">
        <v>454</v>
      </c>
      <c r="C324" s="31">
        <v>1107.05</v>
      </c>
      <c r="D324" s="40">
        <v>1090.6833333333334</v>
      </c>
      <c r="E324" s="40">
        <v>1058.4166666666667</v>
      </c>
      <c r="F324" s="40">
        <v>1009.7833333333333</v>
      </c>
      <c r="G324" s="40">
        <v>977.51666666666665</v>
      </c>
      <c r="H324" s="40">
        <v>1139.3166666666668</v>
      </c>
      <c r="I324" s="40">
        <v>1171.5833333333333</v>
      </c>
      <c r="J324" s="40">
        <v>1220.2166666666669</v>
      </c>
      <c r="K324" s="31">
        <v>1122.95</v>
      </c>
      <c r="L324" s="31">
        <v>1042.05</v>
      </c>
      <c r="M324" s="31">
        <v>16.9833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4432.1499999999996</v>
      </c>
      <c r="D325" s="40">
        <v>4419.083333333333</v>
      </c>
      <c r="E325" s="40">
        <v>4353.1666666666661</v>
      </c>
      <c r="F325" s="40">
        <v>4274.1833333333334</v>
      </c>
      <c r="G325" s="40">
        <v>4208.2666666666664</v>
      </c>
      <c r="H325" s="40">
        <v>4498.0666666666657</v>
      </c>
      <c r="I325" s="40">
        <v>4563.9833333333318</v>
      </c>
      <c r="J325" s="40">
        <v>4642.9666666666653</v>
      </c>
      <c r="K325" s="31">
        <v>4485</v>
      </c>
      <c r="L325" s="31">
        <v>4340.1000000000004</v>
      </c>
      <c r="M325" s="31">
        <v>8.1931399999999996</v>
      </c>
      <c r="N325" s="1"/>
      <c r="O325" s="1"/>
    </row>
    <row r="326" spans="1:15" ht="12.75" customHeight="1">
      <c r="A326" s="31">
        <v>316</v>
      </c>
      <c r="B326" s="31" t="s">
        <v>445</v>
      </c>
      <c r="C326" s="31">
        <v>41.6</v>
      </c>
      <c r="D326" s="40">
        <v>41.833333333333336</v>
      </c>
      <c r="E326" s="40">
        <v>40.466666666666669</v>
      </c>
      <c r="F326" s="40">
        <v>39.333333333333336</v>
      </c>
      <c r="G326" s="40">
        <v>37.966666666666669</v>
      </c>
      <c r="H326" s="40">
        <v>42.966666666666669</v>
      </c>
      <c r="I326" s="40">
        <v>44.333333333333329</v>
      </c>
      <c r="J326" s="40">
        <v>45.466666666666669</v>
      </c>
      <c r="K326" s="31">
        <v>43.2</v>
      </c>
      <c r="L326" s="31">
        <v>40.700000000000003</v>
      </c>
      <c r="M326" s="31">
        <v>23.64188</v>
      </c>
      <c r="N326" s="1"/>
      <c r="O326" s="1"/>
    </row>
    <row r="327" spans="1:15" ht="12.75" customHeight="1">
      <c r="A327" s="31">
        <v>317</v>
      </c>
      <c r="B327" s="31" t="s">
        <v>446</v>
      </c>
      <c r="C327" s="31">
        <v>175.9</v>
      </c>
      <c r="D327" s="40">
        <v>173.98333333333335</v>
      </c>
      <c r="E327" s="40">
        <v>170.76666666666671</v>
      </c>
      <c r="F327" s="40">
        <v>165.63333333333335</v>
      </c>
      <c r="G327" s="40">
        <v>162.41666666666671</v>
      </c>
      <c r="H327" s="40">
        <v>179.1166666666667</v>
      </c>
      <c r="I327" s="40">
        <v>182.33333333333334</v>
      </c>
      <c r="J327" s="40">
        <v>187.4666666666667</v>
      </c>
      <c r="K327" s="31">
        <v>177.2</v>
      </c>
      <c r="L327" s="31">
        <v>168.85</v>
      </c>
      <c r="M327" s="31">
        <v>9.0316899999999993</v>
      </c>
      <c r="N327" s="1"/>
      <c r="O327" s="1"/>
    </row>
    <row r="328" spans="1:15" ht="12.75" customHeight="1">
      <c r="A328" s="31">
        <v>318</v>
      </c>
      <c r="B328" s="31" t="s">
        <v>456</v>
      </c>
      <c r="C328" s="31">
        <v>921.5</v>
      </c>
      <c r="D328" s="40">
        <v>918.76666666666677</v>
      </c>
      <c r="E328" s="40">
        <v>903.98333333333358</v>
      </c>
      <c r="F328" s="40">
        <v>886.46666666666681</v>
      </c>
      <c r="G328" s="40">
        <v>871.68333333333362</v>
      </c>
      <c r="H328" s="40">
        <v>936.28333333333353</v>
      </c>
      <c r="I328" s="40">
        <v>951.06666666666661</v>
      </c>
      <c r="J328" s="40">
        <v>968.58333333333348</v>
      </c>
      <c r="K328" s="31">
        <v>933.55</v>
      </c>
      <c r="L328" s="31">
        <v>901.25</v>
      </c>
      <c r="M328" s="31">
        <v>1.81802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3107.2</v>
      </c>
      <c r="D329" s="40">
        <v>3120.4</v>
      </c>
      <c r="E329" s="40">
        <v>3058.8</v>
      </c>
      <c r="F329" s="40">
        <v>3010.4</v>
      </c>
      <c r="G329" s="40">
        <v>2948.8</v>
      </c>
      <c r="H329" s="40">
        <v>3168.8</v>
      </c>
      <c r="I329" s="40">
        <v>3230.3999999999996</v>
      </c>
      <c r="J329" s="40">
        <v>3278.8</v>
      </c>
      <c r="K329" s="31">
        <v>3182</v>
      </c>
      <c r="L329" s="31">
        <v>3072</v>
      </c>
      <c r="M329" s="31">
        <v>6.1345099999999997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70413.649999999994</v>
      </c>
      <c r="D330" s="40">
        <v>70501.116666666654</v>
      </c>
      <c r="E330" s="40">
        <v>69862.533333333311</v>
      </c>
      <c r="F330" s="40">
        <v>69311.416666666657</v>
      </c>
      <c r="G330" s="40">
        <v>68672.833333333314</v>
      </c>
      <c r="H330" s="40">
        <v>71052.233333333308</v>
      </c>
      <c r="I330" s="40">
        <v>71690.816666666651</v>
      </c>
      <c r="J330" s="40">
        <v>72241.933333333305</v>
      </c>
      <c r="K330" s="31">
        <v>71139.7</v>
      </c>
      <c r="L330" s="31">
        <v>69950</v>
      </c>
      <c r="M330" s="31">
        <v>0.11269999999999999</v>
      </c>
      <c r="N330" s="1"/>
      <c r="O330" s="1"/>
    </row>
    <row r="331" spans="1:15" ht="12.75" customHeight="1">
      <c r="A331" s="31">
        <v>321</v>
      </c>
      <c r="B331" s="31" t="s">
        <v>450</v>
      </c>
      <c r="C331" s="31">
        <v>42.2</v>
      </c>
      <c r="D331" s="40">
        <v>42.5</v>
      </c>
      <c r="E331" s="40">
        <v>41.55</v>
      </c>
      <c r="F331" s="40">
        <v>40.9</v>
      </c>
      <c r="G331" s="40">
        <v>39.949999999999996</v>
      </c>
      <c r="H331" s="40">
        <v>43.15</v>
      </c>
      <c r="I331" s="40">
        <v>44.1</v>
      </c>
      <c r="J331" s="40">
        <v>44.75</v>
      </c>
      <c r="K331" s="31">
        <v>43.45</v>
      </c>
      <c r="L331" s="31">
        <v>41.85</v>
      </c>
      <c r="M331" s="31">
        <v>7.1240699999999997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1405.3</v>
      </c>
      <c r="D332" s="40">
        <v>1411.3333333333333</v>
      </c>
      <c r="E332" s="40">
        <v>1388.6666666666665</v>
      </c>
      <c r="F332" s="40">
        <v>1372.0333333333333</v>
      </c>
      <c r="G332" s="40">
        <v>1349.3666666666666</v>
      </c>
      <c r="H332" s="40">
        <v>1427.9666666666665</v>
      </c>
      <c r="I332" s="40">
        <v>1450.633333333333</v>
      </c>
      <c r="J332" s="40">
        <v>1467.2666666666664</v>
      </c>
      <c r="K332" s="31">
        <v>1434</v>
      </c>
      <c r="L332" s="31">
        <v>1394.7</v>
      </c>
      <c r="M332" s="31">
        <v>4.6716699999999998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327.45</v>
      </c>
      <c r="D333" s="40">
        <v>326.59999999999997</v>
      </c>
      <c r="E333" s="40">
        <v>321.84999999999991</v>
      </c>
      <c r="F333" s="40">
        <v>316.24999999999994</v>
      </c>
      <c r="G333" s="40">
        <v>311.49999999999989</v>
      </c>
      <c r="H333" s="40">
        <v>332.19999999999993</v>
      </c>
      <c r="I333" s="40">
        <v>336.95000000000005</v>
      </c>
      <c r="J333" s="40">
        <v>342.54999999999995</v>
      </c>
      <c r="K333" s="31">
        <v>331.35</v>
      </c>
      <c r="L333" s="31">
        <v>321</v>
      </c>
      <c r="M333" s="31">
        <v>8.5635700000000003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817.95</v>
      </c>
      <c r="D334" s="40">
        <v>823.25</v>
      </c>
      <c r="E334" s="40">
        <v>807.15</v>
      </c>
      <c r="F334" s="40">
        <v>796.35</v>
      </c>
      <c r="G334" s="40">
        <v>780.25</v>
      </c>
      <c r="H334" s="40">
        <v>834.05</v>
      </c>
      <c r="I334" s="40">
        <v>850.14999999999986</v>
      </c>
      <c r="J334" s="40">
        <v>860.94999999999993</v>
      </c>
      <c r="K334" s="31">
        <v>839.35</v>
      </c>
      <c r="L334" s="31">
        <v>812.45</v>
      </c>
      <c r="M334" s="31">
        <v>1.6320600000000001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98.45</v>
      </c>
      <c r="D335" s="40">
        <v>97.833333333333329</v>
      </c>
      <c r="E335" s="40">
        <v>95.316666666666663</v>
      </c>
      <c r="F335" s="40">
        <v>92.183333333333337</v>
      </c>
      <c r="G335" s="40">
        <v>89.666666666666671</v>
      </c>
      <c r="H335" s="40">
        <v>100.96666666666665</v>
      </c>
      <c r="I335" s="40">
        <v>103.48333333333333</v>
      </c>
      <c r="J335" s="40">
        <v>106.61666666666665</v>
      </c>
      <c r="K335" s="31">
        <v>100.35</v>
      </c>
      <c r="L335" s="31">
        <v>94.7</v>
      </c>
      <c r="M335" s="31">
        <v>348.63301999999999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5178.3999999999996</v>
      </c>
      <c r="D336" s="40">
        <v>5189.8</v>
      </c>
      <c r="E336" s="40">
        <v>5129.6000000000004</v>
      </c>
      <c r="F336" s="40">
        <v>5080.8</v>
      </c>
      <c r="G336" s="40">
        <v>5020.6000000000004</v>
      </c>
      <c r="H336" s="40">
        <v>5238.6000000000004</v>
      </c>
      <c r="I336" s="40">
        <v>5298.7999999999993</v>
      </c>
      <c r="J336" s="40">
        <v>5347.6</v>
      </c>
      <c r="K336" s="31">
        <v>5250</v>
      </c>
      <c r="L336" s="31">
        <v>5141</v>
      </c>
      <c r="M336" s="31">
        <v>2.2487400000000002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3956.25</v>
      </c>
      <c r="D337" s="40">
        <v>3927.85</v>
      </c>
      <c r="E337" s="40">
        <v>3868.2</v>
      </c>
      <c r="F337" s="40">
        <v>3780.15</v>
      </c>
      <c r="G337" s="40">
        <v>3720.5</v>
      </c>
      <c r="H337" s="40">
        <v>4015.8999999999996</v>
      </c>
      <c r="I337" s="40">
        <v>4075.55</v>
      </c>
      <c r="J337" s="40">
        <v>4163.5999999999995</v>
      </c>
      <c r="K337" s="31">
        <v>3987.5</v>
      </c>
      <c r="L337" s="31">
        <v>3839.8</v>
      </c>
      <c r="M337" s="31">
        <v>0.97397999999999996</v>
      </c>
      <c r="N337" s="1"/>
      <c r="O337" s="1"/>
    </row>
    <row r="338" spans="1:15" ht="12.75" customHeight="1">
      <c r="A338" s="31">
        <v>328</v>
      </c>
      <c r="B338" s="31" t="s">
        <v>856</v>
      </c>
      <c r="C338" s="31">
        <v>2179.65</v>
      </c>
      <c r="D338" s="40">
        <v>2195.5</v>
      </c>
      <c r="E338" s="40">
        <v>2151.15</v>
      </c>
      <c r="F338" s="40">
        <v>2122.65</v>
      </c>
      <c r="G338" s="40">
        <v>2078.3000000000002</v>
      </c>
      <c r="H338" s="40">
        <v>2224</v>
      </c>
      <c r="I338" s="40">
        <v>2268.3500000000004</v>
      </c>
      <c r="J338" s="40">
        <v>2296.85</v>
      </c>
      <c r="K338" s="31">
        <v>2239.85</v>
      </c>
      <c r="L338" s="31">
        <v>2167</v>
      </c>
      <c r="M338" s="31">
        <v>0.16611000000000001</v>
      </c>
      <c r="N338" s="1"/>
      <c r="O338" s="1"/>
    </row>
    <row r="339" spans="1:15" ht="12.75" customHeight="1">
      <c r="A339" s="31">
        <v>329</v>
      </c>
      <c r="B339" s="31" t="s">
        <v>458</v>
      </c>
      <c r="C339" s="31">
        <v>41.45</v>
      </c>
      <c r="D339" s="40">
        <v>41.616666666666667</v>
      </c>
      <c r="E339" s="40">
        <v>41.033333333333331</v>
      </c>
      <c r="F339" s="40">
        <v>40.616666666666667</v>
      </c>
      <c r="G339" s="40">
        <v>40.033333333333331</v>
      </c>
      <c r="H339" s="40">
        <v>42.033333333333331</v>
      </c>
      <c r="I339" s="40">
        <v>42.61666666666666</v>
      </c>
      <c r="J339" s="40">
        <v>43.033333333333331</v>
      </c>
      <c r="K339" s="31">
        <v>42.2</v>
      </c>
      <c r="L339" s="31">
        <v>41.2</v>
      </c>
      <c r="M339" s="31">
        <v>30.6935</v>
      </c>
      <c r="N339" s="1"/>
      <c r="O339" s="1"/>
    </row>
    <row r="340" spans="1:15" ht="12.75" customHeight="1">
      <c r="A340" s="31">
        <v>330</v>
      </c>
      <c r="B340" s="31" t="s">
        <v>459</v>
      </c>
      <c r="C340" s="31">
        <v>68.05</v>
      </c>
      <c r="D340" s="40">
        <v>68.316666666666663</v>
      </c>
      <c r="E340" s="40">
        <v>66.783333333333331</v>
      </c>
      <c r="F340" s="40">
        <v>65.516666666666666</v>
      </c>
      <c r="G340" s="40">
        <v>63.983333333333334</v>
      </c>
      <c r="H340" s="40">
        <v>69.583333333333329</v>
      </c>
      <c r="I340" s="40">
        <v>71.11666666666666</v>
      </c>
      <c r="J340" s="40">
        <v>72.383333333333326</v>
      </c>
      <c r="K340" s="31">
        <v>69.849999999999994</v>
      </c>
      <c r="L340" s="31">
        <v>67.05</v>
      </c>
      <c r="M340" s="31">
        <v>26.18458</v>
      </c>
      <c r="N340" s="1"/>
      <c r="O340" s="1"/>
    </row>
    <row r="341" spans="1:15" ht="12.75" customHeight="1">
      <c r="A341" s="31">
        <v>331</v>
      </c>
      <c r="B341" s="31" t="s">
        <v>460</v>
      </c>
      <c r="C341" s="31">
        <v>569.45000000000005</v>
      </c>
      <c r="D341" s="40">
        <v>572.51666666666677</v>
      </c>
      <c r="E341" s="40">
        <v>558.03333333333353</v>
      </c>
      <c r="F341" s="40">
        <v>546.61666666666679</v>
      </c>
      <c r="G341" s="40">
        <v>532.13333333333355</v>
      </c>
      <c r="H341" s="40">
        <v>583.93333333333351</v>
      </c>
      <c r="I341" s="40">
        <v>598.41666666666686</v>
      </c>
      <c r="J341" s="40">
        <v>609.83333333333348</v>
      </c>
      <c r="K341" s="31">
        <v>587</v>
      </c>
      <c r="L341" s="31">
        <v>561.1</v>
      </c>
      <c r="M341" s="31">
        <v>0.28942000000000001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19220.5</v>
      </c>
      <c r="D342" s="40">
        <v>19135.5</v>
      </c>
      <c r="E342" s="40">
        <v>18985.05</v>
      </c>
      <c r="F342" s="40">
        <v>18749.599999999999</v>
      </c>
      <c r="G342" s="40">
        <v>18599.149999999998</v>
      </c>
      <c r="H342" s="40">
        <v>19370.95</v>
      </c>
      <c r="I342" s="40">
        <v>19521.399999999998</v>
      </c>
      <c r="J342" s="40">
        <v>19756.850000000002</v>
      </c>
      <c r="K342" s="31">
        <v>19285.95</v>
      </c>
      <c r="L342" s="31">
        <v>18900.05</v>
      </c>
      <c r="M342" s="31">
        <v>0.34677999999999998</v>
      </c>
      <c r="N342" s="1"/>
      <c r="O342" s="1"/>
    </row>
    <row r="343" spans="1:15" ht="12.75" customHeight="1">
      <c r="A343" s="31">
        <v>333</v>
      </c>
      <c r="B343" s="31" t="s">
        <v>466</v>
      </c>
      <c r="C343" s="31">
        <v>87.6</v>
      </c>
      <c r="D343" s="40">
        <v>86.566666666666663</v>
      </c>
      <c r="E343" s="40">
        <v>85.533333333333331</v>
      </c>
      <c r="F343" s="40">
        <v>83.466666666666669</v>
      </c>
      <c r="G343" s="40">
        <v>82.433333333333337</v>
      </c>
      <c r="H343" s="40">
        <v>88.633333333333326</v>
      </c>
      <c r="I343" s="40">
        <v>89.666666666666657</v>
      </c>
      <c r="J343" s="40">
        <v>91.73333333333332</v>
      </c>
      <c r="K343" s="31">
        <v>87.6</v>
      </c>
      <c r="L343" s="31">
        <v>84.5</v>
      </c>
      <c r="M343" s="31">
        <v>26.917919999999999</v>
      </c>
      <c r="N343" s="1"/>
      <c r="O343" s="1"/>
    </row>
    <row r="344" spans="1:15" ht="12.75" customHeight="1">
      <c r="A344" s="31">
        <v>334</v>
      </c>
      <c r="B344" s="31" t="s">
        <v>465</v>
      </c>
      <c r="C344" s="31">
        <v>49.4</v>
      </c>
      <c r="D344" s="40">
        <v>49.566666666666663</v>
      </c>
      <c r="E344" s="40">
        <v>48.933333333333323</v>
      </c>
      <c r="F344" s="40">
        <v>48.466666666666661</v>
      </c>
      <c r="G344" s="40">
        <v>47.833333333333321</v>
      </c>
      <c r="H344" s="40">
        <v>50.033333333333324</v>
      </c>
      <c r="I344" s="40">
        <v>50.666666666666664</v>
      </c>
      <c r="J344" s="40">
        <v>51.133333333333326</v>
      </c>
      <c r="K344" s="31">
        <v>50.2</v>
      </c>
      <c r="L344" s="31">
        <v>49.1</v>
      </c>
      <c r="M344" s="31">
        <v>3.5100899999999999</v>
      </c>
      <c r="N344" s="1"/>
      <c r="O344" s="1"/>
    </row>
    <row r="345" spans="1:15" ht="12.75" customHeight="1">
      <c r="A345" s="31">
        <v>335</v>
      </c>
      <c r="B345" s="31" t="s">
        <v>464</v>
      </c>
      <c r="C345" s="31">
        <v>573.45000000000005</v>
      </c>
      <c r="D345" s="40">
        <v>568.61666666666667</v>
      </c>
      <c r="E345" s="40">
        <v>559.5333333333333</v>
      </c>
      <c r="F345" s="40">
        <v>545.61666666666667</v>
      </c>
      <c r="G345" s="40">
        <v>536.5333333333333</v>
      </c>
      <c r="H345" s="40">
        <v>582.5333333333333</v>
      </c>
      <c r="I345" s="40">
        <v>591.61666666666656</v>
      </c>
      <c r="J345" s="40">
        <v>605.5333333333333</v>
      </c>
      <c r="K345" s="31">
        <v>577.70000000000005</v>
      </c>
      <c r="L345" s="31">
        <v>554.70000000000005</v>
      </c>
      <c r="M345" s="31">
        <v>1.2048399999999999</v>
      </c>
      <c r="N345" s="1"/>
      <c r="O345" s="1"/>
    </row>
    <row r="346" spans="1:15" ht="12.75" customHeight="1">
      <c r="A346" s="31">
        <v>336</v>
      </c>
      <c r="B346" s="31" t="s">
        <v>461</v>
      </c>
      <c r="C346" s="31">
        <v>30.95</v>
      </c>
      <c r="D346" s="40">
        <v>30.649999999999995</v>
      </c>
      <c r="E346" s="40">
        <v>29.949999999999989</v>
      </c>
      <c r="F346" s="40">
        <v>28.949999999999992</v>
      </c>
      <c r="G346" s="40">
        <v>28.249999999999986</v>
      </c>
      <c r="H346" s="40">
        <v>31.649999999999991</v>
      </c>
      <c r="I346" s="40">
        <v>32.35</v>
      </c>
      <c r="J346" s="40">
        <v>33.349999999999994</v>
      </c>
      <c r="K346" s="31">
        <v>31.35</v>
      </c>
      <c r="L346" s="31">
        <v>29.65</v>
      </c>
      <c r="M346" s="31">
        <v>57.961860000000001</v>
      </c>
      <c r="N346" s="1"/>
      <c r="O346" s="1"/>
    </row>
    <row r="347" spans="1:15" ht="12.75" customHeight="1">
      <c r="A347" s="31">
        <v>337</v>
      </c>
      <c r="B347" s="31" t="s">
        <v>537</v>
      </c>
      <c r="C347" s="31">
        <v>137</v>
      </c>
      <c r="D347" s="40">
        <v>137.19999999999999</v>
      </c>
      <c r="E347" s="40">
        <v>135.99999999999997</v>
      </c>
      <c r="F347" s="40">
        <v>134.99999999999997</v>
      </c>
      <c r="G347" s="40">
        <v>133.79999999999995</v>
      </c>
      <c r="H347" s="40">
        <v>138.19999999999999</v>
      </c>
      <c r="I347" s="40">
        <v>139.40000000000003</v>
      </c>
      <c r="J347" s="40">
        <v>140.4</v>
      </c>
      <c r="K347" s="31">
        <v>138.4</v>
      </c>
      <c r="L347" s="31">
        <v>136.19999999999999</v>
      </c>
      <c r="M347" s="31">
        <v>0.68098000000000003</v>
      </c>
      <c r="N347" s="1"/>
      <c r="O347" s="1"/>
    </row>
    <row r="348" spans="1:15" ht="12.75" customHeight="1">
      <c r="A348" s="31">
        <v>338</v>
      </c>
      <c r="B348" s="31" t="s">
        <v>467</v>
      </c>
      <c r="C348" s="31">
        <v>2364.4</v>
      </c>
      <c r="D348" s="40">
        <v>2357.9166666666665</v>
      </c>
      <c r="E348" s="40">
        <v>2318.6333333333332</v>
      </c>
      <c r="F348" s="40">
        <v>2272.8666666666668</v>
      </c>
      <c r="G348" s="40">
        <v>2233.5833333333335</v>
      </c>
      <c r="H348" s="40">
        <v>2403.6833333333329</v>
      </c>
      <c r="I348" s="40">
        <v>2442.9666666666667</v>
      </c>
      <c r="J348" s="40">
        <v>2488.7333333333327</v>
      </c>
      <c r="K348" s="31">
        <v>2397.1999999999998</v>
      </c>
      <c r="L348" s="31">
        <v>2312.15</v>
      </c>
      <c r="M348" s="31">
        <v>2.179E-2</v>
      </c>
      <c r="N348" s="1"/>
      <c r="O348" s="1"/>
    </row>
    <row r="349" spans="1:15" ht="12.75" customHeight="1">
      <c r="A349" s="31">
        <v>339</v>
      </c>
      <c r="B349" s="31" t="s">
        <v>462</v>
      </c>
      <c r="C349" s="31">
        <v>58.3</v>
      </c>
      <c r="D349" s="40">
        <v>58.35</v>
      </c>
      <c r="E349" s="40">
        <v>57.5</v>
      </c>
      <c r="F349" s="40">
        <v>56.699999999999996</v>
      </c>
      <c r="G349" s="40">
        <v>55.849999999999994</v>
      </c>
      <c r="H349" s="40">
        <v>59.150000000000006</v>
      </c>
      <c r="I349" s="40">
        <v>60.000000000000014</v>
      </c>
      <c r="J349" s="40">
        <v>60.800000000000011</v>
      </c>
      <c r="K349" s="31">
        <v>59.2</v>
      </c>
      <c r="L349" s="31">
        <v>57.55</v>
      </c>
      <c r="M349" s="31">
        <v>12.243919999999999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133.30000000000001</v>
      </c>
      <c r="D350" s="40">
        <v>131.03333333333333</v>
      </c>
      <c r="E350" s="40">
        <v>127.26666666666665</v>
      </c>
      <c r="F350" s="40">
        <v>121.23333333333332</v>
      </c>
      <c r="G350" s="40">
        <v>117.46666666666664</v>
      </c>
      <c r="H350" s="40">
        <v>137.06666666666666</v>
      </c>
      <c r="I350" s="40">
        <v>140.83333333333337</v>
      </c>
      <c r="J350" s="40">
        <v>146.86666666666667</v>
      </c>
      <c r="K350" s="31">
        <v>134.80000000000001</v>
      </c>
      <c r="L350" s="31">
        <v>125</v>
      </c>
      <c r="M350" s="31">
        <v>90.594729999999998</v>
      </c>
      <c r="N350" s="1"/>
      <c r="O350" s="1"/>
    </row>
    <row r="351" spans="1:15" ht="12.75" customHeight="1">
      <c r="A351" s="31">
        <v>341</v>
      </c>
      <c r="B351" s="31" t="s">
        <v>463</v>
      </c>
      <c r="C351" s="31">
        <v>217.3</v>
      </c>
      <c r="D351" s="40">
        <v>219.98333333333335</v>
      </c>
      <c r="E351" s="40">
        <v>213.9666666666667</v>
      </c>
      <c r="F351" s="40">
        <v>210.63333333333335</v>
      </c>
      <c r="G351" s="40">
        <v>204.6166666666667</v>
      </c>
      <c r="H351" s="40">
        <v>223.31666666666669</v>
      </c>
      <c r="I351" s="40">
        <v>229.33333333333334</v>
      </c>
      <c r="J351" s="40">
        <v>232.66666666666669</v>
      </c>
      <c r="K351" s="31">
        <v>226</v>
      </c>
      <c r="L351" s="31">
        <v>216.65</v>
      </c>
      <c r="M351" s="31">
        <v>6.5180400000000001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122.2</v>
      </c>
      <c r="D352" s="40">
        <v>122.58333333333333</v>
      </c>
      <c r="E352" s="40">
        <v>120.46666666666665</v>
      </c>
      <c r="F352" s="40">
        <v>118.73333333333332</v>
      </c>
      <c r="G352" s="40">
        <v>116.61666666666665</v>
      </c>
      <c r="H352" s="40">
        <v>124.31666666666666</v>
      </c>
      <c r="I352" s="40">
        <v>126.43333333333334</v>
      </c>
      <c r="J352" s="40">
        <v>128.16666666666669</v>
      </c>
      <c r="K352" s="31">
        <v>124.7</v>
      </c>
      <c r="L352" s="31">
        <v>120.85</v>
      </c>
      <c r="M352" s="31">
        <v>101.68470000000001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818.45</v>
      </c>
      <c r="D353" s="40">
        <v>817.16666666666663</v>
      </c>
      <c r="E353" s="40">
        <v>802.38333333333321</v>
      </c>
      <c r="F353" s="40">
        <v>786.31666666666661</v>
      </c>
      <c r="G353" s="40">
        <v>771.53333333333319</v>
      </c>
      <c r="H353" s="40">
        <v>833.23333333333323</v>
      </c>
      <c r="I353" s="40">
        <v>848.01666666666677</v>
      </c>
      <c r="J353" s="40">
        <v>864.08333333333326</v>
      </c>
      <c r="K353" s="31">
        <v>831.95</v>
      </c>
      <c r="L353" s="31">
        <v>801.1</v>
      </c>
      <c r="M353" s="31">
        <v>8.0998300000000008</v>
      </c>
      <c r="N353" s="1"/>
      <c r="O353" s="1"/>
    </row>
    <row r="354" spans="1:15" ht="12.75" customHeight="1">
      <c r="A354" s="31">
        <v>344</v>
      </c>
      <c r="B354" s="31" t="s">
        <v>468</v>
      </c>
      <c r="C354" s="31">
        <v>4028.95</v>
      </c>
      <c r="D354" s="40">
        <v>4036.1666666666665</v>
      </c>
      <c r="E354" s="40">
        <v>3992.7833333333328</v>
      </c>
      <c r="F354" s="40">
        <v>3956.6166666666663</v>
      </c>
      <c r="G354" s="40">
        <v>3913.2333333333327</v>
      </c>
      <c r="H354" s="40">
        <v>4072.333333333333</v>
      </c>
      <c r="I354" s="40">
        <v>4115.7166666666672</v>
      </c>
      <c r="J354" s="40">
        <v>4151.8833333333332</v>
      </c>
      <c r="K354" s="31">
        <v>4079.55</v>
      </c>
      <c r="L354" s="31">
        <v>4000</v>
      </c>
      <c r="M354" s="31">
        <v>0.37797999999999998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183.2</v>
      </c>
      <c r="D355" s="40">
        <v>181</v>
      </c>
      <c r="E355" s="40">
        <v>174.6</v>
      </c>
      <c r="F355" s="40">
        <v>166</v>
      </c>
      <c r="G355" s="40">
        <v>159.6</v>
      </c>
      <c r="H355" s="40">
        <v>189.6</v>
      </c>
      <c r="I355" s="40">
        <v>195.99999999999997</v>
      </c>
      <c r="J355" s="40">
        <v>204.6</v>
      </c>
      <c r="K355" s="31">
        <v>187.4</v>
      </c>
      <c r="L355" s="31">
        <v>172.4</v>
      </c>
      <c r="M355" s="31">
        <v>15.734310000000001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136.05000000000001</v>
      </c>
      <c r="D356" s="40">
        <v>135.56666666666666</v>
      </c>
      <c r="E356" s="40">
        <v>134.28333333333333</v>
      </c>
      <c r="F356" s="40">
        <v>132.51666666666668</v>
      </c>
      <c r="G356" s="40">
        <v>131.23333333333335</v>
      </c>
      <c r="H356" s="40">
        <v>137.33333333333331</v>
      </c>
      <c r="I356" s="40">
        <v>138.61666666666662</v>
      </c>
      <c r="J356" s="40">
        <v>140.3833333333333</v>
      </c>
      <c r="K356" s="31">
        <v>136.85</v>
      </c>
      <c r="L356" s="31">
        <v>133.80000000000001</v>
      </c>
      <c r="M356" s="31">
        <v>86.155699999999996</v>
      </c>
      <c r="N356" s="1"/>
      <c r="O356" s="1"/>
    </row>
    <row r="357" spans="1:15" ht="12.75" customHeight="1">
      <c r="A357" s="31">
        <v>347</v>
      </c>
      <c r="B357" s="31" t="s">
        <v>469</v>
      </c>
      <c r="C357" s="31">
        <v>366.85</v>
      </c>
      <c r="D357" s="40">
        <v>367.33333333333331</v>
      </c>
      <c r="E357" s="40">
        <v>361.71666666666664</v>
      </c>
      <c r="F357" s="40">
        <v>356.58333333333331</v>
      </c>
      <c r="G357" s="40">
        <v>350.96666666666664</v>
      </c>
      <c r="H357" s="40">
        <v>372.46666666666664</v>
      </c>
      <c r="I357" s="40">
        <v>378.08333333333331</v>
      </c>
      <c r="J357" s="40">
        <v>383.21666666666664</v>
      </c>
      <c r="K357" s="31">
        <v>372.95</v>
      </c>
      <c r="L357" s="31">
        <v>362.2</v>
      </c>
      <c r="M357" s="31">
        <v>0.83828000000000003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38803.35</v>
      </c>
      <c r="D358" s="40">
        <v>38601.116666666669</v>
      </c>
      <c r="E358" s="40">
        <v>38302.233333333337</v>
      </c>
      <c r="F358" s="40">
        <v>37801.116666666669</v>
      </c>
      <c r="G358" s="40">
        <v>37502.233333333337</v>
      </c>
      <c r="H358" s="40">
        <v>39102.233333333337</v>
      </c>
      <c r="I358" s="40">
        <v>39401.116666666669</v>
      </c>
      <c r="J358" s="40">
        <v>39902.233333333337</v>
      </c>
      <c r="K358" s="31">
        <v>38900</v>
      </c>
      <c r="L358" s="31">
        <v>38100</v>
      </c>
      <c r="M358" s="31">
        <v>0.12293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2554.65</v>
      </c>
      <c r="D359" s="40">
        <v>2526.5499999999997</v>
      </c>
      <c r="E359" s="40">
        <v>2484.0999999999995</v>
      </c>
      <c r="F359" s="40">
        <v>2413.5499999999997</v>
      </c>
      <c r="G359" s="40">
        <v>2371.0999999999995</v>
      </c>
      <c r="H359" s="40">
        <v>2597.0999999999995</v>
      </c>
      <c r="I359" s="40">
        <v>2639.5499999999993</v>
      </c>
      <c r="J359" s="40">
        <v>2710.0999999999995</v>
      </c>
      <c r="K359" s="31">
        <v>2569</v>
      </c>
      <c r="L359" s="31">
        <v>2456</v>
      </c>
      <c r="M359" s="31">
        <v>7.03294</v>
      </c>
      <c r="N359" s="1"/>
      <c r="O359" s="1"/>
    </row>
    <row r="360" spans="1:15" ht="12.75" customHeight="1">
      <c r="A360" s="31">
        <v>350</v>
      </c>
      <c r="B360" s="31" t="s">
        <v>473</v>
      </c>
      <c r="C360" s="31">
        <v>4430.3</v>
      </c>
      <c r="D360" s="40">
        <v>4457.4333333333334</v>
      </c>
      <c r="E360" s="40">
        <v>4357.916666666667</v>
      </c>
      <c r="F360" s="40">
        <v>4285.5333333333338</v>
      </c>
      <c r="G360" s="40">
        <v>4186.0166666666673</v>
      </c>
      <c r="H360" s="40">
        <v>4529.8166666666666</v>
      </c>
      <c r="I360" s="40">
        <v>4629.333333333333</v>
      </c>
      <c r="J360" s="40">
        <v>4701.7166666666662</v>
      </c>
      <c r="K360" s="31">
        <v>4556.95</v>
      </c>
      <c r="L360" s="31">
        <v>4385.05</v>
      </c>
      <c r="M360" s="31">
        <v>6.4677499999999997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211.8</v>
      </c>
      <c r="D361" s="40">
        <v>211.96666666666667</v>
      </c>
      <c r="E361" s="40">
        <v>210.18333333333334</v>
      </c>
      <c r="F361" s="40">
        <v>208.56666666666666</v>
      </c>
      <c r="G361" s="40">
        <v>206.78333333333333</v>
      </c>
      <c r="H361" s="40">
        <v>213.58333333333334</v>
      </c>
      <c r="I361" s="40">
        <v>215.3666666666667</v>
      </c>
      <c r="J361" s="40">
        <v>216.98333333333335</v>
      </c>
      <c r="K361" s="31">
        <v>213.75</v>
      </c>
      <c r="L361" s="31">
        <v>210.35</v>
      </c>
      <c r="M361" s="31">
        <v>13.70318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116.05</v>
      </c>
      <c r="D362" s="40">
        <v>116.16666666666667</v>
      </c>
      <c r="E362" s="40">
        <v>115.03333333333335</v>
      </c>
      <c r="F362" s="40">
        <v>114.01666666666668</v>
      </c>
      <c r="G362" s="40">
        <v>112.88333333333335</v>
      </c>
      <c r="H362" s="40">
        <v>117.18333333333334</v>
      </c>
      <c r="I362" s="40">
        <v>118.31666666666666</v>
      </c>
      <c r="J362" s="40">
        <v>119.33333333333333</v>
      </c>
      <c r="K362" s="31">
        <v>117.3</v>
      </c>
      <c r="L362" s="31">
        <v>115.15</v>
      </c>
      <c r="M362" s="31">
        <v>22.69398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4887.8</v>
      </c>
      <c r="D363" s="40">
        <v>4862.9333333333334</v>
      </c>
      <c r="E363" s="40">
        <v>4825.916666666667</v>
      </c>
      <c r="F363" s="40">
        <v>4764.0333333333338</v>
      </c>
      <c r="G363" s="40">
        <v>4727.0166666666673</v>
      </c>
      <c r="H363" s="40">
        <v>4924.8166666666666</v>
      </c>
      <c r="I363" s="40">
        <v>4961.833333333333</v>
      </c>
      <c r="J363" s="40">
        <v>5023.7166666666662</v>
      </c>
      <c r="K363" s="31">
        <v>4899.95</v>
      </c>
      <c r="L363" s="31">
        <v>4801.05</v>
      </c>
      <c r="M363" s="31">
        <v>0.30409999999999998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14399.7</v>
      </c>
      <c r="D364" s="40">
        <v>14379.75</v>
      </c>
      <c r="E364" s="40">
        <v>14294.95</v>
      </c>
      <c r="F364" s="40">
        <v>14190.2</v>
      </c>
      <c r="G364" s="40">
        <v>14105.400000000001</v>
      </c>
      <c r="H364" s="40">
        <v>14484.5</v>
      </c>
      <c r="I364" s="40">
        <v>14569.3</v>
      </c>
      <c r="J364" s="40">
        <v>14674.05</v>
      </c>
      <c r="K364" s="31">
        <v>14464.55</v>
      </c>
      <c r="L364" s="31">
        <v>14275</v>
      </c>
      <c r="M364" s="31">
        <v>7.4620000000000006E-2</v>
      </c>
      <c r="N364" s="1"/>
      <c r="O364" s="1"/>
    </row>
    <row r="365" spans="1:15" ht="12.75" customHeight="1">
      <c r="A365" s="31">
        <v>355</v>
      </c>
      <c r="B365" s="31" t="s">
        <v>480</v>
      </c>
      <c r="C365" s="31">
        <v>5081.05</v>
      </c>
      <c r="D365" s="40">
        <v>5090.3499999999995</v>
      </c>
      <c r="E365" s="40">
        <v>5050.6999999999989</v>
      </c>
      <c r="F365" s="40">
        <v>5020.3499999999995</v>
      </c>
      <c r="G365" s="40">
        <v>4980.6999999999989</v>
      </c>
      <c r="H365" s="40">
        <v>5120.6999999999989</v>
      </c>
      <c r="I365" s="40">
        <v>5160.3499999999985</v>
      </c>
      <c r="J365" s="40">
        <v>5190.6999999999989</v>
      </c>
      <c r="K365" s="31">
        <v>5130</v>
      </c>
      <c r="L365" s="31">
        <v>5060</v>
      </c>
      <c r="M365" s="31">
        <v>4.0620000000000003E-2</v>
      </c>
      <c r="N365" s="1"/>
      <c r="O365" s="1"/>
    </row>
    <row r="366" spans="1:15" ht="12.75" customHeight="1">
      <c r="A366" s="31">
        <v>356</v>
      </c>
      <c r="B366" s="31" t="s">
        <v>474</v>
      </c>
      <c r="C366" s="31">
        <v>219.5</v>
      </c>
      <c r="D366" s="40">
        <v>220.79999999999998</v>
      </c>
      <c r="E366" s="40">
        <v>216.14999999999998</v>
      </c>
      <c r="F366" s="40">
        <v>212.79999999999998</v>
      </c>
      <c r="G366" s="40">
        <v>208.14999999999998</v>
      </c>
      <c r="H366" s="40">
        <v>224.14999999999998</v>
      </c>
      <c r="I366" s="40">
        <v>228.8</v>
      </c>
      <c r="J366" s="40">
        <v>232.14999999999998</v>
      </c>
      <c r="K366" s="31">
        <v>225.45</v>
      </c>
      <c r="L366" s="31">
        <v>217.45</v>
      </c>
      <c r="M366" s="31">
        <v>8.1559600000000003</v>
      </c>
      <c r="N366" s="1"/>
      <c r="O366" s="1"/>
    </row>
    <row r="367" spans="1:15" ht="12.75" customHeight="1">
      <c r="A367" s="31">
        <v>357</v>
      </c>
      <c r="B367" s="31" t="s">
        <v>475</v>
      </c>
      <c r="C367" s="31">
        <v>958.2</v>
      </c>
      <c r="D367" s="40">
        <v>978.06666666666661</v>
      </c>
      <c r="E367" s="40">
        <v>930.13333333333321</v>
      </c>
      <c r="F367" s="40">
        <v>902.06666666666661</v>
      </c>
      <c r="G367" s="40">
        <v>854.13333333333321</v>
      </c>
      <c r="H367" s="40">
        <v>1006.1333333333332</v>
      </c>
      <c r="I367" s="40">
        <v>1054.0666666666666</v>
      </c>
      <c r="J367" s="40">
        <v>1082.1333333333332</v>
      </c>
      <c r="K367" s="31">
        <v>1026</v>
      </c>
      <c r="L367" s="31">
        <v>950</v>
      </c>
      <c r="M367" s="31">
        <v>2.52095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2410</v>
      </c>
      <c r="D368" s="40">
        <v>2419</v>
      </c>
      <c r="E368" s="40">
        <v>2385</v>
      </c>
      <c r="F368" s="40">
        <v>2360</v>
      </c>
      <c r="G368" s="40">
        <v>2326</v>
      </c>
      <c r="H368" s="40">
        <v>2444</v>
      </c>
      <c r="I368" s="40">
        <v>2478</v>
      </c>
      <c r="J368" s="40">
        <v>2503</v>
      </c>
      <c r="K368" s="31">
        <v>2453</v>
      </c>
      <c r="L368" s="31">
        <v>2394</v>
      </c>
      <c r="M368" s="31">
        <v>4.5110000000000001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2882.65</v>
      </c>
      <c r="D369" s="40">
        <v>2896.65</v>
      </c>
      <c r="E369" s="40">
        <v>2842.3500000000004</v>
      </c>
      <c r="F369" s="40">
        <v>2802.05</v>
      </c>
      <c r="G369" s="40">
        <v>2747.7500000000005</v>
      </c>
      <c r="H369" s="40">
        <v>2936.9500000000003</v>
      </c>
      <c r="I369" s="40">
        <v>2991.2500000000005</v>
      </c>
      <c r="J369" s="40">
        <v>3031.55</v>
      </c>
      <c r="K369" s="31">
        <v>2950.95</v>
      </c>
      <c r="L369" s="31">
        <v>2856.35</v>
      </c>
      <c r="M369" s="31">
        <v>7.0108100000000002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36.950000000000003</v>
      </c>
      <c r="D370" s="40">
        <v>37.050000000000004</v>
      </c>
      <c r="E370" s="40">
        <v>36.500000000000007</v>
      </c>
      <c r="F370" s="40">
        <v>36.050000000000004</v>
      </c>
      <c r="G370" s="40">
        <v>35.500000000000007</v>
      </c>
      <c r="H370" s="40">
        <v>37.500000000000007</v>
      </c>
      <c r="I370" s="40">
        <v>38.050000000000004</v>
      </c>
      <c r="J370" s="40">
        <v>38.500000000000007</v>
      </c>
      <c r="K370" s="31">
        <v>37.6</v>
      </c>
      <c r="L370" s="31">
        <v>36.6</v>
      </c>
      <c r="M370" s="31">
        <v>605.27831000000003</v>
      </c>
      <c r="N370" s="1"/>
      <c r="O370" s="1"/>
    </row>
    <row r="371" spans="1:15" ht="12.75" customHeight="1">
      <c r="A371" s="31">
        <v>361</v>
      </c>
      <c r="B371" s="31" t="s">
        <v>471</v>
      </c>
      <c r="C371" s="31">
        <v>500.05</v>
      </c>
      <c r="D371" s="40">
        <v>498.2</v>
      </c>
      <c r="E371" s="40">
        <v>481.85</v>
      </c>
      <c r="F371" s="40">
        <v>463.65000000000003</v>
      </c>
      <c r="G371" s="40">
        <v>447.30000000000007</v>
      </c>
      <c r="H371" s="40">
        <v>516.4</v>
      </c>
      <c r="I371" s="40">
        <v>532.75</v>
      </c>
      <c r="J371" s="40">
        <v>550.94999999999993</v>
      </c>
      <c r="K371" s="31">
        <v>514.54999999999995</v>
      </c>
      <c r="L371" s="31">
        <v>480</v>
      </c>
      <c r="M371" s="31">
        <v>3.4968599999999999</v>
      </c>
      <c r="N371" s="1"/>
      <c r="O371" s="1"/>
    </row>
    <row r="372" spans="1:15" ht="12.75" customHeight="1">
      <c r="A372" s="31">
        <v>362</v>
      </c>
      <c r="B372" s="31" t="s">
        <v>472</v>
      </c>
      <c r="C372" s="31">
        <v>261.75</v>
      </c>
      <c r="D372" s="40">
        <v>263.71666666666664</v>
      </c>
      <c r="E372" s="40">
        <v>255.93333333333328</v>
      </c>
      <c r="F372" s="40">
        <v>250.11666666666662</v>
      </c>
      <c r="G372" s="40">
        <v>242.33333333333326</v>
      </c>
      <c r="H372" s="40">
        <v>269.5333333333333</v>
      </c>
      <c r="I372" s="40">
        <v>277.31666666666672</v>
      </c>
      <c r="J372" s="40">
        <v>283.13333333333333</v>
      </c>
      <c r="K372" s="31">
        <v>271.5</v>
      </c>
      <c r="L372" s="31">
        <v>257.89999999999998</v>
      </c>
      <c r="M372" s="31">
        <v>3.6576200000000001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2308.0500000000002</v>
      </c>
      <c r="D373" s="40">
        <v>2322.5666666666666</v>
      </c>
      <c r="E373" s="40">
        <v>2271.0333333333333</v>
      </c>
      <c r="F373" s="40">
        <v>2234.0166666666669</v>
      </c>
      <c r="G373" s="40">
        <v>2182.4833333333336</v>
      </c>
      <c r="H373" s="40">
        <v>2359.583333333333</v>
      </c>
      <c r="I373" s="40">
        <v>2411.1166666666659</v>
      </c>
      <c r="J373" s="40">
        <v>2448.1333333333328</v>
      </c>
      <c r="K373" s="31">
        <v>2374.1</v>
      </c>
      <c r="L373" s="31">
        <v>2285.5500000000002</v>
      </c>
      <c r="M373" s="31">
        <v>2.6210800000000001</v>
      </c>
      <c r="N373" s="1"/>
      <c r="O373" s="1"/>
    </row>
    <row r="374" spans="1:15" ht="12.75" customHeight="1">
      <c r="A374" s="31">
        <v>364</v>
      </c>
      <c r="B374" s="31" t="s">
        <v>476</v>
      </c>
      <c r="C374" s="31">
        <v>913.3</v>
      </c>
      <c r="D374" s="40">
        <v>909.43333333333328</v>
      </c>
      <c r="E374" s="40">
        <v>898.96666666666658</v>
      </c>
      <c r="F374" s="40">
        <v>884.63333333333333</v>
      </c>
      <c r="G374" s="40">
        <v>874.16666666666663</v>
      </c>
      <c r="H374" s="40">
        <v>923.76666666666654</v>
      </c>
      <c r="I374" s="40">
        <v>934.23333333333323</v>
      </c>
      <c r="J374" s="40">
        <v>948.56666666666649</v>
      </c>
      <c r="K374" s="31">
        <v>919.9</v>
      </c>
      <c r="L374" s="31">
        <v>895.1</v>
      </c>
      <c r="M374" s="31">
        <v>0.47497</v>
      </c>
      <c r="N374" s="1"/>
      <c r="O374" s="1"/>
    </row>
    <row r="375" spans="1:15" ht="12.75" customHeight="1">
      <c r="A375" s="31">
        <v>365</v>
      </c>
      <c r="B375" s="31" t="s">
        <v>477</v>
      </c>
      <c r="C375" s="31">
        <v>1836.75</v>
      </c>
      <c r="D375" s="40">
        <v>1850.1000000000001</v>
      </c>
      <c r="E375" s="40">
        <v>1792.7000000000003</v>
      </c>
      <c r="F375" s="40">
        <v>1748.65</v>
      </c>
      <c r="G375" s="40">
        <v>1691.2500000000002</v>
      </c>
      <c r="H375" s="40">
        <v>1894.1500000000003</v>
      </c>
      <c r="I375" s="40">
        <v>1951.5500000000004</v>
      </c>
      <c r="J375" s="40">
        <v>1995.6000000000004</v>
      </c>
      <c r="K375" s="31">
        <v>1907.5</v>
      </c>
      <c r="L375" s="31">
        <v>1806.05</v>
      </c>
      <c r="M375" s="31">
        <v>2.1582300000000001</v>
      </c>
      <c r="N375" s="1"/>
      <c r="O375" s="1"/>
    </row>
    <row r="376" spans="1:15" ht="12.75" customHeight="1">
      <c r="A376" s="31">
        <v>366</v>
      </c>
      <c r="B376" s="31" t="s">
        <v>857</v>
      </c>
      <c r="C376" s="31">
        <v>193.55</v>
      </c>
      <c r="D376" s="40">
        <v>193.81666666666669</v>
      </c>
      <c r="E376" s="40">
        <v>188.93333333333339</v>
      </c>
      <c r="F376" s="40">
        <v>184.31666666666669</v>
      </c>
      <c r="G376" s="40">
        <v>179.43333333333339</v>
      </c>
      <c r="H376" s="40">
        <v>198.43333333333339</v>
      </c>
      <c r="I376" s="40">
        <v>203.31666666666666</v>
      </c>
      <c r="J376" s="40">
        <v>207.93333333333339</v>
      </c>
      <c r="K376" s="31">
        <v>198.7</v>
      </c>
      <c r="L376" s="31">
        <v>189.2</v>
      </c>
      <c r="M376" s="31">
        <v>34.11927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206.6</v>
      </c>
      <c r="D377" s="40">
        <v>207.7166666666667</v>
      </c>
      <c r="E377" s="40">
        <v>203.68333333333339</v>
      </c>
      <c r="F377" s="40">
        <v>200.76666666666671</v>
      </c>
      <c r="G377" s="40">
        <v>196.73333333333341</v>
      </c>
      <c r="H377" s="40">
        <v>210.63333333333338</v>
      </c>
      <c r="I377" s="40">
        <v>214.66666666666669</v>
      </c>
      <c r="J377" s="40">
        <v>217.58333333333337</v>
      </c>
      <c r="K377" s="31">
        <v>211.75</v>
      </c>
      <c r="L377" s="31">
        <v>204.8</v>
      </c>
      <c r="M377" s="31">
        <v>131.74884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2414.4499999999998</v>
      </c>
      <c r="D378" s="40">
        <v>2436.583333333333</v>
      </c>
      <c r="E378" s="40">
        <v>2380.3166666666662</v>
      </c>
      <c r="F378" s="40">
        <v>2346.1833333333329</v>
      </c>
      <c r="G378" s="40">
        <v>2289.9166666666661</v>
      </c>
      <c r="H378" s="40">
        <v>2470.7166666666662</v>
      </c>
      <c r="I378" s="40">
        <v>2526.9833333333327</v>
      </c>
      <c r="J378" s="40">
        <v>2561.1166666666663</v>
      </c>
      <c r="K378" s="31">
        <v>2492.85</v>
      </c>
      <c r="L378" s="31">
        <v>2402.4499999999998</v>
      </c>
      <c r="M378" s="31">
        <v>0.11459999999999999</v>
      </c>
      <c r="N378" s="1"/>
      <c r="O378" s="1"/>
    </row>
    <row r="379" spans="1:15" ht="12.75" customHeight="1">
      <c r="A379" s="31">
        <v>369</v>
      </c>
      <c r="B379" s="31" t="s">
        <v>858</v>
      </c>
      <c r="C379" s="31">
        <v>311.64999999999998</v>
      </c>
      <c r="D379" s="40">
        <v>313.60000000000002</v>
      </c>
      <c r="E379" s="40">
        <v>306.15000000000003</v>
      </c>
      <c r="F379" s="40">
        <v>300.65000000000003</v>
      </c>
      <c r="G379" s="40">
        <v>293.20000000000005</v>
      </c>
      <c r="H379" s="40">
        <v>319.10000000000002</v>
      </c>
      <c r="I379" s="40">
        <v>326.55000000000007</v>
      </c>
      <c r="J379" s="40">
        <v>332.05</v>
      </c>
      <c r="K379" s="31">
        <v>321.05</v>
      </c>
      <c r="L379" s="31">
        <v>308.10000000000002</v>
      </c>
      <c r="M379" s="31">
        <v>3.1631999999999998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433.85</v>
      </c>
      <c r="D380" s="40">
        <v>436.33333333333331</v>
      </c>
      <c r="E380" s="40">
        <v>427.66666666666663</v>
      </c>
      <c r="F380" s="40">
        <v>421.48333333333329</v>
      </c>
      <c r="G380" s="40">
        <v>412.81666666666661</v>
      </c>
      <c r="H380" s="40">
        <v>442.51666666666665</v>
      </c>
      <c r="I380" s="40">
        <v>451.18333333333328</v>
      </c>
      <c r="J380" s="40">
        <v>457.36666666666667</v>
      </c>
      <c r="K380" s="31">
        <v>445</v>
      </c>
      <c r="L380" s="31">
        <v>430.15</v>
      </c>
      <c r="M380" s="31">
        <v>3.95804</v>
      </c>
      <c r="N380" s="1"/>
      <c r="O380" s="1"/>
    </row>
    <row r="381" spans="1:15" ht="12.75" customHeight="1">
      <c r="A381" s="31">
        <v>371</v>
      </c>
      <c r="B381" s="31" t="s">
        <v>478</v>
      </c>
      <c r="C381" s="31">
        <v>695.75</v>
      </c>
      <c r="D381" s="40">
        <v>697.01666666666677</v>
      </c>
      <c r="E381" s="40">
        <v>688.73333333333358</v>
      </c>
      <c r="F381" s="40">
        <v>681.71666666666681</v>
      </c>
      <c r="G381" s="40">
        <v>673.43333333333362</v>
      </c>
      <c r="H381" s="40">
        <v>704.03333333333353</v>
      </c>
      <c r="I381" s="40">
        <v>712.31666666666661</v>
      </c>
      <c r="J381" s="40">
        <v>719.33333333333348</v>
      </c>
      <c r="K381" s="31">
        <v>705.3</v>
      </c>
      <c r="L381" s="31">
        <v>690</v>
      </c>
      <c r="M381" s="31">
        <v>1.0515000000000001</v>
      </c>
      <c r="N381" s="1"/>
      <c r="O381" s="1"/>
    </row>
    <row r="382" spans="1:15" ht="12.75" customHeight="1">
      <c r="A382" s="31">
        <v>372</v>
      </c>
      <c r="B382" s="31" t="s">
        <v>479</v>
      </c>
      <c r="C382" s="31">
        <v>126.3</v>
      </c>
      <c r="D382" s="40">
        <v>125.26666666666665</v>
      </c>
      <c r="E382" s="40">
        <v>122.6333333333333</v>
      </c>
      <c r="F382" s="40">
        <v>118.96666666666664</v>
      </c>
      <c r="G382" s="40">
        <v>116.33333333333329</v>
      </c>
      <c r="H382" s="40">
        <v>128.93333333333331</v>
      </c>
      <c r="I382" s="40">
        <v>131.56666666666666</v>
      </c>
      <c r="J382" s="40">
        <v>135.23333333333332</v>
      </c>
      <c r="K382" s="31">
        <v>127.9</v>
      </c>
      <c r="L382" s="31">
        <v>121.6</v>
      </c>
      <c r="M382" s="31">
        <v>1.54887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1272.5</v>
      </c>
      <c r="D383" s="40">
        <v>1270.9666666666667</v>
      </c>
      <c r="E383" s="40">
        <v>1245.6333333333334</v>
      </c>
      <c r="F383" s="40">
        <v>1218.7666666666667</v>
      </c>
      <c r="G383" s="40">
        <v>1193.4333333333334</v>
      </c>
      <c r="H383" s="40">
        <v>1297.8333333333335</v>
      </c>
      <c r="I383" s="40">
        <v>1323.1666666666665</v>
      </c>
      <c r="J383" s="40">
        <v>1350.0333333333335</v>
      </c>
      <c r="K383" s="31">
        <v>1296.3</v>
      </c>
      <c r="L383" s="31">
        <v>1244.0999999999999</v>
      </c>
      <c r="M383" s="31">
        <v>9.5323100000000007</v>
      </c>
      <c r="N383" s="1"/>
      <c r="O383" s="1"/>
    </row>
    <row r="384" spans="1:15" ht="12.75" customHeight="1">
      <c r="A384" s="31">
        <v>374</v>
      </c>
      <c r="B384" s="31" t="s">
        <v>481</v>
      </c>
      <c r="C384" s="31">
        <v>794.9</v>
      </c>
      <c r="D384" s="40">
        <v>795.91666666666663</v>
      </c>
      <c r="E384" s="40">
        <v>780.38333333333321</v>
      </c>
      <c r="F384" s="40">
        <v>765.86666666666656</v>
      </c>
      <c r="G384" s="40">
        <v>750.33333333333314</v>
      </c>
      <c r="H384" s="40">
        <v>810.43333333333328</v>
      </c>
      <c r="I384" s="40">
        <v>825.96666666666681</v>
      </c>
      <c r="J384" s="40">
        <v>840.48333333333335</v>
      </c>
      <c r="K384" s="31">
        <v>811.45</v>
      </c>
      <c r="L384" s="31">
        <v>781.4</v>
      </c>
      <c r="M384" s="31">
        <v>4.3517099999999997</v>
      </c>
      <c r="N384" s="1"/>
      <c r="O384" s="1"/>
    </row>
    <row r="385" spans="1:15" ht="12.75" customHeight="1">
      <c r="A385" s="31">
        <v>375</v>
      </c>
      <c r="B385" s="31" t="s">
        <v>483</v>
      </c>
      <c r="C385" s="31">
        <v>1060.6500000000001</v>
      </c>
      <c r="D385" s="40">
        <v>1067.4833333333333</v>
      </c>
      <c r="E385" s="40">
        <v>1046.9666666666667</v>
      </c>
      <c r="F385" s="40">
        <v>1033.2833333333333</v>
      </c>
      <c r="G385" s="40">
        <v>1012.7666666666667</v>
      </c>
      <c r="H385" s="40">
        <v>1081.1666666666667</v>
      </c>
      <c r="I385" s="40">
        <v>1101.6833333333336</v>
      </c>
      <c r="J385" s="40">
        <v>1115.3666666666668</v>
      </c>
      <c r="K385" s="31">
        <v>1088</v>
      </c>
      <c r="L385" s="31">
        <v>1053.8</v>
      </c>
      <c r="M385" s="31">
        <v>1.4562900000000001</v>
      </c>
      <c r="N385" s="1"/>
      <c r="O385" s="1"/>
    </row>
    <row r="386" spans="1:15" ht="12.75" customHeight="1">
      <c r="A386" s="31">
        <v>376</v>
      </c>
      <c r="B386" s="31" t="s">
        <v>859</v>
      </c>
      <c r="C386" s="31">
        <v>115.8</v>
      </c>
      <c r="D386" s="40">
        <v>115.98333333333333</v>
      </c>
      <c r="E386" s="40">
        <v>114.81666666666666</v>
      </c>
      <c r="F386" s="40">
        <v>113.83333333333333</v>
      </c>
      <c r="G386" s="40">
        <v>112.66666666666666</v>
      </c>
      <c r="H386" s="40">
        <v>116.96666666666667</v>
      </c>
      <c r="I386" s="40">
        <v>118.13333333333333</v>
      </c>
      <c r="J386" s="40">
        <v>119.11666666666667</v>
      </c>
      <c r="K386" s="31">
        <v>117.15</v>
      </c>
      <c r="L386" s="31">
        <v>115</v>
      </c>
      <c r="M386" s="31">
        <v>8.5440900000000006</v>
      </c>
      <c r="N386" s="1"/>
      <c r="O386" s="1"/>
    </row>
    <row r="387" spans="1:15" ht="12.75" customHeight="1">
      <c r="A387" s="31">
        <v>377</v>
      </c>
      <c r="B387" s="31" t="s">
        <v>485</v>
      </c>
      <c r="C387" s="31">
        <v>200.75</v>
      </c>
      <c r="D387" s="40">
        <v>201.54999999999998</v>
      </c>
      <c r="E387" s="40">
        <v>198.69999999999996</v>
      </c>
      <c r="F387" s="40">
        <v>196.64999999999998</v>
      </c>
      <c r="G387" s="40">
        <v>193.79999999999995</v>
      </c>
      <c r="H387" s="40">
        <v>203.59999999999997</v>
      </c>
      <c r="I387" s="40">
        <v>206.45</v>
      </c>
      <c r="J387" s="40">
        <v>208.49999999999997</v>
      </c>
      <c r="K387" s="31">
        <v>204.4</v>
      </c>
      <c r="L387" s="31">
        <v>199.5</v>
      </c>
      <c r="M387" s="31">
        <v>10.60224</v>
      </c>
      <c r="N387" s="1"/>
      <c r="O387" s="1"/>
    </row>
    <row r="388" spans="1:15" ht="12.75" customHeight="1">
      <c r="A388" s="31">
        <v>378</v>
      </c>
      <c r="B388" s="31" t="s">
        <v>486</v>
      </c>
      <c r="C388" s="31">
        <v>746.3</v>
      </c>
      <c r="D388" s="40">
        <v>747.09999999999991</v>
      </c>
      <c r="E388" s="40">
        <v>737.29999999999984</v>
      </c>
      <c r="F388" s="40">
        <v>728.3</v>
      </c>
      <c r="G388" s="40">
        <v>718.49999999999989</v>
      </c>
      <c r="H388" s="40">
        <v>756.0999999999998</v>
      </c>
      <c r="I388" s="40">
        <v>765.9</v>
      </c>
      <c r="J388" s="40">
        <v>774.89999999999975</v>
      </c>
      <c r="K388" s="31">
        <v>756.9</v>
      </c>
      <c r="L388" s="31">
        <v>738.1</v>
      </c>
      <c r="M388" s="31">
        <v>4.3942800000000002</v>
      </c>
      <c r="N388" s="1"/>
      <c r="O388" s="1"/>
    </row>
    <row r="389" spans="1:15" ht="12.75" customHeight="1">
      <c r="A389" s="31">
        <v>379</v>
      </c>
      <c r="B389" s="31" t="s">
        <v>487</v>
      </c>
      <c r="C389" s="31">
        <v>252.55</v>
      </c>
      <c r="D389" s="40">
        <v>250.56666666666669</v>
      </c>
      <c r="E389" s="40">
        <v>244.33333333333337</v>
      </c>
      <c r="F389" s="40">
        <v>236.11666666666667</v>
      </c>
      <c r="G389" s="40">
        <v>229.88333333333335</v>
      </c>
      <c r="H389" s="40">
        <v>258.78333333333342</v>
      </c>
      <c r="I389" s="40">
        <v>265.01666666666665</v>
      </c>
      <c r="J389" s="40">
        <v>273.23333333333341</v>
      </c>
      <c r="K389" s="31">
        <v>256.8</v>
      </c>
      <c r="L389" s="31">
        <v>242.35</v>
      </c>
      <c r="M389" s="31">
        <v>0.97558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971.15</v>
      </c>
      <c r="D390" s="40">
        <v>965.7833333333333</v>
      </c>
      <c r="E390" s="40">
        <v>955.91666666666663</v>
      </c>
      <c r="F390" s="40">
        <v>940.68333333333328</v>
      </c>
      <c r="G390" s="40">
        <v>930.81666666666661</v>
      </c>
      <c r="H390" s="40">
        <v>981.01666666666665</v>
      </c>
      <c r="I390" s="40">
        <v>990.88333333333344</v>
      </c>
      <c r="J390" s="40">
        <v>1006.1166666666667</v>
      </c>
      <c r="K390" s="31">
        <v>975.65</v>
      </c>
      <c r="L390" s="31">
        <v>950.55</v>
      </c>
      <c r="M390" s="31">
        <v>1.94512</v>
      </c>
      <c r="N390" s="1"/>
      <c r="O390" s="1"/>
    </row>
    <row r="391" spans="1:15" ht="12.75" customHeight="1">
      <c r="A391" s="31">
        <v>381</v>
      </c>
      <c r="B391" s="31" t="s">
        <v>489</v>
      </c>
      <c r="C391" s="31">
        <v>1920.1</v>
      </c>
      <c r="D391" s="40">
        <v>1947.0333333333335</v>
      </c>
      <c r="E391" s="40">
        <v>1871.5666666666671</v>
      </c>
      <c r="F391" s="40">
        <v>1823.0333333333335</v>
      </c>
      <c r="G391" s="40">
        <v>1747.5666666666671</v>
      </c>
      <c r="H391" s="40">
        <v>1995.5666666666671</v>
      </c>
      <c r="I391" s="40">
        <v>2071.0333333333338</v>
      </c>
      <c r="J391" s="40">
        <v>2119.5666666666671</v>
      </c>
      <c r="K391" s="31">
        <v>2022.5</v>
      </c>
      <c r="L391" s="31">
        <v>1898.5</v>
      </c>
      <c r="M391" s="31">
        <v>0.31270999999999999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169</v>
      </c>
      <c r="D392" s="40">
        <v>169.95000000000002</v>
      </c>
      <c r="E392" s="40">
        <v>166.55000000000004</v>
      </c>
      <c r="F392" s="40">
        <v>164.10000000000002</v>
      </c>
      <c r="G392" s="40">
        <v>160.70000000000005</v>
      </c>
      <c r="H392" s="40">
        <v>172.40000000000003</v>
      </c>
      <c r="I392" s="40">
        <v>175.8</v>
      </c>
      <c r="J392" s="40">
        <v>178.25000000000003</v>
      </c>
      <c r="K392" s="31">
        <v>173.35</v>
      </c>
      <c r="L392" s="31">
        <v>167.5</v>
      </c>
      <c r="M392" s="31">
        <v>62.232320000000001</v>
      </c>
      <c r="N392" s="1"/>
      <c r="O392" s="1"/>
    </row>
    <row r="393" spans="1:15" ht="12.75" customHeight="1">
      <c r="A393" s="31">
        <v>383</v>
      </c>
      <c r="B393" s="31" t="s">
        <v>488</v>
      </c>
      <c r="C393" s="31">
        <v>72.400000000000006</v>
      </c>
      <c r="D393" s="40">
        <v>72.7</v>
      </c>
      <c r="E393" s="40">
        <v>71.75</v>
      </c>
      <c r="F393" s="40">
        <v>71.099999999999994</v>
      </c>
      <c r="G393" s="40">
        <v>70.149999999999991</v>
      </c>
      <c r="H393" s="40">
        <v>73.350000000000009</v>
      </c>
      <c r="I393" s="40">
        <v>74.300000000000026</v>
      </c>
      <c r="J393" s="40">
        <v>74.950000000000017</v>
      </c>
      <c r="K393" s="31">
        <v>73.650000000000006</v>
      </c>
      <c r="L393" s="31">
        <v>72.05</v>
      </c>
      <c r="M393" s="31">
        <v>16.320589999999999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127.2</v>
      </c>
      <c r="D394" s="40">
        <v>127.73333333333333</v>
      </c>
      <c r="E394" s="40">
        <v>126.01666666666668</v>
      </c>
      <c r="F394" s="40">
        <v>124.83333333333334</v>
      </c>
      <c r="G394" s="40">
        <v>123.11666666666669</v>
      </c>
      <c r="H394" s="40">
        <v>128.91666666666669</v>
      </c>
      <c r="I394" s="40">
        <v>130.63333333333333</v>
      </c>
      <c r="J394" s="40">
        <v>131.81666666666666</v>
      </c>
      <c r="K394" s="31">
        <v>129.44999999999999</v>
      </c>
      <c r="L394" s="31">
        <v>126.55</v>
      </c>
      <c r="M394" s="31">
        <v>35.889360000000003</v>
      </c>
      <c r="N394" s="1"/>
      <c r="O394" s="1"/>
    </row>
    <row r="395" spans="1:15" ht="12.75" customHeight="1">
      <c r="A395" s="31">
        <v>385</v>
      </c>
      <c r="B395" s="31" t="s">
        <v>490</v>
      </c>
      <c r="C395" s="31">
        <v>146.05000000000001</v>
      </c>
      <c r="D395" s="40">
        <v>146.66666666666666</v>
      </c>
      <c r="E395" s="40">
        <v>144.63333333333333</v>
      </c>
      <c r="F395" s="40">
        <v>143.21666666666667</v>
      </c>
      <c r="G395" s="40">
        <v>141.18333333333334</v>
      </c>
      <c r="H395" s="40">
        <v>148.08333333333331</v>
      </c>
      <c r="I395" s="40">
        <v>150.11666666666667</v>
      </c>
      <c r="J395" s="40">
        <v>151.5333333333333</v>
      </c>
      <c r="K395" s="31">
        <v>148.69999999999999</v>
      </c>
      <c r="L395" s="31">
        <v>145.25</v>
      </c>
      <c r="M395" s="31">
        <v>24.65737</v>
      </c>
      <c r="N395" s="1"/>
      <c r="O395" s="1"/>
    </row>
    <row r="396" spans="1:15" ht="12.75" customHeight="1">
      <c r="A396" s="31">
        <v>386</v>
      </c>
      <c r="B396" s="31" t="s">
        <v>491</v>
      </c>
      <c r="C396" s="31">
        <v>1248.55</v>
      </c>
      <c r="D396" s="40">
        <v>1241.5833333333333</v>
      </c>
      <c r="E396" s="40">
        <v>1226.9666666666665</v>
      </c>
      <c r="F396" s="40">
        <v>1205.3833333333332</v>
      </c>
      <c r="G396" s="40">
        <v>1190.7666666666664</v>
      </c>
      <c r="H396" s="40">
        <v>1263.1666666666665</v>
      </c>
      <c r="I396" s="40">
        <v>1277.7833333333333</v>
      </c>
      <c r="J396" s="40">
        <v>1299.3666666666666</v>
      </c>
      <c r="K396" s="31">
        <v>1256.2</v>
      </c>
      <c r="L396" s="31">
        <v>1220</v>
      </c>
      <c r="M396" s="31">
        <v>1.01309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2311.25</v>
      </c>
      <c r="D397" s="40">
        <v>2316.4833333333331</v>
      </c>
      <c r="E397" s="40">
        <v>2286.9666666666662</v>
      </c>
      <c r="F397" s="40">
        <v>2262.6833333333329</v>
      </c>
      <c r="G397" s="40">
        <v>2233.1666666666661</v>
      </c>
      <c r="H397" s="40">
        <v>2340.7666666666664</v>
      </c>
      <c r="I397" s="40">
        <v>2370.2833333333338</v>
      </c>
      <c r="J397" s="40">
        <v>2394.5666666666666</v>
      </c>
      <c r="K397" s="31">
        <v>2346</v>
      </c>
      <c r="L397" s="31">
        <v>2292.1999999999998</v>
      </c>
      <c r="M397" s="31">
        <v>59.24071</v>
      </c>
      <c r="N397" s="1"/>
      <c r="O397" s="1"/>
    </row>
    <row r="398" spans="1:15" ht="12.75" customHeight="1">
      <c r="A398" s="31">
        <v>388</v>
      </c>
      <c r="B398" s="31" t="s">
        <v>860</v>
      </c>
      <c r="C398" s="31">
        <v>368.95</v>
      </c>
      <c r="D398" s="40">
        <v>369.43333333333339</v>
      </c>
      <c r="E398" s="40">
        <v>363.36666666666679</v>
      </c>
      <c r="F398" s="40">
        <v>357.78333333333342</v>
      </c>
      <c r="G398" s="40">
        <v>351.71666666666681</v>
      </c>
      <c r="H398" s="40">
        <v>375.01666666666677</v>
      </c>
      <c r="I398" s="40">
        <v>381.08333333333337</v>
      </c>
      <c r="J398" s="40">
        <v>386.66666666666674</v>
      </c>
      <c r="K398" s="31">
        <v>375.5</v>
      </c>
      <c r="L398" s="31">
        <v>363.85</v>
      </c>
      <c r="M398" s="31">
        <v>1.3167500000000001</v>
      </c>
      <c r="N398" s="1"/>
      <c r="O398" s="1"/>
    </row>
    <row r="399" spans="1:15" ht="12.75" customHeight="1">
      <c r="A399" s="31">
        <v>389</v>
      </c>
      <c r="B399" s="31" t="s">
        <v>482</v>
      </c>
      <c r="C399" s="31">
        <v>262.64999999999998</v>
      </c>
      <c r="D399" s="40">
        <v>262.31666666666666</v>
      </c>
      <c r="E399" s="40">
        <v>259.83333333333331</v>
      </c>
      <c r="F399" s="40">
        <v>257.01666666666665</v>
      </c>
      <c r="G399" s="40">
        <v>254.5333333333333</v>
      </c>
      <c r="H399" s="40">
        <v>265.13333333333333</v>
      </c>
      <c r="I399" s="40">
        <v>267.61666666666667</v>
      </c>
      <c r="J399" s="40">
        <v>270.43333333333334</v>
      </c>
      <c r="K399" s="31">
        <v>264.8</v>
      </c>
      <c r="L399" s="31">
        <v>259.5</v>
      </c>
      <c r="M399" s="31">
        <v>1.47414</v>
      </c>
      <c r="N399" s="1"/>
      <c r="O399" s="1"/>
    </row>
    <row r="400" spans="1:15" ht="12.75" customHeight="1">
      <c r="A400" s="31">
        <v>390</v>
      </c>
      <c r="B400" s="31" t="s">
        <v>492</v>
      </c>
      <c r="C400" s="31">
        <v>1253</v>
      </c>
      <c r="D400" s="40">
        <v>1259.3333333333333</v>
      </c>
      <c r="E400" s="40">
        <v>1238.6666666666665</v>
      </c>
      <c r="F400" s="40">
        <v>1224.3333333333333</v>
      </c>
      <c r="G400" s="40">
        <v>1203.6666666666665</v>
      </c>
      <c r="H400" s="40">
        <v>1273.6666666666665</v>
      </c>
      <c r="I400" s="40">
        <v>1294.333333333333</v>
      </c>
      <c r="J400" s="40">
        <v>1308.6666666666665</v>
      </c>
      <c r="K400" s="31">
        <v>1280</v>
      </c>
      <c r="L400" s="31">
        <v>1245</v>
      </c>
      <c r="M400" s="31">
        <v>0.26077</v>
      </c>
      <c r="N400" s="1"/>
      <c r="O400" s="1"/>
    </row>
    <row r="401" spans="1:15" ht="12.75" customHeight="1">
      <c r="A401" s="31">
        <v>391</v>
      </c>
      <c r="B401" s="31" t="s">
        <v>493</v>
      </c>
      <c r="C401" s="31">
        <v>1686.95</v>
      </c>
      <c r="D401" s="40">
        <v>1706.3166666666666</v>
      </c>
      <c r="E401" s="40">
        <v>1662.6333333333332</v>
      </c>
      <c r="F401" s="40">
        <v>1638.3166666666666</v>
      </c>
      <c r="G401" s="40">
        <v>1594.6333333333332</v>
      </c>
      <c r="H401" s="40">
        <v>1730.6333333333332</v>
      </c>
      <c r="I401" s="40">
        <v>1774.3166666666666</v>
      </c>
      <c r="J401" s="40">
        <v>1798.6333333333332</v>
      </c>
      <c r="K401" s="31">
        <v>1750</v>
      </c>
      <c r="L401" s="31">
        <v>1682</v>
      </c>
      <c r="M401" s="31">
        <v>0.87609000000000004</v>
      </c>
      <c r="N401" s="1"/>
      <c r="O401" s="1"/>
    </row>
    <row r="402" spans="1:15" ht="12.75" customHeight="1">
      <c r="A402" s="31">
        <v>392</v>
      </c>
      <c r="B402" s="31" t="s">
        <v>484</v>
      </c>
      <c r="C402" s="31">
        <v>33.549999999999997</v>
      </c>
      <c r="D402" s="40">
        <v>33.633333333333333</v>
      </c>
      <c r="E402" s="40">
        <v>33.166666666666664</v>
      </c>
      <c r="F402" s="40">
        <v>32.783333333333331</v>
      </c>
      <c r="G402" s="40">
        <v>32.316666666666663</v>
      </c>
      <c r="H402" s="40">
        <v>34.016666666666666</v>
      </c>
      <c r="I402" s="40">
        <v>34.483333333333334</v>
      </c>
      <c r="J402" s="40">
        <v>34.866666666666667</v>
      </c>
      <c r="K402" s="31">
        <v>34.1</v>
      </c>
      <c r="L402" s="31">
        <v>33.25</v>
      </c>
      <c r="M402" s="31">
        <v>24.03351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110.65</v>
      </c>
      <c r="D403" s="40">
        <v>109.96666666666665</v>
      </c>
      <c r="E403" s="40">
        <v>108.0333333333333</v>
      </c>
      <c r="F403" s="40">
        <v>105.41666666666664</v>
      </c>
      <c r="G403" s="40">
        <v>103.48333333333329</v>
      </c>
      <c r="H403" s="40">
        <v>112.58333333333331</v>
      </c>
      <c r="I403" s="40">
        <v>114.51666666666668</v>
      </c>
      <c r="J403" s="40">
        <v>117.13333333333333</v>
      </c>
      <c r="K403" s="31">
        <v>111.9</v>
      </c>
      <c r="L403" s="31">
        <v>107.35</v>
      </c>
      <c r="M403" s="31">
        <v>370.375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7605.2</v>
      </c>
      <c r="D404" s="40">
        <v>7562.9333333333334</v>
      </c>
      <c r="E404" s="40">
        <v>7507.2166666666672</v>
      </c>
      <c r="F404" s="40">
        <v>7409.2333333333336</v>
      </c>
      <c r="G404" s="40">
        <v>7353.5166666666673</v>
      </c>
      <c r="H404" s="40">
        <v>7660.916666666667</v>
      </c>
      <c r="I404" s="40">
        <v>7716.6333333333323</v>
      </c>
      <c r="J404" s="40">
        <v>7814.6166666666668</v>
      </c>
      <c r="K404" s="31">
        <v>7618.65</v>
      </c>
      <c r="L404" s="31">
        <v>7464.95</v>
      </c>
      <c r="M404" s="31">
        <v>6.1400000000000003E-2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891.15</v>
      </c>
      <c r="D405" s="40">
        <v>885.6</v>
      </c>
      <c r="E405" s="40">
        <v>877</v>
      </c>
      <c r="F405" s="40">
        <v>862.85</v>
      </c>
      <c r="G405" s="40">
        <v>854.25</v>
      </c>
      <c r="H405" s="40">
        <v>899.75</v>
      </c>
      <c r="I405" s="40">
        <v>908.35000000000014</v>
      </c>
      <c r="J405" s="40">
        <v>922.5</v>
      </c>
      <c r="K405" s="31">
        <v>894.2</v>
      </c>
      <c r="L405" s="31">
        <v>871.45</v>
      </c>
      <c r="M405" s="31">
        <v>15.62111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1135.25</v>
      </c>
      <c r="D406" s="40">
        <v>1131.4666666666665</v>
      </c>
      <c r="E406" s="40">
        <v>1121.4833333333329</v>
      </c>
      <c r="F406" s="40">
        <v>1107.7166666666665</v>
      </c>
      <c r="G406" s="40">
        <v>1097.7333333333329</v>
      </c>
      <c r="H406" s="40">
        <v>1145.2333333333329</v>
      </c>
      <c r="I406" s="40">
        <v>1155.2166666666665</v>
      </c>
      <c r="J406" s="40">
        <v>1168.9833333333329</v>
      </c>
      <c r="K406" s="31">
        <v>1141.45</v>
      </c>
      <c r="L406" s="31">
        <v>1117.7</v>
      </c>
      <c r="M406" s="31">
        <v>8.78721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446</v>
      </c>
      <c r="D407" s="40">
        <v>449.58333333333331</v>
      </c>
      <c r="E407" s="40">
        <v>440.91666666666663</v>
      </c>
      <c r="F407" s="40">
        <v>435.83333333333331</v>
      </c>
      <c r="G407" s="40">
        <v>427.16666666666663</v>
      </c>
      <c r="H407" s="40">
        <v>454.66666666666663</v>
      </c>
      <c r="I407" s="40">
        <v>463.33333333333326</v>
      </c>
      <c r="J407" s="40">
        <v>468.41666666666663</v>
      </c>
      <c r="K407" s="31">
        <v>458.25</v>
      </c>
      <c r="L407" s="31">
        <v>444.5</v>
      </c>
      <c r="M407" s="31">
        <v>166.17447000000001</v>
      </c>
      <c r="N407" s="1"/>
      <c r="O407" s="1"/>
    </row>
    <row r="408" spans="1:15" ht="12.75" customHeight="1">
      <c r="A408" s="31">
        <v>398</v>
      </c>
      <c r="B408" s="31" t="s">
        <v>497</v>
      </c>
      <c r="C408" s="31">
        <v>8197</v>
      </c>
      <c r="D408" s="40">
        <v>8116.0999999999995</v>
      </c>
      <c r="E408" s="40">
        <v>7992.1999999999989</v>
      </c>
      <c r="F408" s="40">
        <v>7787.4</v>
      </c>
      <c r="G408" s="40">
        <v>7663.4999999999991</v>
      </c>
      <c r="H408" s="40">
        <v>8320.8999999999978</v>
      </c>
      <c r="I408" s="40">
        <v>8444.7999999999993</v>
      </c>
      <c r="J408" s="40">
        <v>8649.5999999999985</v>
      </c>
      <c r="K408" s="31">
        <v>8240</v>
      </c>
      <c r="L408" s="31">
        <v>7911.3</v>
      </c>
      <c r="M408" s="31">
        <v>0.32900000000000001</v>
      </c>
      <c r="N408" s="1"/>
      <c r="O408" s="1"/>
    </row>
    <row r="409" spans="1:15" ht="12.75" customHeight="1">
      <c r="A409" s="31">
        <v>399</v>
      </c>
      <c r="B409" s="31" t="s">
        <v>498</v>
      </c>
      <c r="C409" s="31">
        <v>101.85</v>
      </c>
      <c r="D409" s="40">
        <v>102.28333333333335</v>
      </c>
      <c r="E409" s="40">
        <v>100.2166666666667</v>
      </c>
      <c r="F409" s="40">
        <v>98.583333333333357</v>
      </c>
      <c r="G409" s="40">
        <v>96.516666666666708</v>
      </c>
      <c r="H409" s="40">
        <v>103.91666666666669</v>
      </c>
      <c r="I409" s="40">
        <v>105.98333333333332</v>
      </c>
      <c r="J409" s="40">
        <v>107.61666666666667</v>
      </c>
      <c r="K409" s="31">
        <v>104.35</v>
      </c>
      <c r="L409" s="31">
        <v>100.65</v>
      </c>
      <c r="M409" s="31">
        <v>3.9085299999999998</v>
      </c>
      <c r="N409" s="1"/>
      <c r="O409" s="1"/>
    </row>
    <row r="410" spans="1:15" ht="12.75" customHeight="1">
      <c r="A410" s="31">
        <v>400</v>
      </c>
      <c r="B410" s="31" t="s">
        <v>503</v>
      </c>
      <c r="C410" s="31">
        <v>133.75</v>
      </c>
      <c r="D410" s="40">
        <v>134.53333333333333</v>
      </c>
      <c r="E410" s="40">
        <v>131.91666666666666</v>
      </c>
      <c r="F410" s="40">
        <v>130.08333333333331</v>
      </c>
      <c r="G410" s="40">
        <v>127.46666666666664</v>
      </c>
      <c r="H410" s="40">
        <v>136.36666666666667</v>
      </c>
      <c r="I410" s="40">
        <v>138.98333333333335</v>
      </c>
      <c r="J410" s="40">
        <v>140.81666666666669</v>
      </c>
      <c r="K410" s="31">
        <v>137.15</v>
      </c>
      <c r="L410" s="31">
        <v>132.69999999999999</v>
      </c>
      <c r="M410" s="31">
        <v>14.4869</v>
      </c>
      <c r="N410" s="1"/>
      <c r="O410" s="1"/>
    </row>
    <row r="411" spans="1:15" ht="12.75" customHeight="1">
      <c r="A411" s="31">
        <v>401</v>
      </c>
      <c r="B411" s="31" t="s">
        <v>499</v>
      </c>
      <c r="C411" s="31">
        <v>159.5</v>
      </c>
      <c r="D411" s="40">
        <v>160.03333333333333</v>
      </c>
      <c r="E411" s="40">
        <v>156.81666666666666</v>
      </c>
      <c r="F411" s="40">
        <v>154.13333333333333</v>
      </c>
      <c r="G411" s="40">
        <v>150.91666666666666</v>
      </c>
      <c r="H411" s="40">
        <v>162.71666666666667</v>
      </c>
      <c r="I411" s="40">
        <v>165.93333333333331</v>
      </c>
      <c r="J411" s="40">
        <v>168.61666666666667</v>
      </c>
      <c r="K411" s="31">
        <v>163.25</v>
      </c>
      <c r="L411" s="31">
        <v>157.35</v>
      </c>
      <c r="M411" s="31">
        <v>16.46773</v>
      </c>
      <c r="N411" s="1"/>
      <c r="O411" s="1"/>
    </row>
    <row r="412" spans="1:15" ht="12.75" customHeight="1">
      <c r="A412" s="31">
        <v>402</v>
      </c>
      <c r="B412" s="31" t="s">
        <v>501</v>
      </c>
      <c r="C412" s="31">
        <v>3227.75</v>
      </c>
      <c r="D412" s="40">
        <v>3265.7833333333333</v>
      </c>
      <c r="E412" s="40">
        <v>3143.9666666666667</v>
      </c>
      <c r="F412" s="40">
        <v>3060.1833333333334</v>
      </c>
      <c r="G412" s="40">
        <v>2938.3666666666668</v>
      </c>
      <c r="H412" s="40">
        <v>3349.5666666666666</v>
      </c>
      <c r="I412" s="40">
        <v>3471.3833333333332</v>
      </c>
      <c r="J412" s="40">
        <v>3555.1666666666665</v>
      </c>
      <c r="K412" s="31">
        <v>3387.6</v>
      </c>
      <c r="L412" s="31">
        <v>3182</v>
      </c>
      <c r="M412" s="31">
        <v>0.22661999999999999</v>
      </c>
      <c r="N412" s="1"/>
      <c r="O412" s="1"/>
    </row>
    <row r="413" spans="1:15" ht="12.75" customHeight="1">
      <c r="A413" s="31">
        <v>403</v>
      </c>
      <c r="B413" s="31" t="s">
        <v>500</v>
      </c>
      <c r="C413" s="31">
        <v>309.5</v>
      </c>
      <c r="D413" s="40">
        <v>313.16666666666669</v>
      </c>
      <c r="E413" s="40">
        <v>303.33333333333337</v>
      </c>
      <c r="F413" s="40">
        <v>297.16666666666669</v>
      </c>
      <c r="G413" s="40">
        <v>287.33333333333337</v>
      </c>
      <c r="H413" s="40">
        <v>319.33333333333337</v>
      </c>
      <c r="I413" s="40">
        <v>329.16666666666674</v>
      </c>
      <c r="J413" s="40">
        <v>335.33333333333337</v>
      </c>
      <c r="K413" s="31">
        <v>323</v>
      </c>
      <c r="L413" s="31">
        <v>307</v>
      </c>
      <c r="M413" s="31">
        <v>0.32099</v>
      </c>
      <c r="N413" s="1"/>
      <c r="O413" s="1"/>
    </row>
    <row r="414" spans="1:15" ht="12.75" customHeight="1">
      <c r="A414" s="31">
        <v>404</v>
      </c>
      <c r="B414" s="31" t="s">
        <v>502</v>
      </c>
      <c r="C414" s="31">
        <v>552.15</v>
      </c>
      <c r="D414" s="40">
        <v>548.11666666666667</v>
      </c>
      <c r="E414" s="40">
        <v>534.08333333333337</v>
      </c>
      <c r="F414" s="40">
        <v>516.01666666666665</v>
      </c>
      <c r="G414" s="40">
        <v>501.98333333333335</v>
      </c>
      <c r="H414" s="40">
        <v>566.18333333333339</v>
      </c>
      <c r="I414" s="40">
        <v>580.2166666666667</v>
      </c>
      <c r="J414" s="40">
        <v>598.28333333333342</v>
      </c>
      <c r="K414" s="31">
        <v>562.15</v>
      </c>
      <c r="L414" s="31">
        <v>530.04999999999995</v>
      </c>
      <c r="M414" s="31">
        <v>1.8523000000000001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25837.45</v>
      </c>
      <c r="D415" s="40">
        <v>25829.483333333334</v>
      </c>
      <c r="E415" s="40">
        <v>25378.966666666667</v>
      </c>
      <c r="F415" s="40">
        <v>24920.483333333334</v>
      </c>
      <c r="G415" s="40">
        <v>24469.966666666667</v>
      </c>
      <c r="H415" s="40">
        <v>26287.966666666667</v>
      </c>
      <c r="I415" s="40">
        <v>26738.483333333337</v>
      </c>
      <c r="J415" s="40">
        <v>27196.966666666667</v>
      </c>
      <c r="K415" s="31">
        <v>26280</v>
      </c>
      <c r="L415" s="31">
        <v>25371</v>
      </c>
      <c r="M415" s="31">
        <v>0.32966000000000001</v>
      </c>
      <c r="N415" s="1"/>
      <c r="O415" s="1"/>
    </row>
    <row r="416" spans="1:15" ht="12.75" customHeight="1">
      <c r="A416" s="31">
        <v>406</v>
      </c>
      <c r="B416" s="31" t="s">
        <v>504</v>
      </c>
      <c r="C416" s="31">
        <v>1683.4</v>
      </c>
      <c r="D416" s="40">
        <v>1710.8166666666666</v>
      </c>
      <c r="E416" s="40">
        <v>1647.6333333333332</v>
      </c>
      <c r="F416" s="40">
        <v>1611.8666666666666</v>
      </c>
      <c r="G416" s="40">
        <v>1548.6833333333332</v>
      </c>
      <c r="H416" s="40">
        <v>1746.5833333333333</v>
      </c>
      <c r="I416" s="40">
        <v>1809.7666666666667</v>
      </c>
      <c r="J416" s="40">
        <v>1845.5333333333333</v>
      </c>
      <c r="K416" s="31">
        <v>1774</v>
      </c>
      <c r="L416" s="31">
        <v>1675.05</v>
      </c>
      <c r="M416" s="31">
        <v>0.94555999999999996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2358.9</v>
      </c>
      <c r="D417" s="40">
        <v>2364.7666666666664</v>
      </c>
      <c r="E417" s="40">
        <v>2330.5333333333328</v>
      </c>
      <c r="F417" s="40">
        <v>2302.1666666666665</v>
      </c>
      <c r="G417" s="40">
        <v>2267.9333333333329</v>
      </c>
      <c r="H417" s="40">
        <v>2393.1333333333328</v>
      </c>
      <c r="I417" s="40">
        <v>2427.3666666666663</v>
      </c>
      <c r="J417" s="40">
        <v>2455.7333333333327</v>
      </c>
      <c r="K417" s="31">
        <v>2399</v>
      </c>
      <c r="L417" s="31">
        <v>2336.4</v>
      </c>
      <c r="M417" s="31">
        <v>2.0005000000000002</v>
      </c>
      <c r="N417" s="1"/>
      <c r="O417" s="1"/>
    </row>
    <row r="418" spans="1:15" ht="12.75" customHeight="1">
      <c r="A418" s="31">
        <v>408</v>
      </c>
      <c r="B418" s="31" t="s">
        <v>494</v>
      </c>
      <c r="C418" s="31">
        <v>448.35</v>
      </c>
      <c r="D418" s="40">
        <v>449.81666666666666</v>
      </c>
      <c r="E418" s="40">
        <v>442.73333333333335</v>
      </c>
      <c r="F418" s="40">
        <v>437.11666666666667</v>
      </c>
      <c r="G418" s="40">
        <v>430.03333333333336</v>
      </c>
      <c r="H418" s="40">
        <v>455.43333333333334</v>
      </c>
      <c r="I418" s="40">
        <v>462.51666666666671</v>
      </c>
      <c r="J418" s="40">
        <v>468.13333333333333</v>
      </c>
      <c r="K418" s="31">
        <v>456.9</v>
      </c>
      <c r="L418" s="31">
        <v>444.2</v>
      </c>
      <c r="M418" s="31">
        <v>0.67222999999999999</v>
      </c>
      <c r="N418" s="1"/>
      <c r="O418" s="1"/>
    </row>
    <row r="419" spans="1:15" ht="12.75" customHeight="1">
      <c r="A419" s="31">
        <v>409</v>
      </c>
      <c r="B419" s="31" t="s">
        <v>495</v>
      </c>
      <c r="C419" s="31">
        <v>27.85</v>
      </c>
      <c r="D419" s="40">
        <v>27.8</v>
      </c>
      <c r="E419" s="40">
        <v>27.55</v>
      </c>
      <c r="F419" s="40">
        <v>27.25</v>
      </c>
      <c r="G419" s="40">
        <v>27</v>
      </c>
      <c r="H419" s="40">
        <v>28.1</v>
      </c>
      <c r="I419" s="40">
        <v>28.35</v>
      </c>
      <c r="J419" s="40">
        <v>28.650000000000002</v>
      </c>
      <c r="K419" s="31">
        <v>28.05</v>
      </c>
      <c r="L419" s="31">
        <v>27.5</v>
      </c>
      <c r="M419" s="31">
        <v>14.751849999999999</v>
      </c>
      <c r="N419" s="1"/>
      <c r="O419" s="1"/>
    </row>
    <row r="420" spans="1:15" ht="12.75" customHeight="1">
      <c r="A420" s="31">
        <v>410</v>
      </c>
      <c r="B420" s="31" t="s">
        <v>496</v>
      </c>
      <c r="C420" s="31">
        <v>3748.75</v>
      </c>
      <c r="D420" s="40">
        <v>3786.4666666666667</v>
      </c>
      <c r="E420" s="40">
        <v>3691.9333333333334</v>
      </c>
      <c r="F420" s="40">
        <v>3635.1166666666668</v>
      </c>
      <c r="G420" s="40">
        <v>3540.5833333333335</v>
      </c>
      <c r="H420" s="40">
        <v>3843.2833333333333</v>
      </c>
      <c r="I420" s="40">
        <v>3937.8166666666671</v>
      </c>
      <c r="J420" s="40">
        <v>3994.6333333333332</v>
      </c>
      <c r="K420" s="31">
        <v>3881</v>
      </c>
      <c r="L420" s="31">
        <v>3729.65</v>
      </c>
      <c r="M420" s="31">
        <v>0.41438000000000003</v>
      </c>
      <c r="N420" s="1"/>
      <c r="O420" s="1"/>
    </row>
    <row r="421" spans="1:15" ht="12.75" customHeight="1">
      <c r="A421" s="31">
        <v>411</v>
      </c>
      <c r="B421" s="31" t="s">
        <v>505</v>
      </c>
      <c r="C421" s="31">
        <v>832.75</v>
      </c>
      <c r="D421" s="40">
        <v>828.65</v>
      </c>
      <c r="E421" s="40">
        <v>812.59999999999991</v>
      </c>
      <c r="F421" s="40">
        <v>792.44999999999993</v>
      </c>
      <c r="G421" s="40">
        <v>776.39999999999986</v>
      </c>
      <c r="H421" s="40">
        <v>848.8</v>
      </c>
      <c r="I421" s="40">
        <v>864.84999999999991</v>
      </c>
      <c r="J421" s="40">
        <v>885</v>
      </c>
      <c r="K421" s="31">
        <v>844.7</v>
      </c>
      <c r="L421" s="31">
        <v>808.5</v>
      </c>
      <c r="M421" s="31">
        <v>8.1718899999999994</v>
      </c>
      <c r="N421" s="1"/>
      <c r="O421" s="1"/>
    </row>
    <row r="422" spans="1:15" ht="12.75" customHeight="1">
      <c r="A422" s="31">
        <v>412</v>
      </c>
      <c r="B422" s="31" t="s">
        <v>507</v>
      </c>
      <c r="C422" s="31">
        <v>991.15</v>
      </c>
      <c r="D422" s="40">
        <v>1006.7166666666667</v>
      </c>
      <c r="E422" s="40">
        <v>964.43333333333339</v>
      </c>
      <c r="F422" s="40">
        <v>937.7166666666667</v>
      </c>
      <c r="G422" s="40">
        <v>895.43333333333339</v>
      </c>
      <c r="H422" s="40">
        <v>1033.4333333333334</v>
      </c>
      <c r="I422" s="40">
        <v>1075.7166666666667</v>
      </c>
      <c r="J422" s="40">
        <v>1102.4333333333334</v>
      </c>
      <c r="K422" s="31">
        <v>1049</v>
      </c>
      <c r="L422" s="31">
        <v>980</v>
      </c>
      <c r="M422" s="31">
        <v>1.15439</v>
      </c>
      <c r="N422" s="1"/>
      <c r="O422" s="1"/>
    </row>
    <row r="423" spans="1:15" ht="12.75" customHeight="1">
      <c r="A423" s="31">
        <v>413</v>
      </c>
      <c r="B423" s="31" t="s">
        <v>506</v>
      </c>
      <c r="C423" s="31">
        <v>2323.35</v>
      </c>
      <c r="D423" s="40">
        <v>2335.9</v>
      </c>
      <c r="E423" s="40">
        <v>2258.8000000000002</v>
      </c>
      <c r="F423" s="40">
        <v>2194.25</v>
      </c>
      <c r="G423" s="40">
        <v>2117.15</v>
      </c>
      <c r="H423" s="40">
        <v>2400.4500000000003</v>
      </c>
      <c r="I423" s="40">
        <v>2477.5499999999997</v>
      </c>
      <c r="J423" s="40">
        <v>2542.1000000000004</v>
      </c>
      <c r="K423" s="31">
        <v>2413</v>
      </c>
      <c r="L423" s="31">
        <v>2271.35</v>
      </c>
      <c r="M423" s="31">
        <v>0.76763999999999999</v>
      </c>
      <c r="N423" s="1"/>
      <c r="O423" s="1"/>
    </row>
    <row r="424" spans="1:15" ht="12.75" customHeight="1">
      <c r="A424" s="31">
        <v>414</v>
      </c>
      <c r="B424" s="31" t="s">
        <v>508</v>
      </c>
      <c r="C424" s="31">
        <v>803.4</v>
      </c>
      <c r="D424" s="40">
        <v>804.93333333333339</v>
      </c>
      <c r="E424" s="40">
        <v>786.71666666666681</v>
      </c>
      <c r="F424" s="40">
        <v>770.03333333333342</v>
      </c>
      <c r="G424" s="40">
        <v>751.81666666666683</v>
      </c>
      <c r="H424" s="40">
        <v>821.61666666666679</v>
      </c>
      <c r="I424" s="40">
        <v>839.83333333333348</v>
      </c>
      <c r="J424" s="40">
        <v>856.51666666666677</v>
      </c>
      <c r="K424" s="31">
        <v>823.15</v>
      </c>
      <c r="L424" s="31">
        <v>788.25</v>
      </c>
      <c r="M424" s="31">
        <v>2.0284499999999999</v>
      </c>
      <c r="N424" s="1"/>
      <c r="O424" s="1"/>
    </row>
    <row r="425" spans="1:15" ht="12.75" customHeight="1">
      <c r="A425" s="31">
        <v>415</v>
      </c>
      <c r="B425" s="31" t="s">
        <v>509</v>
      </c>
      <c r="C425" s="31">
        <v>428</v>
      </c>
      <c r="D425" s="40">
        <v>427.06666666666666</v>
      </c>
      <c r="E425" s="40">
        <v>418.13333333333333</v>
      </c>
      <c r="F425" s="40">
        <v>408.26666666666665</v>
      </c>
      <c r="G425" s="40">
        <v>399.33333333333331</v>
      </c>
      <c r="H425" s="40">
        <v>436.93333333333334</v>
      </c>
      <c r="I425" s="40">
        <v>445.86666666666662</v>
      </c>
      <c r="J425" s="40">
        <v>455.73333333333335</v>
      </c>
      <c r="K425" s="31">
        <v>436</v>
      </c>
      <c r="L425" s="31">
        <v>417.2</v>
      </c>
      <c r="M425" s="31">
        <v>1.8471200000000001</v>
      </c>
      <c r="N425" s="1"/>
      <c r="O425" s="1"/>
    </row>
    <row r="426" spans="1:15" ht="12.75" customHeight="1">
      <c r="A426" s="31">
        <v>416</v>
      </c>
      <c r="B426" s="31" t="s">
        <v>517</v>
      </c>
      <c r="C426" s="31">
        <v>246.1</v>
      </c>
      <c r="D426" s="40">
        <v>247.7833333333333</v>
      </c>
      <c r="E426" s="40">
        <v>242.51666666666659</v>
      </c>
      <c r="F426" s="40">
        <v>238.93333333333328</v>
      </c>
      <c r="G426" s="40">
        <v>233.66666666666657</v>
      </c>
      <c r="H426" s="40">
        <v>251.36666666666662</v>
      </c>
      <c r="I426" s="40">
        <v>256.63333333333333</v>
      </c>
      <c r="J426" s="40">
        <v>260.21666666666664</v>
      </c>
      <c r="K426" s="31">
        <v>253.05</v>
      </c>
      <c r="L426" s="31">
        <v>244.2</v>
      </c>
      <c r="M426" s="31">
        <v>2.7291599999999998</v>
      </c>
      <c r="N426" s="1"/>
      <c r="O426" s="1"/>
    </row>
    <row r="427" spans="1:15" ht="12.75" customHeight="1">
      <c r="A427" s="31">
        <v>417</v>
      </c>
      <c r="B427" s="31" t="s">
        <v>510</v>
      </c>
      <c r="C427" s="31">
        <v>65</v>
      </c>
      <c r="D427" s="40">
        <v>64.816666666666663</v>
      </c>
      <c r="E427" s="40">
        <v>63.883333333333326</v>
      </c>
      <c r="F427" s="40">
        <v>62.766666666666666</v>
      </c>
      <c r="G427" s="40">
        <v>61.833333333333329</v>
      </c>
      <c r="H427" s="40">
        <v>65.933333333333323</v>
      </c>
      <c r="I427" s="40">
        <v>66.86666666666666</v>
      </c>
      <c r="J427" s="40">
        <v>67.98333333333332</v>
      </c>
      <c r="K427" s="31">
        <v>65.75</v>
      </c>
      <c r="L427" s="31">
        <v>63.7</v>
      </c>
      <c r="M427" s="31">
        <v>47.857500000000002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2172.85</v>
      </c>
      <c r="D428" s="40">
        <v>2148.6833333333329</v>
      </c>
      <c r="E428" s="40">
        <v>2106.516666666666</v>
      </c>
      <c r="F428" s="40">
        <v>2040.1833333333329</v>
      </c>
      <c r="G428" s="40">
        <v>1998.016666666666</v>
      </c>
      <c r="H428" s="40">
        <v>2215.016666666666</v>
      </c>
      <c r="I428" s="40">
        <v>2257.1833333333329</v>
      </c>
      <c r="J428" s="40">
        <v>2323.516666666666</v>
      </c>
      <c r="K428" s="31">
        <v>2190.85</v>
      </c>
      <c r="L428" s="31">
        <v>2082.35</v>
      </c>
      <c r="M428" s="31">
        <v>7.52135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1173.75</v>
      </c>
      <c r="D429" s="40">
        <v>1188.2666666666667</v>
      </c>
      <c r="E429" s="40">
        <v>1151.5333333333333</v>
      </c>
      <c r="F429" s="40">
        <v>1129.3166666666666</v>
      </c>
      <c r="G429" s="40">
        <v>1092.5833333333333</v>
      </c>
      <c r="H429" s="40">
        <v>1210.4833333333333</v>
      </c>
      <c r="I429" s="40">
        <v>1247.2166666666665</v>
      </c>
      <c r="J429" s="40">
        <v>1269.4333333333334</v>
      </c>
      <c r="K429" s="31">
        <v>1225</v>
      </c>
      <c r="L429" s="31">
        <v>1166.05</v>
      </c>
      <c r="M429" s="31">
        <v>12.25029</v>
      </c>
      <c r="N429" s="1"/>
      <c r="O429" s="1"/>
    </row>
    <row r="430" spans="1:15" ht="12.75" customHeight="1">
      <c r="A430" s="31">
        <v>420</v>
      </c>
      <c r="B430" s="31" t="s">
        <v>514</v>
      </c>
      <c r="C430" s="31">
        <v>418.2</v>
      </c>
      <c r="D430" s="40">
        <v>420.06666666666666</v>
      </c>
      <c r="E430" s="40">
        <v>409.13333333333333</v>
      </c>
      <c r="F430" s="40">
        <v>400.06666666666666</v>
      </c>
      <c r="G430" s="40">
        <v>389.13333333333333</v>
      </c>
      <c r="H430" s="40">
        <v>429.13333333333333</v>
      </c>
      <c r="I430" s="40">
        <v>440.06666666666661</v>
      </c>
      <c r="J430" s="40">
        <v>449.13333333333333</v>
      </c>
      <c r="K430" s="31">
        <v>431</v>
      </c>
      <c r="L430" s="31">
        <v>411</v>
      </c>
      <c r="M430" s="31">
        <v>19.955449999999999</v>
      </c>
      <c r="N430" s="1"/>
      <c r="O430" s="1"/>
    </row>
    <row r="431" spans="1:15" ht="12.75" customHeight="1">
      <c r="A431" s="31">
        <v>421</v>
      </c>
      <c r="B431" s="31" t="s">
        <v>511</v>
      </c>
      <c r="C431" s="31">
        <v>94.3</v>
      </c>
      <c r="D431" s="40">
        <v>94.15000000000002</v>
      </c>
      <c r="E431" s="40">
        <v>93.30000000000004</v>
      </c>
      <c r="F431" s="40">
        <v>92.300000000000026</v>
      </c>
      <c r="G431" s="40">
        <v>91.450000000000045</v>
      </c>
      <c r="H431" s="40">
        <v>95.150000000000034</v>
      </c>
      <c r="I431" s="40">
        <v>96.000000000000028</v>
      </c>
      <c r="J431" s="40">
        <v>97.000000000000028</v>
      </c>
      <c r="K431" s="31">
        <v>95</v>
      </c>
      <c r="L431" s="31">
        <v>93.15</v>
      </c>
      <c r="M431" s="31">
        <v>0.57128999999999996</v>
      </c>
      <c r="N431" s="1"/>
      <c r="O431" s="1"/>
    </row>
    <row r="432" spans="1:15" ht="12.75" customHeight="1">
      <c r="A432" s="31">
        <v>422</v>
      </c>
      <c r="B432" s="31" t="s">
        <v>513</v>
      </c>
      <c r="C432" s="31">
        <v>289.35000000000002</v>
      </c>
      <c r="D432" s="40">
        <v>289.8</v>
      </c>
      <c r="E432" s="40">
        <v>285.25</v>
      </c>
      <c r="F432" s="40">
        <v>281.14999999999998</v>
      </c>
      <c r="G432" s="40">
        <v>276.59999999999997</v>
      </c>
      <c r="H432" s="40">
        <v>293.90000000000003</v>
      </c>
      <c r="I432" s="40">
        <v>298.4500000000001</v>
      </c>
      <c r="J432" s="40">
        <v>302.55000000000007</v>
      </c>
      <c r="K432" s="31">
        <v>294.35000000000002</v>
      </c>
      <c r="L432" s="31">
        <v>285.7</v>
      </c>
      <c r="M432" s="31">
        <v>4.0157999999999996</v>
      </c>
      <c r="N432" s="1"/>
      <c r="O432" s="1"/>
    </row>
    <row r="433" spans="1:15" ht="12.75" customHeight="1">
      <c r="A433" s="31">
        <v>423</v>
      </c>
      <c r="B433" s="31" t="s">
        <v>515</v>
      </c>
      <c r="C433" s="31">
        <v>522.4</v>
      </c>
      <c r="D433" s="40">
        <v>524.43333333333339</v>
      </c>
      <c r="E433" s="40">
        <v>510.86666666666679</v>
      </c>
      <c r="F433" s="40">
        <v>499.33333333333337</v>
      </c>
      <c r="G433" s="40">
        <v>485.76666666666677</v>
      </c>
      <c r="H433" s="40">
        <v>535.96666666666681</v>
      </c>
      <c r="I433" s="40">
        <v>549.53333333333342</v>
      </c>
      <c r="J433" s="40">
        <v>561.06666666666683</v>
      </c>
      <c r="K433" s="31">
        <v>538</v>
      </c>
      <c r="L433" s="31">
        <v>512.9</v>
      </c>
      <c r="M433" s="31">
        <v>1.61127</v>
      </c>
      <c r="N433" s="1"/>
      <c r="O433" s="1"/>
    </row>
    <row r="434" spans="1:15" ht="12.75" customHeight="1">
      <c r="A434" s="31">
        <v>424</v>
      </c>
      <c r="B434" s="31" t="s">
        <v>516</v>
      </c>
      <c r="C434" s="31">
        <v>354.2</v>
      </c>
      <c r="D434" s="40">
        <v>353.93333333333334</v>
      </c>
      <c r="E434" s="40">
        <v>349.26666666666665</v>
      </c>
      <c r="F434" s="40">
        <v>344.33333333333331</v>
      </c>
      <c r="G434" s="40">
        <v>339.66666666666663</v>
      </c>
      <c r="H434" s="40">
        <v>358.86666666666667</v>
      </c>
      <c r="I434" s="40">
        <v>363.5333333333333</v>
      </c>
      <c r="J434" s="40">
        <v>368.4666666666667</v>
      </c>
      <c r="K434" s="31">
        <v>358.6</v>
      </c>
      <c r="L434" s="31">
        <v>349</v>
      </c>
      <c r="M434" s="31">
        <v>1.4670099999999999</v>
      </c>
      <c r="N434" s="1"/>
      <c r="O434" s="1"/>
    </row>
    <row r="435" spans="1:15" ht="12.75" customHeight="1">
      <c r="A435" s="31">
        <v>425</v>
      </c>
      <c r="B435" s="31" t="s">
        <v>518</v>
      </c>
      <c r="C435" s="31">
        <v>2269.25</v>
      </c>
      <c r="D435" s="40">
        <v>2273.8166666666666</v>
      </c>
      <c r="E435" s="40">
        <v>2248.4333333333334</v>
      </c>
      <c r="F435" s="40">
        <v>2227.6166666666668</v>
      </c>
      <c r="G435" s="40">
        <v>2202.2333333333336</v>
      </c>
      <c r="H435" s="40">
        <v>2294.6333333333332</v>
      </c>
      <c r="I435" s="40">
        <v>2320.0166666666664</v>
      </c>
      <c r="J435" s="40">
        <v>2340.833333333333</v>
      </c>
      <c r="K435" s="31">
        <v>2299.1999999999998</v>
      </c>
      <c r="L435" s="31">
        <v>2253</v>
      </c>
      <c r="M435" s="31">
        <v>0.11688999999999999</v>
      </c>
      <c r="N435" s="1"/>
      <c r="O435" s="1"/>
    </row>
    <row r="436" spans="1:15" ht="12.75" customHeight="1">
      <c r="A436" s="31">
        <v>426</v>
      </c>
      <c r="B436" s="31" t="s">
        <v>519</v>
      </c>
      <c r="C436" s="31">
        <v>859.35</v>
      </c>
      <c r="D436" s="40">
        <v>856.44999999999993</v>
      </c>
      <c r="E436" s="40">
        <v>843.89999999999986</v>
      </c>
      <c r="F436" s="40">
        <v>828.44999999999993</v>
      </c>
      <c r="G436" s="40">
        <v>815.89999999999986</v>
      </c>
      <c r="H436" s="40">
        <v>871.89999999999986</v>
      </c>
      <c r="I436" s="40">
        <v>884.44999999999982</v>
      </c>
      <c r="J436" s="40">
        <v>899.89999999999986</v>
      </c>
      <c r="K436" s="31">
        <v>869</v>
      </c>
      <c r="L436" s="31">
        <v>841</v>
      </c>
      <c r="M436" s="31">
        <v>0.69813999999999998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778.55</v>
      </c>
      <c r="D437" s="40">
        <v>775.51666666666677</v>
      </c>
      <c r="E437" s="40">
        <v>767.08333333333348</v>
      </c>
      <c r="F437" s="40">
        <v>755.61666666666667</v>
      </c>
      <c r="G437" s="40">
        <v>747.18333333333339</v>
      </c>
      <c r="H437" s="40">
        <v>786.98333333333358</v>
      </c>
      <c r="I437" s="40">
        <v>795.41666666666674</v>
      </c>
      <c r="J437" s="40">
        <v>806.88333333333367</v>
      </c>
      <c r="K437" s="31">
        <v>783.95</v>
      </c>
      <c r="L437" s="31">
        <v>764.05</v>
      </c>
      <c r="M437" s="31">
        <v>55.99344</v>
      </c>
      <c r="N437" s="1"/>
      <c r="O437" s="1"/>
    </row>
    <row r="438" spans="1:15" ht="12.75" customHeight="1">
      <c r="A438" s="31">
        <v>428</v>
      </c>
      <c r="B438" s="31" t="s">
        <v>520</v>
      </c>
      <c r="C438" s="31">
        <v>425.2</v>
      </c>
      <c r="D438" s="40">
        <v>427.7166666666667</v>
      </c>
      <c r="E438" s="40">
        <v>416.63333333333338</v>
      </c>
      <c r="F438" s="40">
        <v>408.06666666666666</v>
      </c>
      <c r="G438" s="40">
        <v>396.98333333333335</v>
      </c>
      <c r="H438" s="40">
        <v>436.28333333333342</v>
      </c>
      <c r="I438" s="40">
        <v>447.36666666666667</v>
      </c>
      <c r="J438" s="40">
        <v>455.93333333333345</v>
      </c>
      <c r="K438" s="31">
        <v>438.8</v>
      </c>
      <c r="L438" s="31">
        <v>419.15</v>
      </c>
      <c r="M438" s="31">
        <v>5.4980799999999999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495.2</v>
      </c>
      <c r="D439" s="40">
        <v>496.76666666666665</v>
      </c>
      <c r="E439" s="40">
        <v>488.68333333333328</v>
      </c>
      <c r="F439" s="40">
        <v>482.16666666666663</v>
      </c>
      <c r="G439" s="40">
        <v>474.08333333333326</v>
      </c>
      <c r="H439" s="40">
        <v>503.2833333333333</v>
      </c>
      <c r="I439" s="40">
        <v>511.36666666666667</v>
      </c>
      <c r="J439" s="40">
        <v>517.88333333333333</v>
      </c>
      <c r="K439" s="31">
        <v>504.85</v>
      </c>
      <c r="L439" s="31">
        <v>490.25</v>
      </c>
      <c r="M439" s="31">
        <v>7.3037900000000002</v>
      </c>
      <c r="N439" s="1"/>
      <c r="O439" s="1"/>
    </row>
    <row r="440" spans="1:15" ht="12.75" customHeight="1">
      <c r="A440" s="31">
        <v>430</v>
      </c>
      <c r="B440" s="31" t="s">
        <v>523</v>
      </c>
      <c r="C440" s="31">
        <v>695.35</v>
      </c>
      <c r="D440" s="40">
        <v>692.23333333333323</v>
      </c>
      <c r="E440" s="40">
        <v>671.46666666666647</v>
      </c>
      <c r="F440" s="40">
        <v>647.58333333333326</v>
      </c>
      <c r="G440" s="40">
        <v>626.81666666666649</v>
      </c>
      <c r="H440" s="40">
        <v>716.11666666666645</v>
      </c>
      <c r="I440" s="40">
        <v>736.8833333333331</v>
      </c>
      <c r="J440" s="40">
        <v>760.76666666666642</v>
      </c>
      <c r="K440" s="31">
        <v>713</v>
      </c>
      <c r="L440" s="31">
        <v>668.35</v>
      </c>
      <c r="M440" s="31">
        <v>0.88605999999999996</v>
      </c>
      <c r="N440" s="1"/>
      <c r="O440" s="1"/>
    </row>
    <row r="441" spans="1:15" ht="12.75" customHeight="1">
      <c r="A441" s="31">
        <v>431</v>
      </c>
      <c r="B441" s="31" t="s">
        <v>521</v>
      </c>
      <c r="C441" s="31">
        <v>404.15</v>
      </c>
      <c r="D441" s="40">
        <v>407.93333333333339</v>
      </c>
      <c r="E441" s="40">
        <v>398.06666666666678</v>
      </c>
      <c r="F441" s="40">
        <v>391.98333333333341</v>
      </c>
      <c r="G441" s="40">
        <v>382.11666666666679</v>
      </c>
      <c r="H441" s="40">
        <v>414.01666666666677</v>
      </c>
      <c r="I441" s="40">
        <v>423.88333333333333</v>
      </c>
      <c r="J441" s="40">
        <v>429.96666666666675</v>
      </c>
      <c r="K441" s="31">
        <v>417.8</v>
      </c>
      <c r="L441" s="31">
        <v>401.85</v>
      </c>
      <c r="M441" s="31">
        <v>2.1256400000000002</v>
      </c>
      <c r="N441" s="1"/>
      <c r="O441" s="1"/>
    </row>
    <row r="442" spans="1:15" ht="12.75" customHeight="1">
      <c r="A442" s="31">
        <v>432</v>
      </c>
      <c r="B442" s="31" t="s">
        <v>522</v>
      </c>
      <c r="C442" s="31">
        <v>2198.25</v>
      </c>
      <c r="D442" s="40">
        <v>2256.75</v>
      </c>
      <c r="E442" s="40">
        <v>2093.5</v>
      </c>
      <c r="F442" s="40">
        <v>1988.75</v>
      </c>
      <c r="G442" s="40">
        <v>1825.5</v>
      </c>
      <c r="H442" s="40">
        <v>2361.5</v>
      </c>
      <c r="I442" s="40">
        <v>2524.75</v>
      </c>
      <c r="J442" s="40">
        <v>2629.5</v>
      </c>
      <c r="K442" s="31">
        <v>2420</v>
      </c>
      <c r="L442" s="31">
        <v>2152</v>
      </c>
      <c r="M442" s="31">
        <v>0.44930999999999999</v>
      </c>
      <c r="N442" s="1"/>
      <c r="O442" s="1"/>
    </row>
    <row r="443" spans="1:15" ht="12.75" customHeight="1">
      <c r="A443" s="31">
        <v>433</v>
      </c>
      <c r="B443" s="31" t="s">
        <v>524</v>
      </c>
      <c r="C443" s="31">
        <v>480.05</v>
      </c>
      <c r="D443" s="40">
        <v>481.98333333333335</v>
      </c>
      <c r="E443" s="40">
        <v>474.11666666666667</v>
      </c>
      <c r="F443" s="40">
        <v>468.18333333333334</v>
      </c>
      <c r="G443" s="40">
        <v>460.31666666666666</v>
      </c>
      <c r="H443" s="40">
        <v>487.91666666666669</v>
      </c>
      <c r="I443" s="40">
        <v>495.78333333333336</v>
      </c>
      <c r="J443" s="40">
        <v>501.7166666666667</v>
      </c>
      <c r="K443" s="31">
        <v>489.85</v>
      </c>
      <c r="L443" s="31">
        <v>476.05</v>
      </c>
      <c r="M443" s="31">
        <v>1.13314</v>
      </c>
      <c r="N443" s="1"/>
      <c r="O443" s="1"/>
    </row>
    <row r="444" spans="1:15" ht="12.75" customHeight="1">
      <c r="A444" s="31">
        <v>434</v>
      </c>
      <c r="B444" s="31" t="s">
        <v>525</v>
      </c>
      <c r="C444" s="31">
        <v>7.45</v>
      </c>
      <c r="D444" s="40">
        <v>7.3999999999999995</v>
      </c>
      <c r="E444" s="40">
        <v>7.3499999999999988</v>
      </c>
      <c r="F444" s="40">
        <v>7.2499999999999991</v>
      </c>
      <c r="G444" s="40">
        <v>7.1999999999999984</v>
      </c>
      <c r="H444" s="40">
        <v>7.4999999999999991</v>
      </c>
      <c r="I444" s="40">
        <v>7.55</v>
      </c>
      <c r="J444" s="40">
        <v>7.6499999999999995</v>
      </c>
      <c r="K444" s="31">
        <v>7.45</v>
      </c>
      <c r="L444" s="31">
        <v>7.3</v>
      </c>
      <c r="M444" s="31">
        <v>372.74894</v>
      </c>
      <c r="N444" s="1"/>
      <c r="O444" s="1"/>
    </row>
    <row r="445" spans="1:15" ht="12.75" customHeight="1">
      <c r="A445" s="31">
        <v>435</v>
      </c>
      <c r="B445" s="31" t="s">
        <v>512</v>
      </c>
      <c r="C445" s="31">
        <v>378</v>
      </c>
      <c r="D445" s="40">
        <v>380.26666666666665</v>
      </c>
      <c r="E445" s="40">
        <v>373.73333333333329</v>
      </c>
      <c r="F445" s="40">
        <v>369.46666666666664</v>
      </c>
      <c r="G445" s="40">
        <v>362.93333333333328</v>
      </c>
      <c r="H445" s="40">
        <v>384.5333333333333</v>
      </c>
      <c r="I445" s="40">
        <v>391.06666666666661</v>
      </c>
      <c r="J445" s="40">
        <v>395.33333333333331</v>
      </c>
      <c r="K445" s="31">
        <v>386.8</v>
      </c>
      <c r="L445" s="31">
        <v>376</v>
      </c>
      <c r="M445" s="31">
        <v>4.3281200000000002</v>
      </c>
      <c r="N445" s="1"/>
      <c r="O445" s="1"/>
    </row>
    <row r="446" spans="1:15" ht="12.75" customHeight="1">
      <c r="A446" s="31">
        <v>436</v>
      </c>
      <c r="B446" s="31" t="s">
        <v>526</v>
      </c>
      <c r="C446" s="31">
        <v>986.65</v>
      </c>
      <c r="D446" s="40">
        <v>987.76666666666654</v>
      </c>
      <c r="E446" s="40">
        <v>977.48333333333312</v>
      </c>
      <c r="F446" s="40">
        <v>968.31666666666661</v>
      </c>
      <c r="G446" s="40">
        <v>958.03333333333319</v>
      </c>
      <c r="H446" s="40">
        <v>996.93333333333305</v>
      </c>
      <c r="I446" s="40">
        <v>1007.2166666666666</v>
      </c>
      <c r="J446" s="40">
        <v>1016.383333333333</v>
      </c>
      <c r="K446" s="31">
        <v>998.05</v>
      </c>
      <c r="L446" s="31">
        <v>978.6</v>
      </c>
      <c r="M446" s="31">
        <v>0.19239999999999999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582.79999999999995</v>
      </c>
      <c r="D447" s="40">
        <v>587.88333333333333</v>
      </c>
      <c r="E447" s="40">
        <v>575.11666666666667</v>
      </c>
      <c r="F447" s="40">
        <v>567.43333333333339</v>
      </c>
      <c r="G447" s="40">
        <v>554.66666666666674</v>
      </c>
      <c r="H447" s="40">
        <v>595.56666666666661</v>
      </c>
      <c r="I447" s="40">
        <v>608.33333333333326</v>
      </c>
      <c r="J447" s="40">
        <v>616.01666666666654</v>
      </c>
      <c r="K447" s="31">
        <v>600.65</v>
      </c>
      <c r="L447" s="31">
        <v>580.20000000000005</v>
      </c>
      <c r="M447" s="31">
        <v>5.9641400000000004</v>
      </c>
      <c r="N447" s="1"/>
      <c r="O447" s="1"/>
    </row>
    <row r="448" spans="1:15" ht="12.75" customHeight="1">
      <c r="A448" s="31">
        <v>438</v>
      </c>
      <c r="B448" s="31" t="s">
        <v>531</v>
      </c>
      <c r="C448" s="31">
        <v>1828.5</v>
      </c>
      <c r="D448" s="40">
        <v>1783.7833333333335</v>
      </c>
      <c r="E448" s="40">
        <v>1735.7166666666672</v>
      </c>
      <c r="F448" s="40">
        <v>1642.9333333333336</v>
      </c>
      <c r="G448" s="40">
        <v>1594.8666666666672</v>
      </c>
      <c r="H448" s="40">
        <v>1876.5666666666671</v>
      </c>
      <c r="I448" s="40">
        <v>1924.6333333333332</v>
      </c>
      <c r="J448" s="40">
        <v>2017.416666666667</v>
      </c>
      <c r="K448" s="31">
        <v>1831.85</v>
      </c>
      <c r="L448" s="31">
        <v>1691</v>
      </c>
      <c r="M448" s="31">
        <v>4.5942400000000001</v>
      </c>
      <c r="N448" s="1"/>
      <c r="O448" s="1"/>
    </row>
    <row r="449" spans="1:15" ht="12.75" customHeight="1">
      <c r="A449" s="31">
        <v>439</v>
      </c>
      <c r="B449" s="31" t="s">
        <v>532</v>
      </c>
      <c r="C449" s="31">
        <v>13599.3</v>
      </c>
      <c r="D449" s="40">
        <v>13733.083333333334</v>
      </c>
      <c r="E449" s="40">
        <v>13366.216666666667</v>
      </c>
      <c r="F449" s="40">
        <v>13133.133333333333</v>
      </c>
      <c r="G449" s="40">
        <v>12766.266666666666</v>
      </c>
      <c r="H449" s="40">
        <v>13966.166666666668</v>
      </c>
      <c r="I449" s="40">
        <v>14333.033333333333</v>
      </c>
      <c r="J449" s="40">
        <v>14566.116666666669</v>
      </c>
      <c r="K449" s="31">
        <v>14099.95</v>
      </c>
      <c r="L449" s="31">
        <v>13500</v>
      </c>
      <c r="M449" s="31">
        <v>6.0100000000000001E-2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856.45</v>
      </c>
      <c r="D450" s="40">
        <v>856.29999999999984</v>
      </c>
      <c r="E450" s="40">
        <v>847.4499999999997</v>
      </c>
      <c r="F450" s="40">
        <v>838.44999999999982</v>
      </c>
      <c r="G450" s="40">
        <v>829.59999999999968</v>
      </c>
      <c r="H450" s="40">
        <v>865.29999999999973</v>
      </c>
      <c r="I450" s="40">
        <v>874.14999999999986</v>
      </c>
      <c r="J450" s="40">
        <v>883.14999999999975</v>
      </c>
      <c r="K450" s="31">
        <v>865.15</v>
      </c>
      <c r="L450" s="31">
        <v>847.3</v>
      </c>
      <c r="M450" s="31">
        <v>8.3467099999999999</v>
      </c>
      <c r="N450" s="1"/>
      <c r="O450" s="1"/>
    </row>
    <row r="451" spans="1:15" ht="12.75" customHeight="1">
      <c r="A451" s="31">
        <v>441</v>
      </c>
      <c r="B451" s="31" t="s">
        <v>533</v>
      </c>
      <c r="C451" s="31">
        <v>199.65</v>
      </c>
      <c r="D451" s="40">
        <v>199.9</v>
      </c>
      <c r="E451" s="40">
        <v>195.75</v>
      </c>
      <c r="F451" s="40">
        <v>191.85</v>
      </c>
      <c r="G451" s="40">
        <v>187.7</v>
      </c>
      <c r="H451" s="40">
        <v>203.8</v>
      </c>
      <c r="I451" s="40">
        <v>207.95000000000005</v>
      </c>
      <c r="J451" s="40">
        <v>211.85000000000002</v>
      </c>
      <c r="K451" s="31">
        <v>204.05</v>
      </c>
      <c r="L451" s="31">
        <v>196</v>
      </c>
      <c r="M451" s="31">
        <v>12.34994</v>
      </c>
      <c r="N451" s="1"/>
      <c r="O451" s="1"/>
    </row>
    <row r="452" spans="1:15" ht="12.75" customHeight="1">
      <c r="A452" s="31">
        <v>442</v>
      </c>
      <c r="B452" s="31" t="s">
        <v>534</v>
      </c>
      <c r="C452" s="31">
        <v>1356.4</v>
      </c>
      <c r="D452" s="40">
        <v>1342.5333333333333</v>
      </c>
      <c r="E452" s="40">
        <v>1321.2166666666667</v>
      </c>
      <c r="F452" s="40">
        <v>1286.0333333333333</v>
      </c>
      <c r="G452" s="40">
        <v>1264.7166666666667</v>
      </c>
      <c r="H452" s="40">
        <v>1377.7166666666667</v>
      </c>
      <c r="I452" s="40">
        <v>1399.0333333333333</v>
      </c>
      <c r="J452" s="40">
        <v>1434.2166666666667</v>
      </c>
      <c r="K452" s="31">
        <v>1363.85</v>
      </c>
      <c r="L452" s="31">
        <v>1307.3499999999999</v>
      </c>
      <c r="M452" s="31">
        <v>2.9861599999999999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705.7</v>
      </c>
      <c r="D453" s="40">
        <v>712.03333333333342</v>
      </c>
      <c r="E453" s="40">
        <v>698.46666666666681</v>
      </c>
      <c r="F453" s="40">
        <v>691.23333333333335</v>
      </c>
      <c r="G453" s="40">
        <v>677.66666666666674</v>
      </c>
      <c r="H453" s="40">
        <v>719.26666666666688</v>
      </c>
      <c r="I453" s="40">
        <v>732.83333333333348</v>
      </c>
      <c r="J453" s="40">
        <v>740.06666666666695</v>
      </c>
      <c r="K453" s="31">
        <v>725.6</v>
      </c>
      <c r="L453" s="31">
        <v>704.8</v>
      </c>
      <c r="M453" s="31">
        <v>26.957889999999999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5434.5</v>
      </c>
      <c r="D454" s="40">
        <v>5473.166666666667</v>
      </c>
      <c r="E454" s="40">
        <v>5386.3333333333339</v>
      </c>
      <c r="F454" s="40">
        <v>5338.166666666667</v>
      </c>
      <c r="G454" s="40">
        <v>5251.3333333333339</v>
      </c>
      <c r="H454" s="40">
        <v>5521.3333333333339</v>
      </c>
      <c r="I454" s="40">
        <v>5608.1666666666679</v>
      </c>
      <c r="J454" s="40">
        <v>5656.3333333333339</v>
      </c>
      <c r="K454" s="31">
        <v>5560</v>
      </c>
      <c r="L454" s="31">
        <v>5425</v>
      </c>
      <c r="M454" s="31">
        <v>1.9450799999999999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453.6</v>
      </c>
      <c r="D455" s="40">
        <v>454.7833333333333</v>
      </c>
      <c r="E455" s="40">
        <v>448.66666666666663</v>
      </c>
      <c r="F455" s="40">
        <v>443.73333333333335</v>
      </c>
      <c r="G455" s="40">
        <v>437.61666666666667</v>
      </c>
      <c r="H455" s="40">
        <v>459.71666666666658</v>
      </c>
      <c r="I455" s="40">
        <v>465.83333333333326</v>
      </c>
      <c r="J455" s="40">
        <v>470.76666666666654</v>
      </c>
      <c r="K455" s="31">
        <v>460.9</v>
      </c>
      <c r="L455" s="31">
        <v>449.85</v>
      </c>
      <c r="M455" s="31">
        <v>188.38054</v>
      </c>
      <c r="N455" s="1"/>
      <c r="O455" s="1"/>
    </row>
    <row r="456" spans="1:15" ht="12.75" customHeight="1">
      <c r="A456" s="31">
        <v>446</v>
      </c>
      <c r="B456" s="31" t="s">
        <v>535</v>
      </c>
      <c r="C456" s="31">
        <v>225.6</v>
      </c>
      <c r="D456" s="40">
        <v>226.66666666666666</v>
      </c>
      <c r="E456" s="40">
        <v>221.23333333333332</v>
      </c>
      <c r="F456" s="40">
        <v>216.86666666666667</v>
      </c>
      <c r="G456" s="40">
        <v>211.43333333333334</v>
      </c>
      <c r="H456" s="40">
        <v>231.0333333333333</v>
      </c>
      <c r="I456" s="40">
        <v>236.46666666666664</v>
      </c>
      <c r="J456" s="40">
        <v>240.83333333333329</v>
      </c>
      <c r="K456" s="31">
        <v>232.1</v>
      </c>
      <c r="L456" s="31">
        <v>222.3</v>
      </c>
      <c r="M456" s="31">
        <v>30.227679999999999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211.9</v>
      </c>
      <c r="D457" s="40">
        <v>212.66666666666666</v>
      </c>
      <c r="E457" s="40">
        <v>209.08333333333331</v>
      </c>
      <c r="F457" s="40">
        <v>206.26666666666665</v>
      </c>
      <c r="G457" s="40">
        <v>202.68333333333331</v>
      </c>
      <c r="H457" s="40">
        <v>215.48333333333332</v>
      </c>
      <c r="I457" s="40">
        <v>219.06666666666663</v>
      </c>
      <c r="J457" s="40">
        <v>221.88333333333333</v>
      </c>
      <c r="K457" s="31">
        <v>216.25</v>
      </c>
      <c r="L457" s="31">
        <v>209.85</v>
      </c>
      <c r="M457" s="31">
        <v>330.06180000000001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1105.0999999999999</v>
      </c>
      <c r="D458" s="40">
        <v>1104.7833333333333</v>
      </c>
      <c r="E458" s="40">
        <v>1085.3166666666666</v>
      </c>
      <c r="F458" s="40">
        <v>1065.5333333333333</v>
      </c>
      <c r="G458" s="40">
        <v>1046.0666666666666</v>
      </c>
      <c r="H458" s="40">
        <v>1124.5666666666666</v>
      </c>
      <c r="I458" s="40">
        <v>1144.0333333333333</v>
      </c>
      <c r="J458" s="40">
        <v>1163.8166666666666</v>
      </c>
      <c r="K458" s="31">
        <v>1124.25</v>
      </c>
      <c r="L458" s="31">
        <v>1085</v>
      </c>
      <c r="M458" s="31">
        <v>70.26849</v>
      </c>
      <c r="N458" s="1"/>
      <c r="O458" s="1"/>
    </row>
    <row r="459" spans="1:15" ht="12.75" customHeight="1">
      <c r="A459" s="31">
        <v>449</v>
      </c>
      <c r="B459" s="31" t="s">
        <v>861</v>
      </c>
      <c r="C459" s="31">
        <v>706.7</v>
      </c>
      <c r="D459" s="40">
        <v>709.56666666666661</v>
      </c>
      <c r="E459" s="40">
        <v>697.13333333333321</v>
      </c>
      <c r="F459" s="40">
        <v>687.56666666666661</v>
      </c>
      <c r="G459" s="40">
        <v>675.13333333333321</v>
      </c>
      <c r="H459" s="40">
        <v>719.13333333333321</v>
      </c>
      <c r="I459" s="40">
        <v>731.56666666666661</v>
      </c>
      <c r="J459" s="40">
        <v>741.13333333333321</v>
      </c>
      <c r="K459" s="31">
        <v>722</v>
      </c>
      <c r="L459" s="31">
        <v>700</v>
      </c>
      <c r="M459" s="31">
        <v>0.41565999999999997</v>
      </c>
      <c r="N459" s="1"/>
      <c r="O459" s="1"/>
    </row>
    <row r="460" spans="1:15" ht="12.75" customHeight="1">
      <c r="A460" s="31">
        <v>450</v>
      </c>
      <c r="B460" s="31" t="s">
        <v>527</v>
      </c>
      <c r="C460" s="31">
        <v>2345.35</v>
      </c>
      <c r="D460" s="40">
        <v>2180.3000000000002</v>
      </c>
      <c r="E460" s="40">
        <v>1976.6000000000004</v>
      </c>
      <c r="F460" s="40">
        <v>1607.8500000000001</v>
      </c>
      <c r="G460" s="40">
        <v>1404.1500000000003</v>
      </c>
      <c r="H460" s="40">
        <v>2549.0500000000002</v>
      </c>
      <c r="I460" s="40">
        <v>2752.75</v>
      </c>
      <c r="J460" s="40">
        <v>3121.5000000000005</v>
      </c>
      <c r="K460" s="31">
        <v>2384</v>
      </c>
      <c r="L460" s="31">
        <v>1811.55</v>
      </c>
      <c r="M460" s="31">
        <v>2.7300300000000002</v>
      </c>
      <c r="N460" s="1"/>
      <c r="O460" s="1"/>
    </row>
    <row r="461" spans="1:15" ht="12.75" customHeight="1">
      <c r="A461" s="31">
        <v>451</v>
      </c>
      <c r="B461" s="31" t="s">
        <v>528</v>
      </c>
      <c r="C461" s="31">
        <v>801.7</v>
      </c>
      <c r="D461" s="40">
        <v>791.61666666666667</v>
      </c>
      <c r="E461" s="40">
        <v>766.23333333333335</v>
      </c>
      <c r="F461" s="40">
        <v>730.76666666666665</v>
      </c>
      <c r="G461" s="40">
        <v>705.38333333333333</v>
      </c>
      <c r="H461" s="40">
        <v>827.08333333333337</v>
      </c>
      <c r="I461" s="40">
        <v>852.46666666666681</v>
      </c>
      <c r="J461" s="40">
        <v>887.93333333333339</v>
      </c>
      <c r="K461" s="31">
        <v>817</v>
      </c>
      <c r="L461" s="31">
        <v>756.15</v>
      </c>
      <c r="M461" s="31">
        <v>0.26361000000000001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3608.3</v>
      </c>
      <c r="D462" s="40">
        <v>3605.2999999999997</v>
      </c>
      <c r="E462" s="40">
        <v>3569.3999999999996</v>
      </c>
      <c r="F462" s="40">
        <v>3530.5</v>
      </c>
      <c r="G462" s="40">
        <v>3494.6</v>
      </c>
      <c r="H462" s="40">
        <v>3644.1999999999994</v>
      </c>
      <c r="I462" s="40">
        <v>3680.1</v>
      </c>
      <c r="J462" s="40">
        <v>3718.9999999999991</v>
      </c>
      <c r="K462" s="31">
        <v>3641.2</v>
      </c>
      <c r="L462" s="31">
        <v>3566.4</v>
      </c>
      <c r="M462" s="31">
        <v>23.409890000000001</v>
      </c>
      <c r="N462" s="1"/>
      <c r="O462" s="1"/>
    </row>
    <row r="463" spans="1:15" ht="12.75" customHeight="1">
      <c r="A463" s="31">
        <v>453</v>
      </c>
      <c r="B463" s="31" t="s">
        <v>536</v>
      </c>
      <c r="C463" s="31">
        <v>3853.05</v>
      </c>
      <c r="D463" s="40">
        <v>3896.3833333333337</v>
      </c>
      <c r="E463" s="40">
        <v>3768.7166666666672</v>
      </c>
      <c r="F463" s="40">
        <v>3684.3833333333337</v>
      </c>
      <c r="G463" s="40">
        <v>3556.7166666666672</v>
      </c>
      <c r="H463" s="40">
        <v>3980.7166666666672</v>
      </c>
      <c r="I463" s="40">
        <v>4108.3833333333341</v>
      </c>
      <c r="J463" s="40">
        <v>4192.7166666666672</v>
      </c>
      <c r="K463" s="31">
        <v>4024.05</v>
      </c>
      <c r="L463" s="31">
        <v>3812.05</v>
      </c>
      <c r="M463" s="31">
        <v>0.10908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1632.95</v>
      </c>
      <c r="D464" s="40">
        <v>1631.25</v>
      </c>
      <c r="E464" s="40">
        <v>1607.2</v>
      </c>
      <c r="F464" s="40">
        <v>1581.45</v>
      </c>
      <c r="G464" s="40">
        <v>1557.4</v>
      </c>
      <c r="H464" s="40">
        <v>1657</v>
      </c>
      <c r="I464" s="40">
        <v>1681.0500000000002</v>
      </c>
      <c r="J464" s="40">
        <v>1706.8</v>
      </c>
      <c r="K464" s="31">
        <v>1655.3</v>
      </c>
      <c r="L464" s="31">
        <v>1605.5</v>
      </c>
      <c r="M464" s="31">
        <v>22.37445</v>
      </c>
      <c r="N464" s="1"/>
      <c r="O464" s="1"/>
    </row>
    <row r="465" spans="1:15" ht="12.75" customHeight="1">
      <c r="A465" s="31">
        <v>455</v>
      </c>
      <c r="B465" s="31" t="s">
        <v>538</v>
      </c>
      <c r="C465" s="31">
        <v>1682.1</v>
      </c>
      <c r="D465" s="40">
        <v>1670.0166666666667</v>
      </c>
      <c r="E465" s="40">
        <v>1643.0333333333333</v>
      </c>
      <c r="F465" s="40">
        <v>1603.9666666666667</v>
      </c>
      <c r="G465" s="40">
        <v>1576.9833333333333</v>
      </c>
      <c r="H465" s="40">
        <v>1709.0833333333333</v>
      </c>
      <c r="I465" s="40">
        <v>1736.0666666666664</v>
      </c>
      <c r="J465" s="40">
        <v>1775.1333333333332</v>
      </c>
      <c r="K465" s="31">
        <v>1697</v>
      </c>
      <c r="L465" s="31">
        <v>1630.95</v>
      </c>
      <c r="M465" s="31">
        <v>0.71650000000000003</v>
      </c>
      <c r="N465" s="1"/>
      <c r="O465" s="1"/>
    </row>
    <row r="466" spans="1:15" ht="12.75" customHeight="1">
      <c r="A466" s="31">
        <v>456</v>
      </c>
      <c r="B466" s="31" t="s">
        <v>539</v>
      </c>
      <c r="C466" s="31">
        <v>960.5</v>
      </c>
      <c r="D466" s="40">
        <v>967.69999999999993</v>
      </c>
      <c r="E466" s="40">
        <v>937.79999999999984</v>
      </c>
      <c r="F466" s="40">
        <v>915.09999999999991</v>
      </c>
      <c r="G466" s="40">
        <v>885.19999999999982</v>
      </c>
      <c r="H466" s="40">
        <v>990.39999999999986</v>
      </c>
      <c r="I466" s="40">
        <v>1020.3</v>
      </c>
      <c r="J466" s="40">
        <v>1043</v>
      </c>
      <c r="K466" s="31">
        <v>997.6</v>
      </c>
      <c r="L466" s="31">
        <v>945</v>
      </c>
      <c r="M466" s="31">
        <v>1.9801500000000001</v>
      </c>
      <c r="N466" s="1"/>
      <c r="O466" s="1"/>
    </row>
    <row r="467" spans="1:15" ht="12.75" customHeight="1">
      <c r="A467" s="31">
        <v>457</v>
      </c>
      <c r="B467" s="31" t="s">
        <v>543</v>
      </c>
      <c r="C467" s="31">
        <v>1622.55</v>
      </c>
      <c r="D467" s="40">
        <v>1605.2</v>
      </c>
      <c r="E467" s="40">
        <v>1575.4</v>
      </c>
      <c r="F467" s="40">
        <v>1528.25</v>
      </c>
      <c r="G467" s="40">
        <v>1498.45</v>
      </c>
      <c r="H467" s="40">
        <v>1652.3500000000001</v>
      </c>
      <c r="I467" s="40">
        <v>1682.1499999999999</v>
      </c>
      <c r="J467" s="40">
        <v>1729.3000000000002</v>
      </c>
      <c r="K467" s="31">
        <v>1635</v>
      </c>
      <c r="L467" s="31">
        <v>1558.05</v>
      </c>
      <c r="M467" s="31">
        <v>1.06978</v>
      </c>
      <c r="N467" s="1"/>
      <c r="O467" s="1"/>
    </row>
    <row r="468" spans="1:15" ht="12.75" customHeight="1">
      <c r="A468" s="31">
        <v>458</v>
      </c>
      <c r="B468" s="31" t="s">
        <v>540</v>
      </c>
      <c r="C468" s="31">
        <v>1882.35</v>
      </c>
      <c r="D468" s="40">
        <v>1865.2</v>
      </c>
      <c r="E468" s="40">
        <v>1838.4</v>
      </c>
      <c r="F468" s="40">
        <v>1794.45</v>
      </c>
      <c r="G468" s="40">
        <v>1767.65</v>
      </c>
      <c r="H468" s="40">
        <v>1909.15</v>
      </c>
      <c r="I468" s="40">
        <v>1935.9499999999998</v>
      </c>
      <c r="J468" s="40">
        <v>1979.9</v>
      </c>
      <c r="K468" s="31">
        <v>1892</v>
      </c>
      <c r="L468" s="31">
        <v>1821.25</v>
      </c>
      <c r="M468" s="31">
        <v>0.30414999999999998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2287.65</v>
      </c>
      <c r="D469" s="40">
        <v>2282.9833333333331</v>
      </c>
      <c r="E469" s="40">
        <v>2255.9666666666662</v>
      </c>
      <c r="F469" s="40">
        <v>2224.2833333333333</v>
      </c>
      <c r="G469" s="40">
        <v>2197.2666666666664</v>
      </c>
      <c r="H469" s="40">
        <v>2314.6666666666661</v>
      </c>
      <c r="I469" s="40">
        <v>2341.6833333333334</v>
      </c>
      <c r="J469" s="40">
        <v>2373.3666666666659</v>
      </c>
      <c r="K469" s="31">
        <v>2310</v>
      </c>
      <c r="L469" s="31">
        <v>2251.3000000000002</v>
      </c>
      <c r="M469" s="31">
        <v>8.8385800000000003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3073.35</v>
      </c>
      <c r="D470" s="40">
        <v>3080.8166666666671</v>
      </c>
      <c r="E470" s="40">
        <v>3025.0333333333342</v>
      </c>
      <c r="F470" s="40">
        <v>2976.7166666666672</v>
      </c>
      <c r="G470" s="40">
        <v>2920.9333333333343</v>
      </c>
      <c r="H470" s="40">
        <v>3129.1333333333341</v>
      </c>
      <c r="I470" s="40">
        <v>3184.916666666667</v>
      </c>
      <c r="J470" s="40">
        <v>3233.233333333334</v>
      </c>
      <c r="K470" s="31">
        <v>3136.6</v>
      </c>
      <c r="L470" s="31">
        <v>3032.5</v>
      </c>
      <c r="M470" s="31">
        <v>1.1827799999999999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536.75</v>
      </c>
      <c r="D471" s="40">
        <v>538.80000000000007</v>
      </c>
      <c r="E471" s="40">
        <v>529.40000000000009</v>
      </c>
      <c r="F471" s="40">
        <v>522.05000000000007</v>
      </c>
      <c r="G471" s="40">
        <v>512.65000000000009</v>
      </c>
      <c r="H471" s="40">
        <v>546.15000000000009</v>
      </c>
      <c r="I471" s="40">
        <v>555.54999999999995</v>
      </c>
      <c r="J471" s="40">
        <v>562.90000000000009</v>
      </c>
      <c r="K471" s="31">
        <v>548.20000000000005</v>
      </c>
      <c r="L471" s="31">
        <v>531.45000000000005</v>
      </c>
      <c r="M471" s="31">
        <v>6.2338500000000003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1018.35</v>
      </c>
      <c r="D472" s="40">
        <v>1020.3666666666667</v>
      </c>
      <c r="E472" s="40">
        <v>1006.0833333333333</v>
      </c>
      <c r="F472" s="40">
        <v>993.81666666666661</v>
      </c>
      <c r="G472" s="40">
        <v>979.53333333333319</v>
      </c>
      <c r="H472" s="40">
        <v>1032.6333333333332</v>
      </c>
      <c r="I472" s="40">
        <v>1046.916666666667</v>
      </c>
      <c r="J472" s="40">
        <v>1059.1833333333334</v>
      </c>
      <c r="K472" s="31">
        <v>1034.6500000000001</v>
      </c>
      <c r="L472" s="31">
        <v>1008.1</v>
      </c>
      <c r="M472" s="31">
        <v>3.7783899999999999</v>
      </c>
      <c r="N472" s="1"/>
      <c r="O472" s="1"/>
    </row>
    <row r="473" spans="1:15" ht="12.75" customHeight="1">
      <c r="A473" s="31">
        <v>463</v>
      </c>
      <c r="B473" s="31" t="s">
        <v>541</v>
      </c>
      <c r="C473" s="31">
        <v>50.75</v>
      </c>
      <c r="D473" s="40">
        <v>51.683333333333337</v>
      </c>
      <c r="E473" s="40">
        <v>48.616666666666674</v>
      </c>
      <c r="F473" s="40">
        <v>46.483333333333334</v>
      </c>
      <c r="G473" s="40">
        <v>43.416666666666671</v>
      </c>
      <c r="H473" s="40">
        <v>53.816666666666677</v>
      </c>
      <c r="I473" s="40">
        <v>56.88333333333334</v>
      </c>
      <c r="J473" s="40">
        <v>59.01666666666668</v>
      </c>
      <c r="K473" s="31">
        <v>54.75</v>
      </c>
      <c r="L473" s="31">
        <v>49.55</v>
      </c>
      <c r="M473" s="31">
        <v>382.76771000000002</v>
      </c>
      <c r="N473" s="1"/>
      <c r="O473" s="1"/>
    </row>
    <row r="474" spans="1:15" ht="12.75" customHeight="1">
      <c r="A474" s="31">
        <v>464</v>
      </c>
      <c r="B474" s="31" t="s">
        <v>542</v>
      </c>
      <c r="C474" s="31">
        <v>178.45</v>
      </c>
      <c r="D474" s="40">
        <v>179.61666666666665</v>
      </c>
      <c r="E474" s="40">
        <v>174.3833333333333</v>
      </c>
      <c r="F474" s="40">
        <v>170.31666666666666</v>
      </c>
      <c r="G474" s="40">
        <v>165.08333333333331</v>
      </c>
      <c r="H474" s="40">
        <v>183.68333333333328</v>
      </c>
      <c r="I474" s="40">
        <v>188.91666666666663</v>
      </c>
      <c r="J474" s="40">
        <v>192.98333333333326</v>
      </c>
      <c r="K474" s="31">
        <v>184.85</v>
      </c>
      <c r="L474" s="31">
        <v>175.55</v>
      </c>
      <c r="M474" s="31">
        <v>4.5709999999999997</v>
      </c>
      <c r="N474" s="1"/>
      <c r="O474" s="1"/>
    </row>
    <row r="475" spans="1:15" ht="12.75" customHeight="1">
      <c r="A475" s="31">
        <v>465</v>
      </c>
      <c r="B475" s="31" t="s">
        <v>529</v>
      </c>
      <c r="C475" s="31">
        <v>979</v>
      </c>
      <c r="D475" s="40">
        <v>976.33333333333337</v>
      </c>
      <c r="E475" s="40">
        <v>962.66666666666674</v>
      </c>
      <c r="F475" s="40">
        <v>946.33333333333337</v>
      </c>
      <c r="G475" s="40">
        <v>932.66666666666674</v>
      </c>
      <c r="H475" s="40">
        <v>992.66666666666674</v>
      </c>
      <c r="I475" s="40">
        <v>1006.3333333333335</v>
      </c>
      <c r="J475" s="40">
        <v>1022.6666666666667</v>
      </c>
      <c r="K475" s="31">
        <v>990</v>
      </c>
      <c r="L475" s="31">
        <v>960</v>
      </c>
      <c r="M475" s="31">
        <v>1.1992400000000001</v>
      </c>
      <c r="N475" s="1"/>
      <c r="O475" s="1"/>
    </row>
    <row r="476" spans="1:15" ht="12.75" customHeight="1">
      <c r="A476" s="31">
        <v>466</v>
      </c>
      <c r="B476" s="31" t="s">
        <v>862</v>
      </c>
      <c r="C476" s="31">
        <v>170.7</v>
      </c>
      <c r="D476" s="40">
        <v>173.29999999999998</v>
      </c>
      <c r="E476" s="40">
        <v>168.09999999999997</v>
      </c>
      <c r="F476" s="40">
        <v>165.49999999999997</v>
      </c>
      <c r="G476" s="40">
        <v>160.29999999999995</v>
      </c>
      <c r="H476" s="40">
        <v>175.89999999999998</v>
      </c>
      <c r="I476" s="40">
        <v>181.09999999999997</v>
      </c>
      <c r="J476" s="40">
        <v>183.7</v>
      </c>
      <c r="K476" s="31">
        <v>178.5</v>
      </c>
      <c r="L476" s="31">
        <v>170.7</v>
      </c>
      <c r="M476" s="31">
        <v>28.286359999999998</v>
      </c>
      <c r="N476" s="1"/>
      <c r="O476" s="1"/>
    </row>
    <row r="477" spans="1:15" ht="12.75" customHeight="1">
      <c r="A477" s="31">
        <v>467</v>
      </c>
      <c r="B477" s="31" t="s">
        <v>530</v>
      </c>
      <c r="C477" s="31">
        <v>44.05</v>
      </c>
      <c r="D477" s="40">
        <v>44.283333333333331</v>
      </c>
      <c r="E477" s="40">
        <v>43.166666666666664</v>
      </c>
      <c r="F477" s="40">
        <v>42.283333333333331</v>
      </c>
      <c r="G477" s="40">
        <v>41.166666666666664</v>
      </c>
      <c r="H477" s="40">
        <v>45.166666666666664</v>
      </c>
      <c r="I477" s="40">
        <v>46.283333333333339</v>
      </c>
      <c r="J477" s="40">
        <v>47.166666666666664</v>
      </c>
      <c r="K477" s="31">
        <v>45.4</v>
      </c>
      <c r="L477" s="31">
        <v>43.4</v>
      </c>
      <c r="M477" s="31">
        <v>74.296300000000002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614.70000000000005</v>
      </c>
      <c r="D478" s="40">
        <v>613.69999999999993</v>
      </c>
      <c r="E478" s="40">
        <v>608.09999999999991</v>
      </c>
      <c r="F478" s="40">
        <v>601.5</v>
      </c>
      <c r="G478" s="40">
        <v>595.9</v>
      </c>
      <c r="H478" s="40">
        <v>620.29999999999984</v>
      </c>
      <c r="I478" s="40">
        <v>625.9</v>
      </c>
      <c r="J478" s="40">
        <v>632.49999999999977</v>
      </c>
      <c r="K478" s="31">
        <v>619.29999999999995</v>
      </c>
      <c r="L478" s="31">
        <v>607.1</v>
      </c>
      <c r="M478" s="31">
        <v>14.123699999999999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1555.7</v>
      </c>
      <c r="D479" s="40">
        <v>1555.8833333333332</v>
      </c>
      <c r="E479" s="40">
        <v>1530.5666666666664</v>
      </c>
      <c r="F479" s="40">
        <v>1505.4333333333332</v>
      </c>
      <c r="G479" s="40">
        <v>1480.1166666666663</v>
      </c>
      <c r="H479" s="40">
        <v>1581.0166666666664</v>
      </c>
      <c r="I479" s="40">
        <v>1606.333333333333</v>
      </c>
      <c r="J479" s="40">
        <v>1631.4666666666665</v>
      </c>
      <c r="K479" s="31">
        <v>1581.2</v>
      </c>
      <c r="L479" s="31">
        <v>1530.75</v>
      </c>
      <c r="M479" s="31">
        <v>2.85134</v>
      </c>
      <c r="N479" s="1"/>
      <c r="O479" s="1"/>
    </row>
    <row r="480" spans="1:15" ht="12.75" customHeight="1">
      <c r="A480" s="31">
        <v>470</v>
      </c>
      <c r="B480" s="31" t="s">
        <v>544</v>
      </c>
      <c r="C480" s="31">
        <v>12.75</v>
      </c>
      <c r="D480" s="40">
        <v>12.816666666666668</v>
      </c>
      <c r="E480" s="40">
        <v>12.633333333333336</v>
      </c>
      <c r="F480" s="40">
        <v>12.516666666666667</v>
      </c>
      <c r="G480" s="40">
        <v>12.333333333333336</v>
      </c>
      <c r="H480" s="40">
        <v>12.933333333333337</v>
      </c>
      <c r="I480" s="40">
        <v>13.116666666666671</v>
      </c>
      <c r="J480" s="40">
        <v>13.233333333333338</v>
      </c>
      <c r="K480" s="31">
        <v>13</v>
      </c>
      <c r="L480" s="31">
        <v>12.7</v>
      </c>
      <c r="M480" s="31">
        <v>24.245380000000001</v>
      </c>
      <c r="N480" s="1"/>
      <c r="O480" s="1"/>
    </row>
    <row r="481" spans="1:15" ht="12.75" customHeight="1">
      <c r="A481" s="31">
        <v>471</v>
      </c>
      <c r="B481" s="31" t="s">
        <v>545</v>
      </c>
      <c r="C481" s="31">
        <v>502.65</v>
      </c>
      <c r="D481" s="40">
        <v>503.95</v>
      </c>
      <c r="E481" s="40">
        <v>496</v>
      </c>
      <c r="F481" s="40">
        <v>489.35</v>
      </c>
      <c r="G481" s="40">
        <v>481.40000000000003</v>
      </c>
      <c r="H481" s="40">
        <v>510.59999999999997</v>
      </c>
      <c r="I481" s="40">
        <v>518.54999999999995</v>
      </c>
      <c r="J481" s="40">
        <v>525.19999999999993</v>
      </c>
      <c r="K481" s="31">
        <v>511.9</v>
      </c>
      <c r="L481" s="31">
        <v>497.3</v>
      </c>
      <c r="M481" s="31">
        <v>0.71901999999999999</v>
      </c>
      <c r="N481" s="1"/>
      <c r="O481" s="1"/>
    </row>
    <row r="482" spans="1:15" ht="12.75" customHeight="1">
      <c r="A482" s="31">
        <v>472</v>
      </c>
      <c r="B482" s="31" t="s">
        <v>547</v>
      </c>
      <c r="C482" s="31">
        <v>126.9</v>
      </c>
      <c r="D482" s="40">
        <v>128.03333333333333</v>
      </c>
      <c r="E482" s="40">
        <v>124.36666666666667</v>
      </c>
      <c r="F482" s="40">
        <v>121.83333333333334</v>
      </c>
      <c r="G482" s="40">
        <v>118.16666666666669</v>
      </c>
      <c r="H482" s="40">
        <v>130.56666666666666</v>
      </c>
      <c r="I482" s="40">
        <v>134.23333333333335</v>
      </c>
      <c r="J482" s="40">
        <v>136.76666666666665</v>
      </c>
      <c r="K482" s="31">
        <v>131.69999999999999</v>
      </c>
      <c r="L482" s="31">
        <v>125.5</v>
      </c>
      <c r="M482" s="31">
        <v>5.4002999999999997</v>
      </c>
      <c r="N482" s="1"/>
      <c r="O482" s="1"/>
    </row>
    <row r="483" spans="1:15" ht="12.75" customHeight="1">
      <c r="A483" s="31">
        <v>473</v>
      </c>
      <c r="B483" s="31" t="s">
        <v>548</v>
      </c>
      <c r="C483" s="31">
        <v>18.350000000000001</v>
      </c>
      <c r="D483" s="40">
        <v>18.416666666666668</v>
      </c>
      <c r="E483" s="40">
        <v>18.233333333333334</v>
      </c>
      <c r="F483" s="40">
        <v>18.116666666666667</v>
      </c>
      <c r="G483" s="40">
        <v>17.933333333333334</v>
      </c>
      <c r="H483" s="40">
        <v>18.533333333333335</v>
      </c>
      <c r="I483" s="40">
        <v>18.716666666666665</v>
      </c>
      <c r="J483" s="40">
        <v>18.833333333333336</v>
      </c>
      <c r="K483" s="31">
        <v>18.600000000000001</v>
      </c>
      <c r="L483" s="31">
        <v>18.3</v>
      </c>
      <c r="M483" s="31">
        <v>9.7363900000000001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7327.35</v>
      </c>
      <c r="D484" s="40">
        <v>7294.1500000000005</v>
      </c>
      <c r="E484" s="40">
        <v>7213.3000000000011</v>
      </c>
      <c r="F484" s="40">
        <v>7099.2500000000009</v>
      </c>
      <c r="G484" s="40">
        <v>7018.4000000000015</v>
      </c>
      <c r="H484" s="40">
        <v>7408.2000000000007</v>
      </c>
      <c r="I484" s="40">
        <v>7489.0500000000011</v>
      </c>
      <c r="J484" s="40">
        <v>7603.1</v>
      </c>
      <c r="K484" s="31">
        <v>7375</v>
      </c>
      <c r="L484" s="31">
        <v>7180.1</v>
      </c>
      <c r="M484" s="31">
        <v>2.41099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42.4</v>
      </c>
      <c r="D485" s="40">
        <v>42.666666666666664</v>
      </c>
      <c r="E485" s="40">
        <v>41.833333333333329</v>
      </c>
      <c r="F485" s="40">
        <v>41.266666666666666</v>
      </c>
      <c r="G485" s="40">
        <v>40.43333333333333</v>
      </c>
      <c r="H485" s="40">
        <v>43.233333333333327</v>
      </c>
      <c r="I485" s="40">
        <v>44.066666666666656</v>
      </c>
      <c r="J485" s="40">
        <v>44.633333333333326</v>
      </c>
      <c r="K485" s="31">
        <v>43.5</v>
      </c>
      <c r="L485" s="31">
        <v>42.1</v>
      </c>
      <c r="M485" s="31">
        <v>128.42329000000001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733.65</v>
      </c>
      <c r="D486" s="40">
        <v>727.9666666666667</v>
      </c>
      <c r="E486" s="40">
        <v>718.33333333333337</v>
      </c>
      <c r="F486" s="40">
        <v>703.01666666666665</v>
      </c>
      <c r="G486" s="40">
        <v>693.38333333333333</v>
      </c>
      <c r="H486" s="40">
        <v>743.28333333333342</v>
      </c>
      <c r="I486" s="40">
        <v>752.91666666666663</v>
      </c>
      <c r="J486" s="40">
        <v>768.23333333333346</v>
      </c>
      <c r="K486" s="31">
        <v>737.6</v>
      </c>
      <c r="L486" s="31">
        <v>712.65</v>
      </c>
      <c r="M486" s="31">
        <v>16.604089999999999</v>
      </c>
      <c r="N486" s="1"/>
      <c r="O486" s="1"/>
    </row>
    <row r="487" spans="1:15" ht="12.75" customHeight="1">
      <c r="A487" s="31">
        <v>477</v>
      </c>
      <c r="B487" s="31" t="s">
        <v>546</v>
      </c>
      <c r="C487" s="31">
        <v>969.3</v>
      </c>
      <c r="D487" s="40">
        <v>973.26666666666654</v>
      </c>
      <c r="E487" s="40">
        <v>953.6333333333331</v>
      </c>
      <c r="F487" s="40">
        <v>937.96666666666658</v>
      </c>
      <c r="G487" s="40">
        <v>918.33333333333314</v>
      </c>
      <c r="H487" s="40">
        <v>988.93333333333305</v>
      </c>
      <c r="I487" s="40">
        <v>1008.5666666666665</v>
      </c>
      <c r="J487" s="40">
        <v>1024.2333333333331</v>
      </c>
      <c r="K487" s="31">
        <v>992.9</v>
      </c>
      <c r="L487" s="31">
        <v>957.6</v>
      </c>
      <c r="M487" s="31">
        <v>3.0630600000000001</v>
      </c>
      <c r="N487" s="1"/>
      <c r="O487" s="1"/>
    </row>
    <row r="488" spans="1:15" ht="12.75" customHeight="1">
      <c r="A488" s="31">
        <v>478</v>
      </c>
      <c r="B488" s="31" t="s">
        <v>551</v>
      </c>
      <c r="C488" s="31">
        <v>554.25</v>
      </c>
      <c r="D488" s="40">
        <v>555.7833333333333</v>
      </c>
      <c r="E488" s="40">
        <v>543.56666666666661</v>
      </c>
      <c r="F488" s="40">
        <v>532.88333333333333</v>
      </c>
      <c r="G488" s="40">
        <v>520.66666666666663</v>
      </c>
      <c r="H488" s="40">
        <v>566.46666666666658</v>
      </c>
      <c r="I488" s="40">
        <v>578.68333333333328</v>
      </c>
      <c r="J488" s="40">
        <v>589.36666666666656</v>
      </c>
      <c r="K488" s="31">
        <v>568</v>
      </c>
      <c r="L488" s="31">
        <v>545.1</v>
      </c>
      <c r="M488" s="31">
        <v>1.34954</v>
      </c>
      <c r="N488" s="1"/>
      <c r="O488" s="1"/>
    </row>
    <row r="489" spans="1:15" ht="12.75" customHeight="1">
      <c r="A489" s="31">
        <v>479</v>
      </c>
      <c r="B489" s="31" t="s">
        <v>552</v>
      </c>
      <c r="C489" s="31">
        <v>35.700000000000003</v>
      </c>
      <c r="D489" s="40">
        <v>35.81666666666667</v>
      </c>
      <c r="E489" s="40">
        <v>35.13333333333334</v>
      </c>
      <c r="F489" s="40">
        <v>34.56666666666667</v>
      </c>
      <c r="G489" s="40">
        <v>33.88333333333334</v>
      </c>
      <c r="H489" s="40">
        <v>36.38333333333334</v>
      </c>
      <c r="I489" s="40">
        <v>37.066666666666663</v>
      </c>
      <c r="J489" s="40">
        <v>37.63333333333334</v>
      </c>
      <c r="K489" s="31">
        <v>36.5</v>
      </c>
      <c r="L489" s="31">
        <v>35.25</v>
      </c>
      <c r="M489" s="31">
        <v>29.20851</v>
      </c>
      <c r="N489" s="1"/>
      <c r="O489" s="1"/>
    </row>
    <row r="490" spans="1:15" ht="12.75" customHeight="1">
      <c r="A490" s="31">
        <v>480</v>
      </c>
      <c r="B490" s="31" t="s">
        <v>553</v>
      </c>
      <c r="C490" s="31">
        <v>988.2</v>
      </c>
      <c r="D490" s="40">
        <v>990.0333333333333</v>
      </c>
      <c r="E490" s="40">
        <v>970.16666666666663</v>
      </c>
      <c r="F490" s="40">
        <v>952.13333333333333</v>
      </c>
      <c r="G490" s="40">
        <v>932.26666666666665</v>
      </c>
      <c r="H490" s="40">
        <v>1008.0666666666666</v>
      </c>
      <c r="I490" s="40">
        <v>1027.9333333333334</v>
      </c>
      <c r="J490" s="40">
        <v>1045.9666666666667</v>
      </c>
      <c r="K490" s="31">
        <v>1009.9</v>
      </c>
      <c r="L490" s="31">
        <v>972</v>
      </c>
      <c r="M490" s="31">
        <v>0.34388999999999997</v>
      </c>
      <c r="N490" s="1"/>
      <c r="O490" s="1"/>
    </row>
    <row r="491" spans="1:15" ht="12.75" customHeight="1">
      <c r="A491" s="31">
        <v>481</v>
      </c>
      <c r="B491" s="31" t="s">
        <v>555</v>
      </c>
      <c r="C491" s="31">
        <v>312.3</v>
      </c>
      <c r="D491" s="40">
        <v>309.66666666666669</v>
      </c>
      <c r="E491" s="40">
        <v>304.68333333333339</v>
      </c>
      <c r="F491" s="40">
        <v>297.06666666666672</v>
      </c>
      <c r="G491" s="40">
        <v>292.08333333333343</v>
      </c>
      <c r="H491" s="40">
        <v>317.28333333333336</v>
      </c>
      <c r="I491" s="40">
        <v>322.26666666666659</v>
      </c>
      <c r="J491" s="40">
        <v>329.88333333333333</v>
      </c>
      <c r="K491" s="31">
        <v>314.64999999999998</v>
      </c>
      <c r="L491" s="31">
        <v>302.05</v>
      </c>
      <c r="M491" s="31">
        <v>1.9040900000000001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839.35</v>
      </c>
      <c r="D492" s="40">
        <v>833.61666666666679</v>
      </c>
      <c r="E492" s="40">
        <v>823.03333333333353</v>
      </c>
      <c r="F492" s="40">
        <v>806.7166666666667</v>
      </c>
      <c r="G492" s="40">
        <v>796.13333333333344</v>
      </c>
      <c r="H492" s="40">
        <v>849.93333333333362</v>
      </c>
      <c r="I492" s="40">
        <v>860.51666666666688</v>
      </c>
      <c r="J492" s="40">
        <v>876.83333333333371</v>
      </c>
      <c r="K492" s="31">
        <v>844.2</v>
      </c>
      <c r="L492" s="31">
        <v>817.3</v>
      </c>
      <c r="M492" s="31">
        <v>4.7241799999999996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336.85</v>
      </c>
      <c r="D493" s="40">
        <v>334.45</v>
      </c>
      <c r="E493" s="40">
        <v>328.5</v>
      </c>
      <c r="F493" s="40">
        <v>320.15000000000003</v>
      </c>
      <c r="G493" s="40">
        <v>314.20000000000005</v>
      </c>
      <c r="H493" s="40">
        <v>342.79999999999995</v>
      </c>
      <c r="I493" s="40">
        <v>348.74999999999989</v>
      </c>
      <c r="J493" s="40">
        <v>357.09999999999991</v>
      </c>
      <c r="K493" s="31">
        <v>340.4</v>
      </c>
      <c r="L493" s="31">
        <v>326.10000000000002</v>
      </c>
      <c r="M493" s="31">
        <v>87.770830000000004</v>
      </c>
      <c r="N493" s="1"/>
      <c r="O493" s="1"/>
    </row>
    <row r="494" spans="1:15" ht="12.75" customHeight="1">
      <c r="A494" s="31">
        <v>484</v>
      </c>
      <c r="B494" s="31" t="s">
        <v>556</v>
      </c>
      <c r="C494" s="31">
        <v>2434.4499999999998</v>
      </c>
      <c r="D494" s="40">
        <v>2444.1</v>
      </c>
      <c r="E494" s="40">
        <v>2415.35</v>
      </c>
      <c r="F494" s="40">
        <v>2396.25</v>
      </c>
      <c r="G494" s="40">
        <v>2367.5</v>
      </c>
      <c r="H494" s="40">
        <v>2463.1999999999998</v>
      </c>
      <c r="I494" s="40">
        <v>2491.9499999999998</v>
      </c>
      <c r="J494" s="40">
        <v>2511.0499999999997</v>
      </c>
      <c r="K494" s="31">
        <v>2472.85</v>
      </c>
      <c r="L494" s="31">
        <v>2425</v>
      </c>
      <c r="M494" s="31">
        <v>0.1832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222.5</v>
      </c>
      <c r="D495" s="40">
        <v>223.48333333333335</v>
      </c>
      <c r="E495" s="40">
        <v>220.16666666666669</v>
      </c>
      <c r="F495" s="40">
        <v>217.83333333333334</v>
      </c>
      <c r="G495" s="40">
        <v>214.51666666666668</v>
      </c>
      <c r="H495" s="40">
        <v>225.81666666666669</v>
      </c>
      <c r="I495" s="40">
        <v>229.13333333333335</v>
      </c>
      <c r="J495" s="40">
        <v>231.4666666666667</v>
      </c>
      <c r="K495" s="31">
        <v>226.8</v>
      </c>
      <c r="L495" s="31">
        <v>221.15</v>
      </c>
      <c r="M495" s="31">
        <v>2.7207499999999998</v>
      </c>
      <c r="N495" s="1"/>
      <c r="O495" s="1"/>
    </row>
    <row r="496" spans="1:15" ht="12.75" customHeight="1">
      <c r="A496" s="31">
        <v>486</v>
      </c>
      <c r="B496" s="31" t="s">
        <v>557</v>
      </c>
      <c r="C496" s="31">
        <v>1902.9</v>
      </c>
      <c r="D496" s="40">
        <v>1924.3166666666666</v>
      </c>
      <c r="E496" s="40">
        <v>1869.5833333333333</v>
      </c>
      <c r="F496" s="40">
        <v>1836.2666666666667</v>
      </c>
      <c r="G496" s="40">
        <v>1781.5333333333333</v>
      </c>
      <c r="H496" s="40">
        <v>1957.6333333333332</v>
      </c>
      <c r="I496" s="40">
        <v>2012.3666666666668</v>
      </c>
      <c r="J496" s="40">
        <v>2045.6833333333332</v>
      </c>
      <c r="K496" s="31">
        <v>1979.05</v>
      </c>
      <c r="L496" s="31">
        <v>1891</v>
      </c>
      <c r="M496" s="31">
        <v>0.37207000000000001</v>
      </c>
      <c r="N496" s="1"/>
      <c r="O496" s="1"/>
    </row>
    <row r="497" spans="1:15" ht="12.75" customHeight="1">
      <c r="A497" s="31">
        <v>487</v>
      </c>
      <c r="B497" s="31" t="s">
        <v>550</v>
      </c>
      <c r="C497" s="31">
        <v>559.04999999999995</v>
      </c>
      <c r="D497" s="40">
        <v>557.2833333333333</v>
      </c>
      <c r="E497" s="40">
        <v>539.76666666666665</v>
      </c>
      <c r="F497" s="40">
        <v>520.48333333333335</v>
      </c>
      <c r="G497" s="40">
        <v>502.9666666666667</v>
      </c>
      <c r="H497" s="40">
        <v>576.56666666666661</v>
      </c>
      <c r="I497" s="40">
        <v>594.08333333333326</v>
      </c>
      <c r="J497" s="40">
        <v>613.36666666666656</v>
      </c>
      <c r="K497" s="31">
        <v>574.79999999999995</v>
      </c>
      <c r="L497" s="31">
        <v>538</v>
      </c>
      <c r="M497" s="31">
        <v>12.54407</v>
      </c>
      <c r="N497" s="1"/>
      <c r="O497" s="1"/>
    </row>
    <row r="498" spans="1:15" ht="12.75" customHeight="1">
      <c r="A498" s="31">
        <v>488</v>
      </c>
      <c r="B498" s="31" t="s">
        <v>549</v>
      </c>
      <c r="C498" s="31">
        <v>3461.8</v>
      </c>
      <c r="D498" s="40">
        <v>3454.15</v>
      </c>
      <c r="E498" s="40">
        <v>3390.3</v>
      </c>
      <c r="F498" s="40">
        <v>3318.8</v>
      </c>
      <c r="G498" s="40">
        <v>3254.9500000000003</v>
      </c>
      <c r="H498" s="40">
        <v>3525.65</v>
      </c>
      <c r="I498" s="40">
        <v>3589.4999999999995</v>
      </c>
      <c r="J498" s="40">
        <v>3661</v>
      </c>
      <c r="K498" s="31">
        <v>3518</v>
      </c>
      <c r="L498" s="31">
        <v>3382.65</v>
      </c>
      <c r="M498" s="31">
        <v>0.39904000000000001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1174.05</v>
      </c>
      <c r="D499" s="40">
        <v>1176.3333333333333</v>
      </c>
      <c r="E499" s="40">
        <v>1157.7166666666665</v>
      </c>
      <c r="F499" s="40">
        <v>1141.3833333333332</v>
      </c>
      <c r="G499" s="40">
        <v>1122.7666666666664</v>
      </c>
      <c r="H499" s="40">
        <v>1192.6666666666665</v>
      </c>
      <c r="I499" s="40">
        <v>1211.2833333333333</v>
      </c>
      <c r="J499" s="40">
        <v>1227.6166666666666</v>
      </c>
      <c r="K499" s="31">
        <v>1194.95</v>
      </c>
      <c r="L499" s="31">
        <v>1160</v>
      </c>
      <c r="M499" s="31">
        <v>4.1184799999999999</v>
      </c>
      <c r="N499" s="1"/>
      <c r="O499" s="1"/>
    </row>
    <row r="500" spans="1:15" ht="12.75" customHeight="1">
      <c r="A500" s="31">
        <v>490</v>
      </c>
      <c r="B500" s="31" t="s">
        <v>554</v>
      </c>
      <c r="C500" s="31">
        <v>2264.6</v>
      </c>
      <c r="D500" s="40">
        <v>2243.2000000000003</v>
      </c>
      <c r="E500" s="40">
        <v>2156.4000000000005</v>
      </c>
      <c r="F500" s="40">
        <v>2048.2000000000003</v>
      </c>
      <c r="G500" s="40">
        <v>1961.4000000000005</v>
      </c>
      <c r="H500" s="40">
        <v>2351.4000000000005</v>
      </c>
      <c r="I500" s="40">
        <v>2438.2000000000007</v>
      </c>
      <c r="J500" s="40">
        <v>2546.4000000000005</v>
      </c>
      <c r="K500" s="31">
        <v>2330</v>
      </c>
      <c r="L500" s="31">
        <v>2135</v>
      </c>
      <c r="M500" s="31">
        <v>6.4927700000000002</v>
      </c>
      <c r="N500" s="1"/>
      <c r="O500" s="1"/>
    </row>
    <row r="501" spans="1:15" ht="12.75" customHeight="1">
      <c r="A501" s="31">
        <v>491</v>
      </c>
      <c r="B501" s="31" t="s">
        <v>558</v>
      </c>
      <c r="C501" s="31">
        <v>7821.75</v>
      </c>
      <c r="D501" s="40">
        <v>7857.05</v>
      </c>
      <c r="E501" s="40">
        <v>7691.2000000000007</v>
      </c>
      <c r="F501" s="40">
        <v>7560.6500000000005</v>
      </c>
      <c r="G501" s="40">
        <v>7394.8000000000011</v>
      </c>
      <c r="H501" s="40">
        <v>7987.6</v>
      </c>
      <c r="I501" s="40">
        <v>8153.4500000000007</v>
      </c>
      <c r="J501" s="40">
        <v>8284</v>
      </c>
      <c r="K501" s="31">
        <v>8022.9</v>
      </c>
      <c r="L501" s="31">
        <v>7726.5</v>
      </c>
      <c r="M501" s="31">
        <v>2.2839999999999999E-2</v>
      </c>
      <c r="N501" s="1"/>
      <c r="O501" s="1"/>
    </row>
    <row r="502" spans="1:15" ht="12.75" customHeight="1">
      <c r="A502" s="31">
        <v>492</v>
      </c>
      <c r="B502" s="31" t="s">
        <v>559</v>
      </c>
      <c r="C502" s="31">
        <v>161.25</v>
      </c>
      <c r="D502" s="40">
        <v>160.20000000000002</v>
      </c>
      <c r="E502" s="40">
        <v>156.70000000000005</v>
      </c>
      <c r="F502" s="40">
        <v>152.15000000000003</v>
      </c>
      <c r="G502" s="40">
        <v>148.65000000000006</v>
      </c>
      <c r="H502" s="40">
        <v>164.75000000000003</v>
      </c>
      <c r="I502" s="40">
        <v>168.24999999999997</v>
      </c>
      <c r="J502" s="40">
        <v>172.8</v>
      </c>
      <c r="K502" s="31">
        <v>163.69999999999999</v>
      </c>
      <c r="L502" s="31">
        <v>155.65</v>
      </c>
      <c r="M502" s="31">
        <v>31.558129999999998</v>
      </c>
      <c r="N502" s="1"/>
      <c r="O502" s="1"/>
    </row>
    <row r="503" spans="1:15" ht="12.75" customHeight="1">
      <c r="A503" s="31">
        <v>493</v>
      </c>
      <c r="B503" s="31" t="s">
        <v>560</v>
      </c>
      <c r="C503" s="31">
        <v>138.19999999999999</v>
      </c>
      <c r="D503" s="40">
        <v>137.9</v>
      </c>
      <c r="E503" s="40">
        <v>136.35000000000002</v>
      </c>
      <c r="F503" s="40">
        <v>134.50000000000003</v>
      </c>
      <c r="G503" s="40">
        <v>132.95000000000005</v>
      </c>
      <c r="H503" s="40">
        <v>139.75</v>
      </c>
      <c r="I503" s="40">
        <v>141.30000000000001</v>
      </c>
      <c r="J503" s="40">
        <v>143.14999999999998</v>
      </c>
      <c r="K503" s="31">
        <v>139.44999999999999</v>
      </c>
      <c r="L503" s="31">
        <v>136.05000000000001</v>
      </c>
      <c r="M503" s="31">
        <v>6.01654</v>
      </c>
      <c r="N503" s="1"/>
      <c r="O503" s="1"/>
    </row>
    <row r="504" spans="1:15" ht="12.75" customHeight="1">
      <c r="A504" s="31">
        <v>494</v>
      </c>
      <c r="B504" s="31" t="s">
        <v>561</v>
      </c>
      <c r="C504" s="31">
        <v>562.65</v>
      </c>
      <c r="D504" s="40">
        <v>564.31666666666672</v>
      </c>
      <c r="E504" s="40">
        <v>554.63333333333344</v>
      </c>
      <c r="F504" s="40">
        <v>546.61666666666667</v>
      </c>
      <c r="G504" s="40">
        <v>536.93333333333339</v>
      </c>
      <c r="H504" s="40">
        <v>572.33333333333348</v>
      </c>
      <c r="I504" s="40">
        <v>582.01666666666665</v>
      </c>
      <c r="J504" s="40">
        <v>590.03333333333353</v>
      </c>
      <c r="K504" s="31">
        <v>574</v>
      </c>
      <c r="L504" s="31">
        <v>556.29999999999995</v>
      </c>
      <c r="M504" s="31">
        <v>2.3847800000000001</v>
      </c>
      <c r="N504" s="1"/>
      <c r="O504" s="1"/>
    </row>
    <row r="505" spans="1:15" ht="12.75" customHeight="1">
      <c r="A505" s="31">
        <v>495</v>
      </c>
      <c r="B505" s="309" t="s">
        <v>282</v>
      </c>
      <c r="C505" s="309">
        <v>1794.9</v>
      </c>
      <c r="D505" s="310">
        <v>1788.2333333333333</v>
      </c>
      <c r="E505" s="310">
        <v>1762.6666666666667</v>
      </c>
      <c r="F505" s="310">
        <v>1730.4333333333334</v>
      </c>
      <c r="G505" s="310">
        <v>1704.8666666666668</v>
      </c>
      <c r="H505" s="310">
        <v>1820.4666666666667</v>
      </c>
      <c r="I505" s="310">
        <v>1846.0333333333333</v>
      </c>
      <c r="J505" s="310">
        <v>1878.2666666666667</v>
      </c>
      <c r="K505" s="309">
        <v>1813.8</v>
      </c>
      <c r="L505" s="309">
        <v>1756</v>
      </c>
      <c r="M505" s="309">
        <v>6.1543400000000004</v>
      </c>
      <c r="N505" s="1"/>
      <c r="O505" s="1"/>
    </row>
    <row r="506" spans="1:15" ht="12.75" customHeight="1">
      <c r="A506" s="31">
        <v>496</v>
      </c>
      <c r="B506" s="311" t="s">
        <v>214</v>
      </c>
      <c r="C506" s="297">
        <v>690.8</v>
      </c>
      <c r="D506" s="312">
        <v>686.30000000000007</v>
      </c>
      <c r="E506" s="312">
        <v>675.50000000000011</v>
      </c>
      <c r="F506" s="312">
        <v>660.2</v>
      </c>
      <c r="G506" s="312">
        <v>649.40000000000009</v>
      </c>
      <c r="H506" s="312">
        <v>701.60000000000014</v>
      </c>
      <c r="I506" s="312">
        <v>712.40000000000009</v>
      </c>
      <c r="J506" s="312">
        <v>727.70000000000016</v>
      </c>
      <c r="K506" s="297">
        <v>697.1</v>
      </c>
      <c r="L506" s="297">
        <v>671</v>
      </c>
      <c r="M506" s="297">
        <v>136.81048000000001</v>
      </c>
      <c r="N506" s="1"/>
      <c r="O506" s="1"/>
    </row>
    <row r="507" spans="1:15" ht="12.75" customHeight="1">
      <c r="A507" s="31">
        <v>497</v>
      </c>
      <c r="B507" s="311" t="s">
        <v>562</v>
      </c>
      <c r="C507" s="297">
        <v>391.05</v>
      </c>
      <c r="D507" s="312">
        <v>394.75</v>
      </c>
      <c r="E507" s="312">
        <v>384.8</v>
      </c>
      <c r="F507" s="312">
        <v>378.55</v>
      </c>
      <c r="G507" s="312">
        <v>368.6</v>
      </c>
      <c r="H507" s="312">
        <v>401</v>
      </c>
      <c r="I507" s="312">
        <v>410.95000000000005</v>
      </c>
      <c r="J507" s="312">
        <v>417.2</v>
      </c>
      <c r="K507" s="297">
        <v>404.7</v>
      </c>
      <c r="L507" s="297">
        <v>388.5</v>
      </c>
      <c r="M507" s="297">
        <v>5.8571900000000001</v>
      </c>
      <c r="N507" s="1"/>
      <c r="O507" s="1"/>
    </row>
    <row r="508" spans="1:15" ht="12.75" customHeight="1">
      <c r="A508" s="31">
        <v>498</v>
      </c>
      <c r="B508" s="311" t="s">
        <v>283</v>
      </c>
      <c r="C508" s="297">
        <v>13</v>
      </c>
      <c r="D508" s="312">
        <v>13.033333333333333</v>
      </c>
      <c r="E508" s="312">
        <v>12.816666666666666</v>
      </c>
      <c r="F508" s="312">
        <v>12.633333333333333</v>
      </c>
      <c r="G508" s="312">
        <v>12.416666666666666</v>
      </c>
      <c r="H508" s="312">
        <v>13.216666666666667</v>
      </c>
      <c r="I508" s="312">
        <v>13.433333333333332</v>
      </c>
      <c r="J508" s="312">
        <v>13.616666666666667</v>
      </c>
      <c r="K508" s="297">
        <v>13.25</v>
      </c>
      <c r="L508" s="297">
        <v>12.85</v>
      </c>
      <c r="M508" s="297">
        <v>828.41161999999997</v>
      </c>
      <c r="N508" s="1"/>
      <c r="O508" s="1"/>
    </row>
    <row r="509" spans="1:15" ht="12.75" customHeight="1">
      <c r="A509" s="31">
        <v>499</v>
      </c>
      <c r="B509" s="296" t="s">
        <v>215</v>
      </c>
      <c r="C509" s="297">
        <v>347.8</v>
      </c>
      <c r="D509" s="312">
        <v>344.31666666666666</v>
      </c>
      <c r="E509" s="312">
        <v>332.48333333333335</v>
      </c>
      <c r="F509" s="312">
        <v>317.16666666666669</v>
      </c>
      <c r="G509" s="312">
        <v>305.33333333333337</v>
      </c>
      <c r="H509" s="312">
        <v>359.63333333333333</v>
      </c>
      <c r="I509" s="312">
        <v>371.4666666666667</v>
      </c>
      <c r="J509" s="312">
        <v>386.7833333333333</v>
      </c>
      <c r="K509" s="297">
        <v>356.15</v>
      </c>
      <c r="L509" s="297">
        <v>329</v>
      </c>
      <c r="M509" s="297">
        <v>468.28469000000001</v>
      </c>
      <c r="N509" s="1"/>
      <c r="O509" s="1"/>
    </row>
    <row r="510" spans="1:15" ht="12.75" customHeight="1">
      <c r="A510" s="31">
        <v>500</v>
      </c>
      <c r="B510" s="297" t="s">
        <v>563</v>
      </c>
      <c r="C510" s="312">
        <v>460.5</v>
      </c>
      <c r="D510" s="312">
        <v>462.91666666666669</v>
      </c>
      <c r="E510" s="312">
        <v>450.58333333333337</v>
      </c>
      <c r="F510" s="312">
        <v>440.66666666666669</v>
      </c>
      <c r="G510" s="312">
        <v>428.33333333333337</v>
      </c>
      <c r="H510" s="312">
        <v>472.83333333333337</v>
      </c>
      <c r="I510" s="312">
        <v>485.16666666666674</v>
      </c>
      <c r="J510" s="297">
        <v>495.08333333333337</v>
      </c>
      <c r="K510" s="297">
        <v>475.25</v>
      </c>
      <c r="L510" s="297">
        <v>453</v>
      </c>
      <c r="M510" s="296">
        <v>14.633609999999999</v>
      </c>
      <c r="N510" s="1"/>
      <c r="O510" s="1"/>
    </row>
    <row r="511" spans="1:15" ht="12.75" customHeight="1">
      <c r="A511" s="31">
        <v>501</v>
      </c>
      <c r="B511" s="297" t="s">
        <v>564</v>
      </c>
      <c r="C511" s="312">
        <v>1877.25</v>
      </c>
      <c r="D511" s="312">
        <v>1874.7666666666667</v>
      </c>
      <c r="E511" s="312">
        <v>1854.5333333333333</v>
      </c>
      <c r="F511" s="312">
        <v>1831.8166666666666</v>
      </c>
      <c r="G511" s="312">
        <v>1811.5833333333333</v>
      </c>
      <c r="H511" s="312">
        <v>1897.4833333333333</v>
      </c>
      <c r="I511" s="312">
        <v>1917.7166666666665</v>
      </c>
      <c r="J511" s="297">
        <v>1940.4333333333334</v>
      </c>
      <c r="K511" s="297">
        <v>1895</v>
      </c>
      <c r="L511" s="297">
        <v>1852.05</v>
      </c>
      <c r="M511" s="296">
        <v>6.7159999999999997E-2</v>
      </c>
      <c r="N511" s="1"/>
      <c r="O511" s="1"/>
    </row>
    <row r="512" spans="1:15" ht="12.75" customHeight="1">
      <c r="A512" s="352"/>
      <c r="B512" s="352"/>
      <c r="C512" s="353"/>
      <c r="D512" s="353"/>
      <c r="E512" s="353"/>
      <c r="F512" s="353"/>
      <c r="G512" s="353"/>
      <c r="H512" s="353"/>
      <c r="I512" s="353"/>
      <c r="J512" s="352"/>
      <c r="K512" s="352"/>
      <c r="L512" s="352"/>
      <c r="M512" s="354"/>
      <c r="N512" s="1"/>
      <c r="O512" s="1"/>
    </row>
    <row r="513" spans="1:15" ht="12.75" customHeight="1">
      <c r="A513" s="352"/>
      <c r="B513" s="352"/>
      <c r="C513" s="353"/>
      <c r="D513" s="353"/>
      <c r="E513" s="353"/>
      <c r="F513" s="353"/>
      <c r="G513" s="353"/>
      <c r="H513" s="353"/>
      <c r="I513" s="353"/>
      <c r="J513" s="352"/>
      <c r="K513" s="352"/>
      <c r="L513" s="352"/>
      <c r="M513" s="354"/>
      <c r="N513" s="1"/>
      <c r="O513" s="1"/>
    </row>
    <row r="514" spans="1:15" ht="12.75" customHeight="1">
      <c r="A514" s="352"/>
      <c r="B514" s="352"/>
      <c r="C514" s="353"/>
      <c r="D514" s="353"/>
      <c r="E514" s="353"/>
      <c r="F514" s="353"/>
      <c r="G514" s="353"/>
      <c r="H514" s="353"/>
      <c r="I514" s="353"/>
      <c r="J514" s="352"/>
      <c r="K514" s="352"/>
      <c r="L514" s="352"/>
      <c r="M514" s="354"/>
      <c r="N514" s="1"/>
      <c r="O514" s="1"/>
    </row>
    <row r="515" spans="1:15" ht="12.75" customHeight="1">
      <c r="A515" s="352"/>
      <c r="B515" s="352"/>
      <c r="C515" s="353"/>
      <c r="D515" s="353"/>
      <c r="E515" s="353"/>
      <c r="F515" s="353"/>
      <c r="G515" s="353"/>
      <c r="H515" s="353"/>
      <c r="I515" s="353"/>
      <c r="J515" s="352"/>
      <c r="K515" s="352"/>
      <c r="L515" s="352"/>
      <c r="M515" s="354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D113" sqref="D113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11"/>
      <c r="B5" s="512"/>
      <c r="C5" s="511"/>
      <c r="D5" s="512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513" t="s">
        <v>567</v>
      </c>
      <c r="C7" s="512"/>
      <c r="D7" s="7">
        <f>Main!B10</f>
        <v>44552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44551</v>
      </c>
      <c r="B10" s="32">
        <v>532628</v>
      </c>
      <c r="C10" s="31" t="s">
        <v>1021</v>
      </c>
      <c r="D10" s="31" t="s">
        <v>864</v>
      </c>
      <c r="E10" s="31" t="s">
        <v>576</v>
      </c>
      <c r="F10" s="90">
        <v>893275</v>
      </c>
      <c r="G10" s="32">
        <v>94.89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44551</v>
      </c>
      <c r="B11" s="32">
        <v>532628</v>
      </c>
      <c r="C11" s="31" t="s">
        <v>1021</v>
      </c>
      <c r="D11" s="31" t="s">
        <v>864</v>
      </c>
      <c r="E11" s="31" t="s">
        <v>577</v>
      </c>
      <c r="F11" s="90">
        <v>1181534</v>
      </c>
      <c r="G11" s="32">
        <v>94.89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44551</v>
      </c>
      <c r="B12" s="32">
        <v>543377</v>
      </c>
      <c r="C12" s="31" t="s">
        <v>1022</v>
      </c>
      <c r="D12" s="31" t="s">
        <v>1023</v>
      </c>
      <c r="E12" s="31" t="s">
        <v>576</v>
      </c>
      <c r="F12" s="90">
        <v>50000</v>
      </c>
      <c r="G12" s="32">
        <v>8.67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44551</v>
      </c>
      <c r="B13" s="32">
        <v>543377</v>
      </c>
      <c r="C13" s="31" t="s">
        <v>1022</v>
      </c>
      <c r="D13" s="31" t="s">
        <v>1023</v>
      </c>
      <c r="E13" s="31" t="s">
        <v>577</v>
      </c>
      <c r="F13" s="90">
        <v>30000</v>
      </c>
      <c r="G13" s="32">
        <v>8.85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44551</v>
      </c>
      <c r="B14" s="32">
        <v>543377</v>
      </c>
      <c r="C14" s="31" t="s">
        <v>1022</v>
      </c>
      <c r="D14" s="31" t="s">
        <v>1024</v>
      </c>
      <c r="E14" s="31" t="s">
        <v>577</v>
      </c>
      <c r="F14" s="90">
        <v>40000</v>
      </c>
      <c r="G14" s="32">
        <v>8.67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44551</v>
      </c>
      <c r="B15" s="32">
        <v>531991</v>
      </c>
      <c r="C15" s="31" t="s">
        <v>989</v>
      </c>
      <c r="D15" s="31" t="s">
        <v>864</v>
      </c>
      <c r="E15" s="31" t="s">
        <v>576</v>
      </c>
      <c r="F15" s="90">
        <v>821570</v>
      </c>
      <c r="G15" s="32">
        <v>1.1200000000000001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44551</v>
      </c>
      <c r="B16" s="32">
        <v>531991</v>
      </c>
      <c r="C16" s="31" t="s">
        <v>989</v>
      </c>
      <c r="D16" s="31" t="s">
        <v>864</v>
      </c>
      <c r="E16" s="31" t="s">
        <v>577</v>
      </c>
      <c r="F16" s="90">
        <v>5</v>
      </c>
      <c r="G16" s="32">
        <v>1.22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44551</v>
      </c>
      <c r="B17" s="32">
        <v>531991</v>
      </c>
      <c r="C17" s="31" t="s">
        <v>989</v>
      </c>
      <c r="D17" s="31" t="s">
        <v>1025</v>
      </c>
      <c r="E17" s="31" t="s">
        <v>577</v>
      </c>
      <c r="F17" s="90">
        <v>2867500</v>
      </c>
      <c r="G17" s="32">
        <v>1.18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44551</v>
      </c>
      <c r="B18" s="32">
        <v>530109</v>
      </c>
      <c r="C18" s="31" t="s">
        <v>971</v>
      </c>
      <c r="D18" s="31" t="s">
        <v>1026</v>
      </c>
      <c r="E18" s="31" t="s">
        <v>577</v>
      </c>
      <c r="F18" s="90">
        <v>750000</v>
      </c>
      <c r="G18" s="32">
        <v>4.21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44551</v>
      </c>
      <c r="B19" s="32">
        <v>530109</v>
      </c>
      <c r="C19" s="31" t="s">
        <v>971</v>
      </c>
      <c r="D19" s="31" t="s">
        <v>972</v>
      </c>
      <c r="E19" s="31" t="s">
        <v>577</v>
      </c>
      <c r="F19" s="90">
        <v>750000</v>
      </c>
      <c r="G19" s="32">
        <v>4.21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44551</v>
      </c>
      <c r="B20" s="32">
        <v>530109</v>
      </c>
      <c r="C20" s="31" t="s">
        <v>971</v>
      </c>
      <c r="D20" s="31" t="s">
        <v>1001</v>
      </c>
      <c r="E20" s="31" t="s">
        <v>577</v>
      </c>
      <c r="F20" s="90">
        <v>800000</v>
      </c>
      <c r="G20" s="32">
        <v>4.21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44551</v>
      </c>
      <c r="B21" s="32">
        <v>519532</v>
      </c>
      <c r="C21" s="31" t="s">
        <v>1027</v>
      </c>
      <c r="D21" s="31" t="s">
        <v>1028</v>
      </c>
      <c r="E21" s="31" t="s">
        <v>576</v>
      </c>
      <c r="F21" s="90">
        <v>149511</v>
      </c>
      <c r="G21" s="32">
        <v>25.76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44551</v>
      </c>
      <c r="B22" s="32">
        <v>519532</v>
      </c>
      <c r="C22" s="31" t="s">
        <v>1027</v>
      </c>
      <c r="D22" s="31" t="s">
        <v>1028</v>
      </c>
      <c r="E22" s="31" t="s">
        <v>577</v>
      </c>
      <c r="F22" s="90">
        <v>107500</v>
      </c>
      <c r="G22" s="32">
        <v>25.37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44551</v>
      </c>
      <c r="B23" s="32">
        <v>519532</v>
      </c>
      <c r="C23" s="31" t="s">
        <v>1027</v>
      </c>
      <c r="D23" s="31" t="s">
        <v>1029</v>
      </c>
      <c r="E23" s="31" t="s">
        <v>576</v>
      </c>
      <c r="F23" s="90">
        <v>568843</v>
      </c>
      <c r="G23" s="32">
        <v>25.13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44551</v>
      </c>
      <c r="B24" s="32">
        <v>519532</v>
      </c>
      <c r="C24" s="31" t="s">
        <v>1027</v>
      </c>
      <c r="D24" s="31" t="s">
        <v>1029</v>
      </c>
      <c r="E24" s="31" t="s">
        <v>577</v>
      </c>
      <c r="F24" s="90">
        <v>14963</v>
      </c>
      <c r="G24" s="32">
        <v>25.81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44551</v>
      </c>
      <c r="B25" s="32">
        <v>519532</v>
      </c>
      <c r="C25" s="31" t="s">
        <v>1027</v>
      </c>
      <c r="D25" s="31" t="s">
        <v>1030</v>
      </c>
      <c r="E25" s="31" t="s">
        <v>577</v>
      </c>
      <c r="F25" s="90">
        <v>150000</v>
      </c>
      <c r="G25" s="32">
        <v>25.76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44551</v>
      </c>
      <c r="B26" s="32">
        <v>519532</v>
      </c>
      <c r="C26" s="31" t="s">
        <v>1027</v>
      </c>
      <c r="D26" s="31" t="s">
        <v>864</v>
      </c>
      <c r="E26" s="31" t="s">
        <v>576</v>
      </c>
      <c r="F26" s="90">
        <v>100045</v>
      </c>
      <c r="G26" s="32">
        <v>24.46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44551</v>
      </c>
      <c r="B27" s="32">
        <v>519532</v>
      </c>
      <c r="C27" s="31" t="s">
        <v>1027</v>
      </c>
      <c r="D27" s="31" t="s">
        <v>864</v>
      </c>
      <c r="E27" s="31" t="s">
        <v>577</v>
      </c>
      <c r="F27" s="90">
        <v>100045</v>
      </c>
      <c r="G27" s="32">
        <v>26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44551</v>
      </c>
      <c r="B28" s="32">
        <v>532386</v>
      </c>
      <c r="C28" s="31" t="s">
        <v>1031</v>
      </c>
      <c r="D28" s="31" t="s">
        <v>1032</v>
      </c>
      <c r="E28" s="31" t="s">
        <v>577</v>
      </c>
      <c r="F28" s="90">
        <v>101566</v>
      </c>
      <c r="G28" s="32">
        <v>51.05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44551</v>
      </c>
      <c r="B29" s="32">
        <v>542627</v>
      </c>
      <c r="C29" s="31" t="s">
        <v>1033</v>
      </c>
      <c r="D29" s="31" t="s">
        <v>1003</v>
      </c>
      <c r="E29" s="31" t="s">
        <v>576</v>
      </c>
      <c r="F29" s="90">
        <v>29000</v>
      </c>
      <c r="G29" s="32">
        <v>26.57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44551</v>
      </c>
      <c r="B30" s="32">
        <v>512379</v>
      </c>
      <c r="C30" s="31" t="s">
        <v>1034</v>
      </c>
      <c r="D30" s="31" t="s">
        <v>1035</v>
      </c>
      <c r="E30" s="31" t="s">
        <v>576</v>
      </c>
      <c r="F30" s="90">
        <v>1908</v>
      </c>
      <c r="G30" s="32">
        <v>7.95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44551</v>
      </c>
      <c r="B31" s="32">
        <v>512379</v>
      </c>
      <c r="C31" s="31" t="s">
        <v>1034</v>
      </c>
      <c r="D31" s="31" t="s">
        <v>1035</v>
      </c>
      <c r="E31" s="31" t="s">
        <v>577</v>
      </c>
      <c r="F31" s="90">
        <v>2100000</v>
      </c>
      <c r="G31" s="32">
        <v>7.96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44551</v>
      </c>
      <c r="B32" s="32">
        <v>539559</v>
      </c>
      <c r="C32" s="31" t="s">
        <v>1036</v>
      </c>
      <c r="D32" s="31" t="s">
        <v>1037</v>
      </c>
      <c r="E32" s="31" t="s">
        <v>577</v>
      </c>
      <c r="F32" s="90">
        <v>32778</v>
      </c>
      <c r="G32" s="32">
        <v>14.05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44551</v>
      </c>
      <c r="B33" s="32">
        <v>539559</v>
      </c>
      <c r="C33" s="31" t="s">
        <v>1036</v>
      </c>
      <c r="D33" s="31" t="s">
        <v>1038</v>
      </c>
      <c r="E33" s="31" t="s">
        <v>577</v>
      </c>
      <c r="F33" s="90">
        <v>36822</v>
      </c>
      <c r="G33" s="32">
        <v>14.05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44551</v>
      </c>
      <c r="B34" s="32">
        <v>539559</v>
      </c>
      <c r="C34" s="31" t="s">
        <v>1036</v>
      </c>
      <c r="D34" s="31" t="s">
        <v>1009</v>
      </c>
      <c r="E34" s="31" t="s">
        <v>576</v>
      </c>
      <c r="F34" s="90">
        <v>69600</v>
      </c>
      <c r="G34" s="32">
        <v>14.05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44551</v>
      </c>
      <c r="B35" s="32">
        <v>540811</v>
      </c>
      <c r="C35" s="31" t="s">
        <v>1039</v>
      </c>
      <c r="D35" s="31" t="s">
        <v>1040</v>
      </c>
      <c r="E35" s="31" t="s">
        <v>577</v>
      </c>
      <c r="F35" s="90">
        <v>50000</v>
      </c>
      <c r="G35" s="32">
        <v>13.5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44551</v>
      </c>
      <c r="B36" s="32">
        <v>539032</v>
      </c>
      <c r="C36" s="31" t="s">
        <v>1041</v>
      </c>
      <c r="D36" s="31" t="s">
        <v>1042</v>
      </c>
      <c r="E36" s="31" t="s">
        <v>576</v>
      </c>
      <c r="F36" s="90">
        <v>75000</v>
      </c>
      <c r="G36" s="32">
        <v>14.5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44551</v>
      </c>
      <c r="B37" s="32">
        <v>539032</v>
      </c>
      <c r="C37" s="31" t="s">
        <v>1041</v>
      </c>
      <c r="D37" s="31" t="s">
        <v>1043</v>
      </c>
      <c r="E37" s="31" t="s">
        <v>576</v>
      </c>
      <c r="F37" s="90">
        <v>50000</v>
      </c>
      <c r="G37" s="32">
        <v>15.12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44551</v>
      </c>
      <c r="B38" s="32">
        <v>539032</v>
      </c>
      <c r="C38" s="31" t="s">
        <v>1041</v>
      </c>
      <c r="D38" s="31" t="s">
        <v>1044</v>
      </c>
      <c r="E38" s="31" t="s">
        <v>577</v>
      </c>
      <c r="F38" s="90">
        <v>125000</v>
      </c>
      <c r="G38" s="32">
        <v>14.62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44551</v>
      </c>
      <c r="B39" s="32">
        <v>539032</v>
      </c>
      <c r="C39" s="31" t="s">
        <v>1041</v>
      </c>
      <c r="D39" s="31" t="s">
        <v>1045</v>
      </c>
      <c r="E39" s="31" t="s">
        <v>577</v>
      </c>
      <c r="F39" s="90">
        <v>125000</v>
      </c>
      <c r="G39" s="32">
        <v>14.59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44551</v>
      </c>
      <c r="B40" s="32">
        <v>523277</v>
      </c>
      <c r="C40" s="31" t="s">
        <v>1046</v>
      </c>
      <c r="D40" s="31" t="s">
        <v>1047</v>
      </c>
      <c r="E40" s="31" t="s">
        <v>576</v>
      </c>
      <c r="F40" s="90">
        <v>2616460</v>
      </c>
      <c r="G40" s="32">
        <v>0.72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44551</v>
      </c>
      <c r="B41" s="32">
        <v>523277</v>
      </c>
      <c r="C41" s="31" t="s">
        <v>1046</v>
      </c>
      <c r="D41" s="31" t="s">
        <v>1047</v>
      </c>
      <c r="E41" s="31" t="s">
        <v>577</v>
      </c>
      <c r="F41" s="90">
        <v>4895106</v>
      </c>
      <c r="G41" s="32">
        <v>0.71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44551</v>
      </c>
      <c r="B42" s="32">
        <v>540377</v>
      </c>
      <c r="C42" s="31" t="s">
        <v>944</v>
      </c>
      <c r="D42" s="31" t="s">
        <v>1048</v>
      </c>
      <c r="E42" s="31" t="s">
        <v>577</v>
      </c>
      <c r="F42" s="90">
        <v>30000</v>
      </c>
      <c r="G42" s="32">
        <v>22.88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44551</v>
      </c>
      <c r="B43" s="32">
        <v>540377</v>
      </c>
      <c r="C43" s="31" t="s">
        <v>944</v>
      </c>
      <c r="D43" s="31" t="s">
        <v>1049</v>
      </c>
      <c r="E43" s="31" t="s">
        <v>576</v>
      </c>
      <c r="F43" s="90">
        <v>24000</v>
      </c>
      <c r="G43" s="32">
        <v>22.56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44551</v>
      </c>
      <c r="B44" s="32">
        <v>540377</v>
      </c>
      <c r="C44" s="31" t="s">
        <v>944</v>
      </c>
      <c r="D44" s="31" t="s">
        <v>1050</v>
      </c>
      <c r="E44" s="31" t="s">
        <v>576</v>
      </c>
      <c r="F44" s="90">
        <v>42000</v>
      </c>
      <c r="G44" s="32">
        <v>22.36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44551</v>
      </c>
      <c r="B45" s="32">
        <v>540377</v>
      </c>
      <c r="C45" s="31" t="s">
        <v>944</v>
      </c>
      <c r="D45" s="31" t="s">
        <v>1002</v>
      </c>
      <c r="E45" s="31" t="s">
        <v>576</v>
      </c>
      <c r="F45" s="90">
        <v>18000</v>
      </c>
      <c r="G45" s="32">
        <v>22.43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44551</v>
      </c>
      <c r="B46" s="32">
        <v>540377</v>
      </c>
      <c r="C46" s="31" t="s">
        <v>944</v>
      </c>
      <c r="D46" s="31" t="s">
        <v>973</v>
      </c>
      <c r="E46" s="31" t="s">
        <v>577</v>
      </c>
      <c r="F46" s="90">
        <v>72000</v>
      </c>
      <c r="G46" s="32">
        <v>22.37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44551</v>
      </c>
      <c r="B47" s="32">
        <v>540377</v>
      </c>
      <c r="C47" s="31" t="s">
        <v>944</v>
      </c>
      <c r="D47" s="31" t="s">
        <v>1051</v>
      </c>
      <c r="E47" s="31" t="s">
        <v>577</v>
      </c>
      <c r="F47" s="90">
        <v>72000</v>
      </c>
      <c r="G47" s="32">
        <v>22.64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44551</v>
      </c>
      <c r="B48" s="32">
        <v>540377</v>
      </c>
      <c r="C48" s="31" t="s">
        <v>944</v>
      </c>
      <c r="D48" s="31" t="s">
        <v>1052</v>
      </c>
      <c r="E48" s="31" t="s">
        <v>577</v>
      </c>
      <c r="F48" s="90">
        <v>90000</v>
      </c>
      <c r="G48" s="32">
        <v>22.37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44551</v>
      </c>
      <c r="B49" s="32">
        <v>540377</v>
      </c>
      <c r="C49" s="31" t="s">
        <v>944</v>
      </c>
      <c r="D49" s="31" t="s">
        <v>1053</v>
      </c>
      <c r="E49" s="31" t="s">
        <v>576</v>
      </c>
      <c r="F49" s="90">
        <v>18000</v>
      </c>
      <c r="G49" s="32">
        <v>22.9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44551</v>
      </c>
      <c r="B50" s="32">
        <v>540377</v>
      </c>
      <c r="C50" s="31" t="s">
        <v>944</v>
      </c>
      <c r="D50" s="31" t="s">
        <v>1054</v>
      </c>
      <c r="E50" s="31" t="s">
        <v>576</v>
      </c>
      <c r="F50" s="90">
        <v>42000</v>
      </c>
      <c r="G50" s="32">
        <v>22.4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44551</v>
      </c>
      <c r="B51" s="32">
        <v>540377</v>
      </c>
      <c r="C51" s="31" t="s">
        <v>944</v>
      </c>
      <c r="D51" s="31" t="s">
        <v>1055</v>
      </c>
      <c r="E51" s="31" t="s">
        <v>576</v>
      </c>
      <c r="F51" s="90">
        <v>48000</v>
      </c>
      <c r="G51" s="32">
        <v>22.46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44551</v>
      </c>
      <c r="B52" s="32">
        <v>534732</v>
      </c>
      <c r="C52" s="31" t="s">
        <v>1056</v>
      </c>
      <c r="D52" s="31" t="s">
        <v>1057</v>
      </c>
      <c r="E52" s="31" t="s">
        <v>577</v>
      </c>
      <c r="F52" s="90">
        <v>300000</v>
      </c>
      <c r="G52" s="32">
        <v>4.49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44551</v>
      </c>
      <c r="B53" s="32">
        <v>505212</v>
      </c>
      <c r="C53" s="31" t="s">
        <v>1058</v>
      </c>
      <c r="D53" s="31" t="s">
        <v>1059</v>
      </c>
      <c r="E53" s="31" t="s">
        <v>576</v>
      </c>
      <c r="F53" s="90">
        <v>10000</v>
      </c>
      <c r="G53" s="32">
        <v>98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44551</v>
      </c>
      <c r="B54" s="32">
        <v>505212</v>
      </c>
      <c r="C54" s="31" t="s">
        <v>1058</v>
      </c>
      <c r="D54" s="31" t="s">
        <v>1060</v>
      </c>
      <c r="E54" s="31" t="s">
        <v>577</v>
      </c>
      <c r="F54" s="90">
        <v>10000</v>
      </c>
      <c r="G54" s="32">
        <v>98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44551</v>
      </c>
      <c r="B55" s="32">
        <v>530443</v>
      </c>
      <c r="C55" s="31" t="s">
        <v>990</v>
      </c>
      <c r="D55" s="31" t="s">
        <v>1061</v>
      </c>
      <c r="E55" s="31" t="s">
        <v>577</v>
      </c>
      <c r="F55" s="90">
        <v>33043</v>
      </c>
      <c r="G55" s="32">
        <v>4.01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44551</v>
      </c>
      <c r="B56" s="32">
        <v>539910</v>
      </c>
      <c r="C56" s="31" t="s">
        <v>1062</v>
      </c>
      <c r="D56" s="31" t="s">
        <v>1063</v>
      </c>
      <c r="E56" s="31" t="s">
        <v>577</v>
      </c>
      <c r="F56" s="90">
        <v>84073</v>
      </c>
      <c r="G56" s="32">
        <v>2.41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44551</v>
      </c>
      <c r="B57" s="32">
        <v>539841</v>
      </c>
      <c r="C57" s="31" t="s">
        <v>1064</v>
      </c>
      <c r="D57" s="31" t="s">
        <v>1065</v>
      </c>
      <c r="E57" s="31" t="s">
        <v>576</v>
      </c>
      <c r="F57" s="90">
        <v>175000</v>
      </c>
      <c r="G57" s="32">
        <v>205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44551</v>
      </c>
      <c r="B58" s="32">
        <v>532654</v>
      </c>
      <c r="C58" s="31" t="s">
        <v>1066</v>
      </c>
      <c r="D58" s="31" t="s">
        <v>1067</v>
      </c>
      <c r="E58" s="31" t="s">
        <v>576</v>
      </c>
      <c r="F58" s="90">
        <v>902648</v>
      </c>
      <c r="G58" s="32">
        <v>21.61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44551</v>
      </c>
      <c r="B59" s="32">
        <v>532654</v>
      </c>
      <c r="C59" s="31" t="s">
        <v>1066</v>
      </c>
      <c r="D59" s="31" t="s">
        <v>1067</v>
      </c>
      <c r="E59" s="31" t="s">
        <v>577</v>
      </c>
      <c r="F59" s="90">
        <v>43458</v>
      </c>
      <c r="G59" s="32">
        <v>21.93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44551</v>
      </c>
      <c r="B60" s="32">
        <v>538891</v>
      </c>
      <c r="C60" s="31" t="s">
        <v>1068</v>
      </c>
      <c r="D60" s="31" t="s">
        <v>1069</v>
      </c>
      <c r="E60" s="31" t="s">
        <v>577</v>
      </c>
      <c r="F60" s="90">
        <v>145000</v>
      </c>
      <c r="G60" s="32">
        <v>51.95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44551</v>
      </c>
      <c r="B61" s="32">
        <v>526622</v>
      </c>
      <c r="C61" s="31" t="s">
        <v>991</v>
      </c>
      <c r="D61" s="31" t="s">
        <v>992</v>
      </c>
      <c r="E61" s="31" t="s">
        <v>576</v>
      </c>
      <c r="F61" s="90">
        <v>1822053</v>
      </c>
      <c r="G61" s="32">
        <v>0.97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44551</v>
      </c>
      <c r="B62" s="32">
        <v>539521</v>
      </c>
      <c r="C62" s="20" t="s">
        <v>1070</v>
      </c>
      <c r="D62" s="20" t="s">
        <v>1009</v>
      </c>
      <c r="E62" s="31" t="s">
        <v>576</v>
      </c>
      <c r="F62" s="90">
        <v>150000</v>
      </c>
      <c r="G62" s="32">
        <v>14.5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44551</v>
      </c>
      <c r="B63" s="32">
        <v>539521</v>
      </c>
      <c r="C63" s="31" t="s">
        <v>1070</v>
      </c>
      <c r="D63" s="31" t="s">
        <v>1071</v>
      </c>
      <c r="E63" s="31" t="s">
        <v>577</v>
      </c>
      <c r="F63" s="90">
        <v>150000</v>
      </c>
      <c r="G63" s="32">
        <v>14.5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44551</v>
      </c>
      <c r="B64" s="32">
        <v>530557</v>
      </c>
      <c r="C64" s="31" t="s">
        <v>1072</v>
      </c>
      <c r="D64" s="31" t="s">
        <v>1047</v>
      </c>
      <c r="E64" s="31" t="s">
        <v>576</v>
      </c>
      <c r="F64" s="90">
        <v>4800000</v>
      </c>
      <c r="G64" s="32">
        <v>1.41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44551</v>
      </c>
      <c r="B65" s="32">
        <v>538537</v>
      </c>
      <c r="C65" s="31" t="s">
        <v>1073</v>
      </c>
      <c r="D65" s="31" t="s">
        <v>1074</v>
      </c>
      <c r="E65" s="31" t="s">
        <v>577</v>
      </c>
      <c r="F65" s="90">
        <v>105318</v>
      </c>
      <c r="G65" s="32">
        <v>1.1599999999999999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44551</v>
      </c>
      <c r="B66" s="32">
        <v>543400</v>
      </c>
      <c r="C66" s="31" t="s">
        <v>1075</v>
      </c>
      <c r="D66" s="31" t="s">
        <v>1076</v>
      </c>
      <c r="E66" s="31" t="s">
        <v>576</v>
      </c>
      <c r="F66" s="90">
        <v>32000</v>
      </c>
      <c r="G66" s="32">
        <v>35.979999999999997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44551</v>
      </c>
      <c r="B67" s="32">
        <v>543400</v>
      </c>
      <c r="C67" s="31" t="s">
        <v>1075</v>
      </c>
      <c r="D67" s="31" t="s">
        <v>1077</v>
      </c>
      <c r="E67" s="31" t="s">
        <v>576</v>
      </c>
      <c r="F67" s="90">
        <v>102000</v>
      </c>
      <c r="G67" s="32">
        <v>36.700000000000003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44551</v>
      </c>
      <c r="B68" s="32">
        <v>543400</v>
      </c>
      <c r="C68" s="31" t="s">
        <v>1075</v>
      </c>
      <c r="D68" s="31" t="s">
        <v>1077</v>
      </c>
      <c r="E68" s="31" t="s">
        <v>577</v>
      </c>
      <c r="F68" s="90">
        <v>102000</v>
      </c>
      <c r="G68" s="32">
        <v>36.799999999999997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44551</v>
      </c>
      <c r="B69" s="32">
        <v>539291</v>
      </c>
      <c r="C69" s="31" t="s">
        <v>974</v>
      </c>
      <c r="D69" s="31" t="s">
        <v>864</v>
      </c>
      <c r="E69" s="31" t="s">
        <v>576</v>
      </c>
      <c r="F69" s="90">
        <v>25000</v>
      </c>
      <c r="G69" s="32">
        <v>17.23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44551</v>
      </c>
      <c r="B70" s="32">
        <v>539291</v>
      </c>
      <c r="C70" s="31" t="s">
        <v>974</v>
      </c>
      <c r="D70" s="31" t="s">
        <v>864</v>
      </c>
      <c r="E70" s="31" t="s">
        <v>577</v>
      </c>
      <c r="F70" s="90">
        <v>57</v>
      </c>
      <c r="G70" s="32">
        <v>17.23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44551</v>
      </c>
      <c r="B71" s="32">
        <v>538860</v>
      </c>
      <c r="C71" s="31" t="s">
        <v>1004</v>
      </c>
      <c r="D71" s="31" t="s">
        <v>1078</v>
      </c>
      <c r="E71" s="31" t="s">
        <v>577</v>
      </c>
      <c r="F71" s="90">
        <v>600000</v>
      </c>
      <c r="G71" s="32">
        <v>1.82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44551</v>
      </c>
      <c r="B72" s="32">
        <v>538860</v>
      </c>
      <c r="C72" s="31" t="s">
        <v>1004</v>
      </c>
      <c r="D72" s="31" t="s">
        <v>1005</v>
      </c>
      <c r="E72" s="31" t="s">
        <v>576</v>
      </c>
      <c r="F72" s="90">
        <v>500000</v>
      </c>
      <c r="G72" s="32">
        <v>1.82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44551</v>
      </c>
      <c r="B73" s="32">
        <v>512217</v>
      </c>
      <c r="C73" s="31" t="s">
        <v>1079</v>
      </c>
      <c r="D73" s="31" t="s">
        <v>1080</v>
      </c>
      <c r="E73" s="31" t="s">
        <v>577</v>
      </c>
      <c r="F73" s="90">
        <v>40000</v>
      </c>
      <c r="G73" s="32">
        <v>9.16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44551</v>
      </c>
      <c r="B74" s="32">
        <v>540175</v>
      </c>
      <c r="C74" s="31" t="s">
        <v>1081</v>
      </c>
      <c r="D74" s="31" t="s">
        <v>1082</v>
      </c>
      <c r="E74" s="31" t="s">
        <v>577</v>
      </c>
      <c r="F74" s="90">
        <v>54000</v>
      </c>
      <c r="G74" s="32">
        <v>10.65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44551</v>
      </c>
      <c r="B75" s="32">
        <v>538875</v>
      </c>
      <c r="C75" s="31" t="s">
        <v>1006</v>
      </c>
      <c r="D75" s="31" t="s">
        <v>1083</v>
      </c>
      <c r="E75" s="31" t="s">
        <v>576</v>
      </c>
      <c r="F75" s="90">
        <v>46000</v>
      </c>
      <c r="G75" s="32">
        <v>15.25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44551</v>
      </c>
      <c r="B76" s="32">
        <v>538875</v>
      </c>
      <c r="C76" s="31" t="s">
        <v>1006</v>
      </c>
      <c r="D76" s="31" t="s">
        <v>1007</v>
      </c>
      <c r="E76" s="31" t="s">
        <v>577</v>
      </c>
      <c r="F76" s="90">
        <v>100000</v>
      </c>
      <c r="G76" s="32">
        <v>15.25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44551</v>
      </c>
      <c r="B77" s="32">
        <v>533019</v>
      </c>
      <c r="C77" s="31" t="s">
        <v>959</v>
      </c>
      <c r="D77" s="31" t="s">
        <v>975</v>
      </c>
      <c r="E77" s="31" t="s">
        <v>577</v>
      </c>
      <c r="F77" s="90">
        <v>50000</v>
      </c>
      <c r="G77" s="32">
        <v>93.15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44551</v>
      </c>
      <c r="B78" s="32">
        <v>539026</v>
      </c>
      <c r="C78" s="31" t="s">
        <v>1008</v>
      </c>
      <c r="D78" s="31" t="s">
        <v>1084</v>
      </c>
      <c r="E78" s="31" t="s">
        <v>577</v>
      </c>
      <c r="F78" s="90">
        <v>20000</v>
      </c>
      <c r="G78" s="32">
        <v>8.1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44551</v>
      </c>
      <c r="B79" s="32">
        <v>541228</v>
      </c>
      <c r="C79" s="31" t="s">
        <v>1085</v>
      </c>
      <c r="D79" s="31" t="s">
        <v>1086</v>
      </c>
      <c r="E79" s="31" t="s">
        <v>576</v>
      </c>
      <c r="F79" s="90">
        <v>52000</v>
      </c>
      <c r="G79" s="32">
        <v>15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44551</v>
      </c>
      <c r="B80" s="32">
        <v>541228</v>
      </c>
      <c r="C80" s="31" t="s">
        <v>1085</v>
      </c>
      <c r="D80" s="31" t="s">
        <v>1087</v>
      </c>
      <c r="E80" s="31" t="s">
        <v>577</v>
      </c>
      <c r="F80" s="90">
        <v>72000</v>
      </c>
      <c r="G80" s="32">
        <v>15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44551</v>
      </c>
      <c r="B81" s="32">
        <v>500426</v>
      </c>
      <c r="C81" s="31" t="s">
        <v>976</v>
      </c>
      <c r="D81" s="31" t="s">
        <v>1088</v>
      </c>
      <c r="E81" s="31" t="s">
        <v>577</v>
      </c>
      <c r="F81" s="90">
        <v>327571</v>
      </c>
      <c r="G81" s="32">
        <v>6.94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44551</v>
      </c>
      <c r="B82" s="32">
        <v>500426</v>
      </c>
      <c r="C82" s="31" t="s">
        <v>976</v>
      </c>
      <c r="D82" s="31" t="s">
        <v>1089</v>
      </c>
      <c r="E82" s="31" t="s">
        <v>577</v>
      </c>
      <c r="F82" s="90">
        <v>600000</v>
      </c>
      <c r="G82" s="32">
        <v>6.94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44551</v>
      </c>
      <c r="B83" s="32">
        <v>500426</v>
      </c>
      <c r="C83" s="31" t="s">
        <v>976</v>
      </c>
      <c r="D83" s="31" t="s">
        <v>1010</v>
      </c>
      <c r="E83" s="31" t="s">
        <v>576</v>
      </c>
      <c r="F83" s="90">
        <v>300000</v>
      </c>
      <c r="G83" s="32">
        <v>6.94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44551</v>
      </c>
      <c r="B84" s="32">
        <v>538565</v>
      </c>
      <c r="C84" s="31" t="s">
        <v>1090</v>
      </c>
      <c r="D84" s="31" t="s">
        <v>1091</v>
      </c>
      <c r="E84" s="31" t="s">
        <v>576</v>
      </c>
      <c r="F84" s="90">
        <v>2</v>
      </c>
      <c r="G84" s="32">
        <v>76.63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44551</v>
      </c>
      <c r="B85" s="32">
        <v>538565</v>
      </c>
      <c r="C85" s="31" t="s">
        <v>1090</v>
      </c>
      <c r="D85" s="31" t="s">
        <v>1091</v>
      </c>
      <c r="E85" s="31" t="s">
        <v>577</v>
      </c>
      <c r="F85" s="90">
        <v>21610</v>
      </c>
      <c r="G85" s="32">
        <v>77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44551</v>
      </c>
      <c r="B86" s="32">
        <v>538565</v>
      </c>
      <c r="C86" s="31" t="s">
        <v>1090</v>
      </c>
      <c r="D86" s="31" t="s">
        <v>1092</v>
      </c>
      <c r="E86" s="31" t="s">
        <v>576</v>
      </c>
      <c r="F86" s="90">
        <v>21000</v>
      </c>
      <c r="G86" s="32">
        <v>76.94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44551</v>
      </c>
      <c r="B87" s="32">
        <v>511012</v>
      </c>
      <c r="C87" s="31" t="s">
        <v>1011</v>
      </c>
      <c r="D87" s="31" t="s">
        <v>864</v>
      </c>
      <c r="E87" s="31" t="s">
        <v>577</v>
      </c>
      <c r="F87" s="90">
        <v>3700000</v>
      </c>
      <c r="G87" s="32">
        <v>1.06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44551</v>
      </c>
      <c r="B88" s="32" t="s">
        <v>1093</v>
      </c>
      <c r="C88" s="31" t="s">
        <v>1094</v>
      </c>
      <c r="D88" s="31" t="s">
        <v>1047</v>
      </c>
      <c r="E88" s="31" t="s">
        <v>576</v>
      </c>
      <c r="F88" s="90">
        <v>1308280</v>
      </c>
      <c r="G88" s="32">
        <v>95.39</v>
      </c>
      <c r="H88" s="32" t="s">
        <v>880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44551</v>
      </c>
      <c r="B89" s="32" t="s">
        <v>1093</v>
      </c>
      <c r="C89" s="31" t="s">
        <v>1094</v>
      </c>
      <c r="D89" s="31" t="s">
        <v>960</v>
      </c>
      <c r="E89" s="31" t="s">
        <v>576</v>
      </c>
      <c r="F89" s="90">
        <v>1922042</v>
      </c>
      <c r="G89" s="32">
        <v>95.2</v>
      </c>
      <c r="H89" s="32" t="s">
        <v>880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44551</v>
      </c>
      <c r="B90" s="32" t="s">
        <v>1093</v>
      </c>
      <c r="C90" s="31" t="s">
        <v>1094</v>
      </c>
      <c r="D90" s="31" t="s">
        <v>864</v>
      </c>
      <c r="E90" s="31" t="s">
        <v>576</v>
      </c>
      <c r="F90" s="90">
        <v>1811026</v>
      </c>
      <c r="G90" s="32">
        <v>95.26</v>
      </c>
      <c r="H90" s="32" t="s">
        <v>880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44551</v>
      </c>
      <c r="B91" s="32" t="s">
        <v>726</v>
      </c>
      <c r="C91" s="31" t="s">
        <v>1095</v>
      </c>
      <c r="D91" s="31" t="s">
        <v>1096</v>
      </c>
      <c r="E91" s="31" t="s">
        <v>576</v>
      </c>
      <c r="F91" s="90">
        <v>364845</v>
      </c>
      <c r="G91" s="32">
        <v>139.07</v>
      </c>
      <c r="H91" s="32" t="s">
        <v>880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44551</v>
      </c>
      <c r="B92" s="32" t="s">
        <v>1097</v>
      </c>
      <c r="C92" s="31" t="s">
        <v>1098</v>
      </c>
      <c r="D92" s="31" t="s">
        <v>1009</v>
      </c>
      <c r="E92" s="31" t="s">
        <v>576</v>
      </c>
      <c r="F92" s="90">
        <v>362405</v>
      </c>
      <c r="G92" s="32">
        <v>30.46</v>
      </c>
      <c r="H92" s="32" t="s">
        <v>880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44551</v>
      </c>
      <c r="B93" s="32" t="s">
        <v>1099</v>
      </c>
      <c r="C93" s="31" t="s">
        <v>1100</v>
      </c>
      <c r="D93" s="31" t="s">
        <v>1101</v>
      </c>
      <c r="E93" s="31" t="s">
        <v>576</v>
      </c>
      <c r="F93" s="90">
        <v>42000</v>
      </c>
      <c r="G93" s="32">
        <v>136.9</v>
      </c>
      <c r="H93" s="32" t="s">
        <v>880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44551</v>
      </c>
      <c r="B94" s="32" t="s">
        <v>831</v>
      </c>
      <c r="C94" s="31" t="s">
        <v>1102</v>
      </c>
      <c r="D94" s="31" t="s">
        <v>1103</v>
      </c>
      <c r="E94" s="31" t="s">
        <v>576</v>
      </c>
      <c r="F94" s="90">
        <v>1896948</v>
      </c>
      <c r="G94" s="32">
        <v>84.76</v>
      </c>
      <c r="H94" s="32" t="s">
        <v>880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44551</v>
      </c>
      <c r="B95" s="32" t="s">
        <v>1104</v>
      </c>
      <c r="C95" s="31" t="s">
        <v>1105</v>
      </c>
      <c r="D95" s="31" t="s">
        <v>1106</v>
      </c>
      <c r="E95" s="31" t="s">
        <v>576</v>
      </c>
      <c r="F95" s="90">
        <v>941401</v>
      </c>
      <c r="G95" s="32">
        <v>1412.06</v>
      </c>
      <c r="H95" s="32" t="s">
        <v>880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44551</v>
      </c>
      <c r="B96" s="32" t="s">
        <v>1104</v>
      </c>
      <c r="C96" s="31" t="s">
        <v>1105</v>
      </c>
      <c r="D96" s="31" t="s">
        <v>1107</v>
      </c>
      <c r="E96" s="31" t="s">
        <v>576</v>
      </c>
      <c r="F96" s="90">
        <v>318100</v>
      </c>
      <c r="G96" s="32">
        <v>1404.47</v>
      </c>
      <c r="H96" s="32" t="s">
        <v>880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44551</v>
      </c>
      <c r="B97" s="32" t="s">
        <v>1104</v>
      </c>
      <c r="C97" s="31" t="s">
        <v>1105</v>
      </c>
      <c r="D97" s="31" t="s">
        <v>993</v>
      </c>
      <c r="E97" s="31" t="s">
        <v>576</v>
      </c>
      <c r="F97" s="90">
        <v>279592</v>
      </c>
      <c r="G97" s="32">
        <v>1400.03</v>
      </c>
      <c r="H97" s="32" t="s">
        <v>880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44551</v>
      </c>
      <c r="B98" s="32" t="s">
        <v>1104</v>
      </c>
      <c r="C98" s="31" t="s">
        <v>1105</v>
      </c>
      <c r="D98" s="31" t="s">
        <v>1108</v>
      </c>
      <c r="E98" s="31" t="s">
        <v>576</v>
      </c>
      <c r="F98" s="90">
        <v>325183</v>
      </c>
      <c r="G98" s="32">
        <v>1394.11</v>
      </c>
      <c r="H98" s="32" t="s">
        <v>880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44551</v>
      </c>
      <c r="B99" s="32" t="s">
        <v>1104</v>
      </c>
      <c r="C99" s="31" t="s">
        <v>1105</v>
      </c>
      <c r="D99" s="31" t="s">
        <v>1109</v>
      </c>
      <c r="E99" s="31" t="s">
        <v>576</v>
      </c>
      <c r="F99" s="90">
        <v>376708</v>
      </c>
      <c r="G99" s="32">
        <v>1392.99</v>
      </c>
      <c r="H99" s="32" t="s">
        <v>880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44551</v>
      </c>
      <c r="B100" s="32" t="s">
        <v>1066</v>
      </c>
      <c r="C100" s="31" t="s">
        <v>1110</v>
      </c>
      <c r="D100" s="31" t="s">
        <v>1111</v>
      </c>
      <c r="E100" s="31" t="s">
        <v>576</v>
      </c>
      <c r="F100" s="90">
        <v>43458</v>
      </c>
      <c r="G100" s="32">
        <v>21.85</v>
      </c>
      <c r="H100" s="32" t="s">
        <v>880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44551</v>
      </c>
      <c r="B101" s="32" t="s">
        <v>1066</v>
      </c>
      <c r="C101" s="31" t="s">
        <v>1110</v>
      </c>
      <c r="D101" s="31" t="s">
        <v>864</v>
      </c>
      <c r="E101" s="31" t="s">
        <v>576</v>
      </c>
      <c r="F101" s="90">
        <v>1570749</v>
      </c>
      <c r="G101" s="32">
        <v>21.66</v>
      </c>
      <c r="H101" s="32" t="s">
        <v>880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44551</v>
      </c>
      <c r="B102" s="32" t="s">
        <v>1112</v>
      </c>
      <c r="C102" s="31" t="s">
        <v>1113</v>
      </c>
      <c r="D102" s="31" t="s">
        <v>864</v>
      </c>
      <c r="E102" s="31" t="s">
        <v>576</v>
      </c>
      <c r="F102" s="90">
        <v>1200000</v>
      </c>
      <c r="G102" s="32">
        <v>5.2</v>
      </c>
      <c r="H102" s="32" t="s">
        <v>880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44551</v>
      </c>
      <c r="B103" s="32" t="s">
        <v>1012</v>
      </c>
      <c r="C103" s="31" t="s">
        <v>1013</v>
      </c>
      <c r="D103" s="31" t="s">
        <v>1114</v>
      </c>
      <c r="E103" s="31" t="s">
        <v>576</v>
      </c>
      <c r="F103" s="90">
        <v>100212</v>
      </c>
      <c r="G103" s="32">
        <v>843.16</v>
      </c>
      <c r="H103" s="32" t="s">
        <v>880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44551</v>
      </c>
      <c r="B104" s="32" t="s">
        <v>1012</v>
      </c>
      <c r="C104" s="31" t="s">
        <v>1013</v>
      </c>
      <c r="D104" s="31" t="s">
        <v>1115</v>
      </c>
      <c r="E104" s="31" t="s">
        <v>576</v>
      </c>
      <c r="F104" s="90">
        <v>107607</v>
      </c>
      <c r="G104" s="32">
        <v>851.69</v>
      </c>
      <c r="H104" s="32" t="s">
        <v>880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44551</v>
      </c>
      <c r="B105" s="32" t="s">
        <v>1012</v>
      </c>
      <c r="C105" s="31" t="s">
        <v>1013</v>
      </c>
      <c r="D105" s="31" t="s">
        <v>879</v>
      </c>
      <c r="E105" s="31" t="s">
        <v>576</v>
      </c>
      <c r="F105" s="90">
        <v>199789</v>
      </c>
      <c r="G105" s="32">
        <v>843.03</v>
      </c>
      <c r="H105" s="32" t="s">
        <v>880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44551</v>
      </c>
      <c r="B106" s="32" t="s">
        <v>1116</v>
      </c>
      <c r="C106" s="31" t="s">
        <v>1117</v>
      </c>
      <c r="D106" s="31" t="s">
        <v>1118</v>
      </c>
      <c r="E106" s="31" t="s">
        <v>576</v>
      </c>
      <c r="F106" s="90">
        <v>100100</v>
      </c>
      <c r="G106" s="32">
        <v>60.02</v>
      </c>
      <c r="H106" s="32" t="s">
        <v>880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44551</v>
      </c>
      <c r="B107" s="32" t="s">
        <v>212</v>
      </c>
      <c r="C107" s="31" t="s">
        <v>1119</v>
      </c>
      <c r="D107" s="31" t="s">
        <v>1120</v>
      </c>
      <c r="E107" s="31" t="s">
        <v>576</v>
      </c>
      <c r="F107" s="90">
        <v>67915740</v>
      </c>
      <c r="G107" s="32">
        <v>334.1</v>
      </c>
      <c r="H107" s="32" t="s">
        <v>880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44551</v>
      </c>
      <c r="B108" s="32" t="s">
        <v>1093</v>
      </c>
      <c r="C108" s="31" t="s">
        <v>1094</v>
      </c>
      <c r="D108" s="31" t="s">
        <v>1047</v>
      </c>
      <c r="E108" s="31" t="s">
        <v>577</v>
      </c>
      <c r="F108" s="90">
        <v>1398280</v>
      </c>
      <c r="G108" s="32">
        <v>95.7</v>
      </c>
      <c r="H108" s="32" t="s">
        <v>880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44551</v>
      </c>
      <c r="B109" s="32" t="s">
        <v>1093</v>
      </c>
      <c r="C109" s="31" t="s">
        <v>1094</v>
      </c>
      <c r="D109" s="31" t="s">
        <v>960</v>
      </c>
      <c r="E109" s="31" t="s">
        <v>577</v>
      </c>
      <c r="F109" s="90">
        <v>1530173</v>
      </c>
      <c r="G109" s="32">
        <v>95.38</v>
      </c>
      <c r="H109" s="32" t="s">
        <v>880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44551</v>
      </c>
      <c r="B110" s="32" t="s">
        <v>1093</v>
      </c>
      <c r="C110" s="31" t="s">
        <v>1094</v>
      </c>
      <c r="D110" s="31" t="s">
        <v>864</v>
      </c>
      <c r="E110" s="31" t="s">
        <v>577</v>
      </c>
      <c r="F110" s="90">
        <v>1734593</v>
      </c>
      <c r="G110" s="32">
        <v>95.47</v>
      </c>
      <c r="H110" s="32" t="s">
        <v>880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44551</v>
      </c>
      <c r="B111" s="32" t="s">
        <v>726</v>
      </c>
      <c r="C111" s="31" t="s">
        <v>1095</v>
      </c>
      <c r="D111" s="31" t="s">
        <v>1096</v>
      </c>
      <c r="E111" s="31" t="s">
        <v>577</v>
      </c>
      <c r="F111" s="90">
        <v>364845</v>
      </c>
      <c r="G111" s="32">
        <v>139.94999999999999</v>
      </c>
      <c r="H111" s="32" t="s">
        <v>880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44551</v>
      </c>
      <c r="B112" s="32" t="s">
        <v>1121</v>
      </c>
      <c r="C112" s="31" t="s">
        <v>1122</v>
      </c>
      <c r="D112" s="31" t="s">
        <v>1123</v>
      </c>
      <c r="E112" s="31" t="s">
        <v>577</v>
      </c>
      <c r="F112" s="90">
        <v>723359</v>
      </c>
      <c r="G112" s="32">
        <v>3.74</v>
      </c>
      <c r="H112" s="32" t="s">
        <v>880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44551</v>
      </c>
      <c r="B113" s="32" t="s">
        <v>1031</v>
      </c>
      <c r="C113" s="31" t="s">
        <v>1124</v>
      </c>
      <c r="D113" s="31" t="s">
        <v>1125</v>
      </c>
      <c r="E113" s="31" t="s">
        <v>577</v>
      </c>
      <c r="F113" s="90">
        <v>178306</v>
      </c>
      <c r="G113" s="32">
        <v>51.15</v>
      </c>
      <c r="H113" s="32" t="s">
        <v>880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44551</v>
      </c>
      <c r="B114" s="32" t="s">
        <v>1097</v>
      </c>
      <c r="C114" s="31" t="s">
        <v>1098</v>
      </c>
      <c r="D114" s="31" t="s">
        <v>1009</v>
      </c>
      <c r="E114" s="31" t="s">
        <v>577</v>
      </c>
      <c r="F114" s="90">
        <v>362405</v>
      </c>
      <c r="G114" s="32">
        <v>29.93</v>
      </c>
      <c r="H114" s="32" t="s">
        <v>880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44551</v>
      </c>
      <c r="B115" s="32" t="s">
        <v>1126</v>
      </c>
      <c r="C115" s="31" t="s">
        <v>1127</v>
      </c>
      <c r="D115" s="31" t="s">
        <v>1128</v>
      </c>
      <c r="E115" s="31" t="s">
        <v>577</v>
      </c>
      <c r="F115" s="90">
        <v>54000</v>
      </c>
      <c r="G115" s="32">
        <v>9.35</v>
      </c>
      <c r="H115" s="32" t="s">
        <v>880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44551</v>
      </c>
      <c r="B116" s="32" t="s">
        <v>1099</v>
      </c>
      <c r="C116" s="31" t="s">
        <v>1100</v>
      </c>
      <c r="D116" s="31" t="s">
        <v>1129</v>
      </c>
      <c r="E116" s="31" t="s">
        <v>577</v>
      </c>
      <c r="F116" s="90">
        <v>48000</v>
      </c>
      <c r="G116" s="32">
        <v>136.9</v>
      </c>
      <c r="H116" s="32" t="s">
        <v>880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44551</v>
      </c>
      <c r="B117" s="32" t="s">
        <v>1099</v>
      </c>
      <c r="C117" s="31" t="s">
        <v>1100</v>
      </c>
      <c r="D117" s="31" t="s">
        <v>1130</v>
      </c>
      <c r="E117" s="31" t="s">
        <v>577</v>
      </c>
      <c r="F117" s="90">
        <v>102000</v>
      </c>
      <c r="G117" s="32">
        <v>136.9</v>
      </c>
      <c r="H117" s="32" t="s">
        <v>880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44551</v>
      </c>
      <c r="B118" s="32" t="s">
        <v>831</v>
      </c>
      <c r="C118" s="31" t="s">
        <v>1102</v>
      </c>
      <c r="D118" s="31" t="s">
        <v>1131</v>
      </c>
      <c r="E118" s="31" t="s">
        <v>577</v>
      </c>
      <c r="F118" s="90">
        <v>2881000</v>
      </c>
      <c r="G118" s="32">
        <v>81.3</v>
      </c>
      <c r="H118" s="32" t="s">
        <v>880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44551</v>
      </c>
      <c r="B119" s="32" t="s">
        <v>1104</v>
      </c>
      <c r="C119" s="31" t="s">
        <v>1105</v>
      </c>
      <c r="D119" s="31" t="s">
        <v>993</v>
      </c>
      <c r="E119" s="31" t="s">
        <v>577</v>
      </c>
      <c r="F119" s="90">
        <v>279592</v>
      </c>
      <c r="G119" s="32">
        <v>1400.52</v>
      </c>
      <c r="H119" s="32" t="s">
        <v>880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44551</v>
      </c>
      <c r="B120" s="32" t="s">
        <v>1104</v>
      </c>
      <c r="C120" s="31" t="s">
        <v>1105</v>
      </c>
      <c r="D120" s="31" t="s">
        <v>1108</v>
      </c>
      <c r="E120" s="31" t="s">
        <v>577</v>
      </c>
      <c r="F120" s="90">
        <v>325183</v>
      </c>
      <c r="G120" s="32">
        <v>1395.16</v>
      </c>
      <c r="H120" s="32" t="s">
        <v>880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44551</v>
      </c>
      <c r="B121" s="32" t="s">
        <v>1104</v>
      </c>
      <c r="C121" s="31" t="s">
        <v>1105</v>
      </c>
      <c r="D121" s="31" t="s">
        <v>1106</v>
      </c>
      <c r="E121" s="31" t="s">
        <v>577</v>
      </c>
      <c r="F121" s="90">
        <v>941401</v>
      </c>
      <c r="G121" s="32">
        <v>1412.77</v>
      </c>
      <c r="H121" s="32" t="s">
        <v>880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44551</v>
      </c>
      <c r="B122" s="32" t="s">
        <v>1066</v>
      </c>
      <c r="C122" s="31" t="s">
        <v>1110</v>
      </c>
      <c r="D122" s="31" t="s">
        <v>1111</v>
      </c>
      <c r="E122" s="31" t="s">
        <v>577</v>
      </c>
      <c r="F122" s="90">
        <v>902648</v>
      </c>
      <c r="G122" s="32">
        <v>21.71</v>
      </c>
      <c r="H122" s="32" t="s">
        <v>880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44551</v>
      </c>
      <c r="B123" s="32" t="s">
        <v>1066</v>
      </c>
      <c r="C123" s="31" t="s">
        <v>1110</v>
      </c>
      <c r="D123" s="31" t="s">
        <v>864</v>
      </c>
      <c r="E123" s="31" t="s">
        <v>577</v>
      </c>
      <c r="F123" s="90">
        <v>1570749</v>
      </c>
      <c r="G123" s="32">
        <v>21.82</v>
      </c>
      <c r="H123" s="32" t="s">
        <v>880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44551</v>
      </c>
      <c r="B124" s="32" t="s">
        <v>1112</v>
      </c>
      <c r="C124" s="31" t="s">
        <v>1113</v>
      </c>
      <c r="D124" s="31" t="s">
        <v>864</v>
      </c>
      <c r="E124" s="31" t="s">
        <v>577</v>
      </c>
      <c r="F124" s="90">
        <v>457694</v>
      </c>
      <c r="G124" s="32">
        <v>5.22</v>
      </c>
      <c r="H124" s="32" t="s">
        <v>880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44551</v>
      </c>
      <c r="B125" s="32" t="s">
        <v>1012</v>
      </c>
      <c r="C125" s="31" t="s">
        <v>1013</v>
      </c>
      <c r="D125" s="31" t="s">
        <v>1114</v>
      </c>
      <c r="E125" s="31" t="s">
        <v>577</v>
      </c>
      <c r="F125" s="90">
        <v>100212</v>
      </c>
      <c r="G125" s="32">
        <v>842.73</v>
      </c>
      <c r="H125" s="32" t="s">
        <v>880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44551</v>
      </c>
      <c r="B126" s="32" t="s">
        <v>1012</v>
      </c>
      <c r="C126" s="31" t="s">
        <v>1013</v>
      </c>
      <c r="D126" s="31" t="s">
        <v>1115</v>
      </c>
      <c r="E126" s="31" t="s">
        <v>577</v>
      </c>
      <c r="F126" s="90">
        <v>106178</v>
      </c>
      <c r="G126" s="32">
        <v>847.95</v>
      </c>
      <c r="H126" s="32" t="s">
        <v>880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44551</v>
      </c>
      <c r="B127" s="32" t="s">
        <v>1012</v>
      </c>
      <c r="C127" s="31" t="s">
        <v>1013</v>
      </c>
      <c r="D127" s="31" t="s">
        <v>879</v>
      </c>
      <c r="E127" s="31" t="s">
        <v>577</v>
      </c>
      <c r="F127" s="90">
        <v>202170</v>
      </c>
      <c r="G127" s="32">
        <v>842.8</v>
      </c>
      <c r="H127" s="32" t="s">
        <v>880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44551</v>
      </c>
      <c r="B128" s="32" t="s">
        <v>1116</v>
      </c>
      <c r="C128" s="31" t="s">
        <v>1117</v>
      </c>
      <c r="D128" s="31" t="s">
        <v>1118</v>
      </c>
      <c r="E128" s="31" t="s">
        <v>577</v>
      </c>
      <c r="F128" s="90">
        <v>61366</v>
      </c>
      <c r="G128" s="32">
        <v>60.06</v>
      </c>
      <c r="H128" s="32" t="s">
        <v>880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44551</v>
      </c>
      <c r="B129" s="32" t="s">
        <v>212</v>
      </c>
      <c r="C129" s="31" t="s">
        <v>1119</v>
      </c>
      <c r="D129" s="31" t="s">
        <v>1132</v>
      </c>
      <c r="E129" s="31" t="s">
        <v>577</v>
      </c>
      <c r="F129" s="90">
        <v>67915740</v>
      </c>
      <c r="G129" s="32">
        <v>334.1</v>
      </c>
      <c r="H129" s="32" t="s">
        <v>880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84"/>
  <sheetViews>
    <sheetView zoomScale="85" zoomScaleNormal="85" workbookViewId="0">
      <selection activeCell="G23" sqref="G2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889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44552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829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474">
        <v>1</v>
      </c>
      <c r="B10" s="424">
        <v>44474</v>
      </c>
      <c r="C10" s="475"/>
      <c r="D10" s="476" t="s">
        <v>118</v>
      </c>
      <c r="E10" s="477" t="s">
        <v>593</v>
      </c>
      <c r="F10" s="335">
        <v>720</v>
      </c>
      <c r="G10" s="335">
        <v>660</v>
      </c>
      <c r="H10" s="477">
        <v>675</v>
      </c>
      <c r="I10" s="478" t="s">
        <v>830</v>
      </c>
      <c r="J10" s="331" t="s">
        <v>882</v>
      </c>
      <c r="K10" s="331">
        <f t="shared" ref="K10:K11" si="0">H10-F10</f>
        <v>-45</v>
      </c>
      <c r="L10" s="332">
        <f t="shared" ref="L10:L16" si="1">(F10*-0.7)/100</f>
        <v>-5.0399999999999991</v>
      </c>
      <c r="M10" s="333">
        <f t="shared" ref="M10:M11" si="2">(K10+L10)/F10</f>
        <v>-6.9499999999999992E-2</v>
      </c>
      <c r="N10" s="331" t="s">
        <v>604</v>
      </c>
      <c r="O10" s="334">
        <v>44543</v>
      </c>
      <c r="P10" s="335"/>
      <c r="Q10" s="1"/>
      <c r="R10" s="1" t="s">
        <v>592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314" customFormat="1" ht="12.75" customHeight="1">
      <c r="A11" s="324">
        <v>2</v>
      </c>
      <c r="B11" s="325">
        <v>44495</v>
      </c>
      <c r="C11" s="326"/>
      <c r="D11" s="327" t="s">
        <v>126</v>
      </c>
      <c r="E11" s="328" t="s">
        <v>593</v>
      </c>
      <c r="F11" s="329">
        <v>1490</v>
      </c>
      <c r="G11" s="329">
        <v>1395</v>
      </c>
      <c r="H11" s="328">
        <v>1395</v>
      </c>
      <c r="I11" s="330" t="s">
        <v>841</v>
      </c>
      <c r="J11" s="331" t="s">
        <v>719</v>
      </c>
      <c r="K11" s="331">
        <f t="shared" si="0"/>
        <v>-95</v>
      </c>
      <c r="L11" s="332">
        <f t="shared" si="1"/>
        <v>-10.43</v>
      </c>
      <c r="M11" s="333">
        <f t="shared" si="2"/>
        <v>-7.0758389261744978E-2</v>
      </c>
      <c r="N11" s="331" t="s">
        <v>604</v>
      </c>
      <c r="O11" s="334">
        <v>44547</v>
      </c>
      <c r="P11" s="335"/>
      <c r="Q11" s="313"/>
      <c r="R11" s="313" t="s">
        <v>592</v>
      </c>
      <c r="S11" s="313"/>
      <c r="T11" s="313"/>
      <c r="U11" s="313"/>
      <c r="V11" s="313"/>
      <c r="W11" s="313"/>
      <c r="X11" s="313"/>
      <c r="Y11" s="313"/>
      <c r="Z11" s="313"/>
      <c r="AA11" s="313"/>
      <c r="AB11" s="313"/>
      <c r="AC11" s="313"/>
      <c r="AD11" s="313"/>
      <c r="AE11" s="313"/>
      <c r="AF11" s="313"/>
      <c r="AG11" s="313"/>
      <c r="AH11" s="313"/>
      <c r="AI11" s="313"/>
      <c r="AJ11" s="313"/>
      <c r="AK11" s="313"/>
      <c r="AL11" s="313"/>
    </row>
    <row r="12" spans="1:38" s="262" customFormat="1" ht="12.75" customHeight="1">
      <c r="A12" s="324">
        <v>3</v>
      </c>
      <c r="B12" s="325">
        <v>44525</v>
      </c>
      <c r="C12" s="326"/>
      <c r="D12" s="327" t="s">
        <v>407</v>
      </c>
      <c r="E12" s="328" t="s">
        <v>593</v>
      </c>
      <c r="F12" s="329">
        <v>772.5</v>
      </c>
      <c r="G12" s="329">
        <v>730</v>
      </c>
      <c r="H12" s="328">
        <v>730</v>
      </c>
      <c r="I12" s="330" t="s">
        <v>870</v>
      </c>
      <c r="J12" s="331" t="s">
        <v>882</v>
      </c>
      <c r="K12" s="331">
        <f t="shared" ref="K12" si="3">H12-F12</f>
        <v>-42.5</v>
      </c>
      <c r="L12" s="332">
        <f t="shared" si="1"/>
        <v>-5.4074999999999998</v>
      </c>
      <c r="M12" s="333">
        <f t="shared" ref="M12" si="4">(K12+L12)/F12</f>
        <v>-6.2016181229773461E-2</v>
      </c>
      <c r="N12" s="331" t="s">
        <v>604</v>
      </c>
      <c r="O12" s="334">
        <v>44531</v>
      </c>
      <c r="P12" s="335"/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376">
        <v>4</v>
      </c>
      <c r="B13" s="377">
        <v>44525</v>
      </c>
      <c r="C13" s="378"/>
      <c r="D13" s="379" t="s">
        <v>266</v>
      </c>
      <c r="E13" s="380" t="s">
        <v>593</v>
      </c>
      <c r="F13" s="381">
        <v>2065</v>
      </c>
      <c r="G13" s="381">
        <v>1950</v>
      </c>
      <c r="H13" s="380">
        <v>2155</v>
      </c>
      <c r="I13" s="382" t="s">
        <v>871</v>
      </c>
      <c r="J13" s="271" t="s">
        <v>910</v>
      </c>
      <c r="K13" s="271">
        <f t="shared" ref="K13" si="5">H13-F13</f>
        <v>90</v>
      </c>
      <c r="L13" s="272">
        <f t="shared" si="1"/>
        <v>-14.455</v>
      </c>
      <c r="M13" s="273">
        <f t="shared" ref="M13" si="6">(K13+L13)/F13</f>
        <v>3.6583535108958835E-2</v>
      </c>
      <c r="N13" s="271" t="s">
        <v>591</v>
      </c>
      <c r="O13" s="274">
        <v>44530</v>
      </c>
      <c r="P13" s="270"/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46">
        <v>5</v>
      </c>
      <c r="B14" s="362">
        <v>44526</v>
      </c>
      <c r="C14" s="347"/>
      <c r="D14" s="348" t="s">
        <v>522</v>
      </c>
      <c r="E14" s="349" t="s">
        <v>593</v>
      </c>
      <c r="F14" s="350">
        <v>2160</v>
      </c>
      <c r="G14" s="350">
        <v>2030</v>
      </c>
      <c r="H14" s="349">
        <v>2290</v>
      </c>
      <c r="I14" s="351" t="s">
        <v>826</v>
      </c>
      <c r="J14" s="103" t="s">
        <v>881</v>
      </c>
      <c r="K14" s="103">
        <f t="shared" ref="K14:K15" si="7">H14-F14</f>
        <v>130</v>
      </c>
      <c r="L14" s="104">
        <f t="shared" si="1"/>
        <v>-15.12</v>
      </c>
      <c r="M14" s="105">
        <f t="shared" ref="M14:M15" si="8">(K14+L14)/F14</f>
        <v>5.3185185185185183E-2</v>
      </c>
      <c r="N14" s="103" t="s">
        <v>591</v>
      </c>
      <c r="O14" s="106">
        <v>44531</v>
      </c>
      <c r="P14" s="269"/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46">
        <v>6</v>
      </c>
      <c r="B15" s="362">
        <v>44526</v>
      </c>
      <c r="C15" s="347"/>
      <c r="D15" s="348" t="s">
        <v>71</v>
      </c>
      <c r="E15" s="349" t="s">
        <v>593</v>
      </c>
      <c r="F15" s="350">
        <v>201</v>
      </c>
      <c r="G15" s="350">
        <v>189</v>
      </c>
      <c r="H15" s="349">
        <v>213.5</v>
      </c>
      <c r="I15" s="351" t="s">
        <v>874</v>
      </c>
      <c r="J15" s="103" t="s">
        <v>925</v>
      </c>
      <c r="K15" s="103">
        <f t="shared" si="7"/>
        <v>12.5</v>
      </c>
      <c r="L15" s="104">
        <f t="shared" si="1"/>
        <v>-1.4069999999999998</v>
      </c>
      <c r="M15" s="105">
        <f t="shared" si="8"/>
        <v>5.5189054726368161E-2</v>
      </c>
      <c r="N15" s="103" t="s">
        <v>591</v>
      </c>
      <c r="O15" s="106">
        <v>44537</v>
      </c>
      <c r="P15" s="269"/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46">
        <v>7</v>
      </c>
      <c r="B16" s="362">
        <v>44531</v>
      </c>
      <c r="C16" s="347"/>
      <c r="D16" s="348" t="s">
        <v>554</v>
      </c>
      <c r="E16" s="349" t="s">
        <v>593</v>
      </c>
      <c r="F16" s="350">
        <v>1970</v>
      </c>
      <c r="G16" s="350">
        <v>1845</v>
      </c>
      <c r="H16" s="349">
        <v>2115</v>
      </c>
      <c r="I16" s="351" t="s">
        <v>887</v>
      </c>
      <c r="J16" s="103" t="s">
        <v>925</v>
      </c>
      <c r="K16" s="103">
        <f t="shared" ref="K16" si="9">H16-F16</f>
        <v>145</v>
      </c>
      <c r="L16" s="104">
        <f t="shared" si="1"/>
        <v>-13.79</v>
      </c>
      <c r="M16" s="105">
        <f t="shared" ref="M16" si="10">(K16+L16)/F16</f>
        <v>6.660406091370559E-2</v>
      </c>
      <c r="N16" s="103" t="s">
        <v>591</v>
      </c>
      <c r="O16" s="106">
        <v>44544</v>
      </c>
      <c r="P16" s="269"/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55">
        <v>8</v>
      </c>
      <c r="B17" s="263">
        <v>44532</v>
      </c>
      <c r="C17" s="357"/>
      <c r="D17" s="358" t="s">
        <v>251</v>
      </c>
      <c r="E17" s="359" t="s">
        <v>593</v>
      </c>
      <c r="F17" s="360" t="s">
        <v>903</v>
      </c>
      <c r="G17" s="360">
        <v>414</v>
      </c>
      <c r="H17" s="359"/>
      <c r="I17" s="361" t="s">
        <v>904</v>
      </c>
      <c r="J17" s="305" t="s">
        <v>594</v>
      </c>
      <c r="K17" s="305"/>
      <c r="L17" s="306"/>
      <c r="M17" s="307"/>
      <c r="N17" s="305"/>
      <c r="O17" s="308"/>
      <c r="P17" s="107">
        <f>VLOOKUP(D17,'MidCap Intra'!B42:C535,2,0)</f>
        <v>413.05</v>
      </c>
      <c r="Q17" s="261"/>
      <c r="R17" s="261" t="s">
        <v>592</v>
      </c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55">
        <v>9</v>
      </c>
      <c r="B18" s="263">
        <v>44532</v>
      </c>
      <c r="C18" s="357"/>
      <c r="D18" s="358" t="s">
        <v>136</v>
      </c>
      <c r="E18" s="359" t="s">
        <v>593</v>
      </c>
      <c r="F18" s="360" t="s">
        <v>905</v>
      </c>
      <c r="G18" s="360">
        <v>109</v>
      </c>
      <c r="H18" s="359"/>
      <c r="I18" s="361" t="s">
        <v>906</v>
      </c>
      <c r="J18" s="305" t="s">
        <v>594</v>
      </c>
      <c r="K18" s="305"/>
      <c r="L18" s="306"/>
      <c r="M18" s="307"/>
      <c r="N18" s="305"/>
      <c r="O18" s="308"/>
      <c r="P18" s="107">
        <f>VLOOKUP(D18,'MidCap Intra'!B43:C536,2,0)</f>
        <v>109.5</v>
      </c>
      <c r="Q18" s="261"/>
      <c r="R18" s="261" t="s">
        <v>592</v>
      </c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s="262" customFormat="1" ht="12.75" customHeight="1">
      <c r="A19" s="324">
        <v>10</v>
      </c>
      <c r="B19" s="496">
        <v>44543</v>
      </c>
      <c r="C19" s="326"/>
      <c r="D19" s="327" t="s">
        <v>134</v>
      </c>
      <c r="E19" s="328" t="s">
        <v>593</v>
      </c>
      <c r="F19" s="329">
        <v>272</v>
      </c>
      <c r="G19" s="329">
        <v>255</v>
      </c>
      <c r="H19" s="328">
        <v>255</v>
      </c>
      <c r="I19" s="330" t="s">
        <v>949</v>
      </c>
      <c r="J19" s="331" t="s">
        <v>984</v>
      </c>
      <c r="K19" s="331">
        <f t="shared" ref="K19" si="11">H19-F19</f>
        <v>-17</v>
      </c>
      <c r="L19" s="332">
        <f>(F19*-0.7)/100</f>
        <v>-1.9039999999999997</v>
      </c>
      <c r="M19" s="333">
        <f t="shared" ref="M19" si="12">(K19+L19)/F19</f>
        <v>-6.9500000000000006E-2</v>
      </c>
      <c r="N19" s="331" t="s">
        <v>604</v>
      </c>
      <c r="O19" s="334">
        <v>44547</v>
      </c>
      <c r="P19" s="335"/>
      <c r="Q19" s="261"/>
      <c r="R19" s="261" t="s">
        <v>592</v>
      </c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</row>
    <row r="20" spans="1:38" s="262" customFormat="1" ht="12.75" customHeight="1">
      <c r="A20" s="355">
        <v>11</v>
      </c>
      <c r="B20" s="356">
        <v>44544</v>
      </c>
      <c r="C20" s="357"/>
      <c r="D20" s="358" t="s">
        <v>118</v>
      </c>
      <c r="E20" s="359" t="s">
        <v>593</v>
      </c>
      <c r="F20" s="360" t="s">
        <v>956</v>
      </c>
      <c r="G20" s="360">
        <v>635</v>
      </c>
      <c r="H20" s="359"/>
      <c r="I20" s="361" t="s">
        <v>957</v>
      </c>
      <c r="J20" s="305" t="s">
        <v>594</v>
      </c>
      <c r="K20" s="305"/>
      <c r="L20" s="306"/>
      <c r="M20" s="307"/>
      <c r="N20" s="305"/>
      <c r="O20" s="308"/>
      <c r="P20" s="107">
        <f>VLOOKUP(D20,'MidCap Intra'!B45:C538,2,0)</f>
        <v>638.75</v>
      </c>
      <c r="Q20" s="261"/>
      <c r="R20" s="261" t="s">
        <v>592</v>
      </c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</row>
    <row r="21" spans="1:38" s="262" customFormat="1" ht="12.75" customHeight="1">
      <c r="A21" s="355">
        <v>12</v>
      </c>
      <c r="B21" s="356">
        <v>44547</v>
      </c>
      <c r="C21" s="357"/>
      <c r="D21" s="358" t="s">
        <v>71</v>
      </c>
      <c r="E21" s="359" t="s">
        <v>593</v>
      </c>
      <c r="F21" s="360" t="s">
        <v>985</v>
      </c>
      <c r="G21" s="360">
        <v>188</v>
      </c>
      <c r="H21" s="359"/>
      <c r="I21" s="361" t="s">
        <v>986</v>
      </c>
      <c r="J21" s="305" t="s">
        <v>594</v>
      </c>
      <c r="K21" s="305"/>
      <c r="L21" s="306"/>
      <c r="M21" s="307"/>
      <c r="N21" s="305"/>
      <c r="O21" s="308"/>
      <c r="P21" s="107">
        <f>VLOOKUP(D21,'MidCap Intra'!B46:C539,2,0)</f>
        <v>199.5</v>
      </c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</row>
    <row r="22" spans="1:38" s="262" customFormat="1" ht="12.75" customHeight="1">
      <c r="A22" s="355">
        <v>13</v>
      </c>
      <c r="B22" s="356">
        <v>44547</v>
      </c>
      <c r="C22" s="357"/>
      <c r="D22" s="358" t="s">
        <v>125</v>
      </c>
      <c r="E22" s="359" t="s">
        <v>593</v>
      </c>
      <c r="F22" s="360" t="s">
        <v>987</v>
      </c>
      <c r="G22" s="360">
        <v>687</v>
      </c>
      <c r="H22" s="359"/>
      <c r="I22" s="361" t="s">
        <v>988</v>
      </c>
      <c r="J22" s="305" t="s">
        <v>594</v>
      </c>
      <c r="K22" s="305"/>
      <c r="L22" s="306"/>
      <c r="M22" s="307"/>
      <c r="N22" s="305"/>
      <c r="O22" s="308"/>
      <c r="P22" s="107">
        <f>VLOOKUP(D22,'MidCap Intra'!B47:C540,2,0)</f>
        <v>720.35</v>
      </c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</row>
    <row r="23" spans="1:38" ht="13.9" customHeight="1">
      <c r="A23" s="113"/>
      <c r="B23" s="108"/>
      <c r="C23" s="114"/>
      <c r="D23" s="109"/>
      <c r="E23" s="110"/>
      <c r="F23" s="107"/>
      <c r="G23" s="107"/>
      <c r="H23" s="110"/>
      <c r="I23" s="111"/>
      <c r="J23" s="112"/>
      <c r="K23" s="113"/>
      <c r="L23" s="108"/>
      <c r="M23" s="114"/>
      <c r="N23" s="109"/>
      <c r="O23" s="110"/>
      <c r="P23" s="110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20"/>
      <c r="B24" s="121"/>
      <c r="C24" s="122"/>
      <c r="D24" s="123"/>
      <c r="E24" s="124"/>
      <c r="F24" s="124"/>
      <c r="H24" s="124"/>
      <c r="I24" s="125"/>
      <c r="J24" s="126"/>
      <c r="K24" s="126"/>
      <c r="L24" s="127"/>
      <c r="M24" s="128"/>
      <c r="N24" s="129"/>
      <c r="O24" s="130"/>
      <c r="P24" s="131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4.25" customHeight="1">
      <c r="A25" s="120"/>
      <c r="B25" s="121"/>
      <c r="C25" s="122"/>
      <c r="D25" s="123"/>
      <c r="E25" s="124"/>
      <c r="F25" s="124"/>
      <c r="G25" s="120"/>
      <c r="H25" s="124"/>
      <c r="I25" s="125"/>
      <c r="J25" s="126"/>
      <c r="K25" s="126"/>
      <c r="L25" s="127"/>
      <c r="M25" s="128"/>
      <c r="N25" s="129"/>
      <c r="O25" s="130"/>
      <c r="P25" s="131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2" t="s">
        <v>596</v>
      </c>
      <c r="B26" s="133"/>
      <c r="C26" s="134"/>
      <c r="D26" s="135"/>
      <c r="E26" s="136"/>
      <c r="F26" s="136"/>
      <c r="G26" s="136"/>
      <c r="H26" s="136"/>
      <c r="I26" s="136"/>
      <c r="J26" s="137"/>
      <c r="K26" s="136"/>
      <c r="L26" s="138"/>
      <c r="M26" s="59"/>
      <c r="N26" s="137"/>
      <c r="O26" s="13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9" t="s">
        <v>597</v>
      </c>
      <c r="B27" s="132"/>
      <c r="C27" s="132"/>
      <c r="D27" s="132"/>
      <c r="E27" s="44"/>
      <c r="F27" s="140" t="s">
        <v>598</v>
      </c>
      <c r="G27" s="6"/>
      <c r="H27" s="6"/>
      <c r="I27" s="6"/>
      <c r="J27" s="141"/>
      <c r="K27" s="142"/>
      <c r="L27" s="142"/>
      <c r="M27" s="143"/>
      <c r="N27" s="1"/>
      <c r="O27" s="1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2" t="s">
        <v>599</v>
      </c>
      <c r="B28" s="132"/>
      <c r="C28" s="132"/>
      <c r="D28" s="132"/>
      <c r="E28" s="6"/>
      <c r="F28" s="140" t="s">
        <v>600</v>
      </c>
      <c r="G28" s="6"/>
      <c r="H28" s="6"/>
      <c r="I28" s="6"/>
      <c r="J28" s="141"/>
      <c r="K28" s="142"/>
      <c r="L28" s="142"/>
      <c r="M28" s="143"/>
      <c r="N28" s="1"/>
      <c r="O28" s="1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32"/>
      <c r="B29" s="132"/>
      <c r="C29" s="132"/>
      <c r="D29" s="132"/>
      <c r="E29" s="6"/>
      <c r="F29" s="6"/>
      <c r="G29" s="6"/>
      <c r="H29" s="6"/>
      <c r="I29" s="6"/>
      <c r="J29" s="145"/>
      <c r="K29" s="142"/>
      <c r="L29" s="142"/>
      <c r="M29" s="6"/>
      <c r="N29" s="146"/>
      <c r="O29" s="1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.75" customHeight="1">
      <c r="A30" s="1"/>
      <c r="B30" s="147" t="s">
        <v>601</v>
      </c>
      <c r="C30" s="147"/>
      <c r="D30" s="147"/>
      <c r="E30" s="147"/>
      <c r="F30" s="148"/>
      <c r="G30" s="6"/>
      <c r="H30" s="6"/>
      <c r="I30" s="149"/>
      <c r="J30" s="150"/>
      <c r="K30" s="151"/>
      <c r="L30" s="150"/>
      <c r="M30" s="6"/>
      <c r="N30" s="1"/>
      <c r="O30" s="1"/>
      <c r="P30" s="1"/>
      <c r="R30" s="59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99" t="s">
        <v>16</v>
      </c>
      <c r="B31" s="100" t="s">
        <v>568</v>
      </c>
      <c r="C31" s="102"/>
      <c r="D31" s="101" t="s">
        <v>579</v>
      </c>
      <c r="E31" s="100" t="s">
        <v>580</v>
      </c>
      <c r="F31" s="100" t="s">
        <v>581</v>
      </c>
      <c r="G31" s="100" t="s">
        <v>602</v>
      </c>
      <c r="H31" s="100" t="s">
        <v>583</v>
      </c>
      <c r="I31" s="100" t="s">
        <v>584</v>
      </c>
      <c r="J31" s="100" t="s">
        <v>585</v>
      </c>
      <c r="K31" s="100" t="s">
        <v>603</v>
      </c>
      <c r="L31" s="153" t="s">
        <v>587</v>
      </c>
      <c r="M31" s="102" t="s">
        <v>588</v>
      </c>
      <c r="N31" s="99" t="s">
        <v>589</v>
      </c>
      <c r="O31" s="402" t="s">
        <v>590</v>
      </c>
      <c r="P31" s="313"/>
      <c r="Q31" s="1"/>
      <c r="R31" s="396"/>
      <c r="S31" s="396"/>
      <c r="T31" s="396"/>
      <c r="U31" s="352"/>
      <c r="V31" s="352"/>
      <c r="W31" s="352"/>
      <c r="X31" s="352"/>
      <c r="Y31" s="352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s="262" customFormat="1" ht="15" customHeight="1">
      <c r="A32" s="324">
        <v>1</v>
      </c>
      <c r="B32" s="325">
        <v>44524</v>
      </c>
      <c r="C32" s="326"/>
      <c r="D32" s="327" t="s">
        <v>867</v>
      </c>
      <c r="E32" s="328" t="s">
        <v>593</v>
      </c>
      <c r="F32" s="329">
        <v>3165</v>
      </c>
      <c r="G32" s="329">
        <v>3080</v>
      </c>
      <c r="H32" s="328">
        <v>3080</v>
      </c>
      <c r="I32" s="330" t="s">
        <v>868</v>
      </c>
      <c r="J32" s="331" t="s">
        <v>916</v>
      </c>
      <c r="K32" s="331">
        <f t="shared" ref="K32" si="13">H32-F32</f>
        <v>-85</v>
      </c>
      <c r="L32" s="332">
        <f t="shared" ref="L32:L37" si="14">(F32*-0.7)/100</f>
        <v>-22.155000000000001</v>
      </c>
      <c r="M32" s="333">
        <f t="shared" ref="M32" si="15">(K32+L32)/F32</f>
        <v>-3.385624012638231E-2</v>
      </c>
      <c r="N32" s="331" t="s">
        <v>604</v>
      </c>
      <c r="O32" s="334">
        <v>44536</v>
      </c>
      <c r="P32" s="404"/>
      <c r="Q32" s="397"/>
      <c r="R32" s="398" t="s">
        <v>595</v>
      </c>
      <c r="S32" s="261"/>
      <c r="T32" s="261"/>
      <c r="U32" s="261"/>
      <c r="V32" s="261"/>
      <c r="W32" s="261"/>
      <c r="X32" s="261"/>
      <c r="Y32" s="261"/>
      <c r="Z32" s="261"/>
      <c r="AA32" s="261"/>
      <c r="AB32" s="261"/>
      <c r="AC32" s="261"/>
      <c r="AD32" s="261"/>
      <c r="AE32" s="261"/>
      <c r="AF32" s="261"/>
      <c r="AG32" s="261"/>
      <c r="AH32" s="261"/>
      <c r="AI32" s="261"/>
      <c r="AJ32" s="261"/>
      <c r="AK32" s="261"/>
      <c r="AL32" s="261"/>
    </row>
    <row r="33" spans="1:38" s="262" customFormat="1" ht="15" customHeight="1">
      <c r="A33" s="406">
        <v>2</v>
      </c>
      <c r="B33" s="407">
        <v>44529</v>
      </c>
      <c r="C33" s="408"/>
      <c r="D33" s="409" t="s">
        <v>114</v>
      </c>
      <c r="E33" s="410" t="s">
        <v>593</v>
      </c>
      <c r="F33" s="410">
        <v>1134</v>
      </c>
      <c r="G33" s="410">
        <v>1095</v>
      </c>
      <c r="H33" s="410">
        <v>1167.5</v>
      </c>
      <c r="I33" s="410" t="s">
        <v>875</v>
      </c>
      <c r="J33" s="103" t="s">
        <v>890</v>
      </c>
      <c r="K33" s="103">
        <f t="shared" ref="K33" si="16">H33-F33</f>
        <v>33.5</v>
      </c>
      <c r="L33" s="104">
        <f t="shared" si="14"/>
        <v>-7.9379999999999997</v>
      </c>
      <c r="M33" s="105">
        <f t="shared" ref="M33" si="17">(K33+L33)/F33</f>
        <v>2.2541446208112877E-2</v>
      </c>
      <c r="N33" s="399" t="s">
        <v>591</v>
      </c>
      <c r="O33" s="403">
        <v>44532</v>
      </c>
      <c r="P33" s="405"/>
      <c r="Q33" s="397"/>
      <c r="R33" s="398" t="s">
        <v>592</v>
      </c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</row>
    <row r="34" spans="1:38" s="262" customFormat="1" ht="15" customHeight="1">
      <c r="A34" s="441">
        <v>3</v>
      </c>
      <c r="B34" s="442">
        <v>44530</v>
      </c>
      <c r="C34" s="443"/>
      <c r="D34" s="444" t="s">
        <v>350</v>
      </c>
      <c r="E34" s="445" t="s">
        <v>593</v>
      </c>
      <c r="F34" s="445">
        <v>742.5</v>
      </c>
      <c r="G34" s="445">
        <v>720</v>
      </c>
      <c r="H34" s="445">
        <v>749</v>
      </c>
      <c r="I34" s="445" t="s">
        <v>876</v>
      </c>
      <c r="J34" s="446" t="s">
        <v>917</v>
      </c>
      <c r="K34" s="446">
        <f t="shared" ref="K34" si="18">H34-F34</f>
        <v>6.5</v>
      </c>
      <c r="L34" s="447">
        <f t="shared" si="14"/>
        <v>-5.1974999999999998</v>
      </c>
      <c r="M34" s="448">
        <f t="shared" ref="M34" si="19">(K34+L34)/F34</f>
        <v>1.7542087542087544E-3</v>
      </c>
      <c r="N34" s="449" t="s">
        <v>714</v>
      </c>
      <c r="O34" s="450">
        <v>44536</v>
      </c>
      <c r="P34" s="404"/>
      <c r="Q34" s="397"/>
      <c r="R34" s="398" t="s">
        <v>595</v>
      </c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</row>
    <row r="35" spans="1:38" s="262" customFormat="1" ht="15" customHeight="1">
      <c r="A35" s="441">
        <v>4</v>
      </c>
      <c r="B35" s="442">
        <v>44530</v>
      </c>
      <c r="C35" s="443"/>
      <c r="D35" s="444" t="s">
        <v>415</v>
      </c>
      <c r="E35" s="445" t="s">
        <v>593</v>
      </c>
      <c r="F35" s="445">
        <v>1615</v>
      </c>
      <c r="G35" s="445">
        <v>1570</v>
      </c>
      <c r="H35" s="445">
        <v>1630</v>
      </c>
      <c r="I35" s="445" t="s">
        <v>877</v>
      </c>
      <c r="J35" s="446" t="s">
        <v>954</v>
      </c>
      <c r="K35" s="446">
        <f t="shared" ref="K35" si="20">H35-F35</f>
        <v>15</v>
      </c>
      <c r="L35" s="447">
        <f t="shared" si="14"/>
        <v>-11.305</v>
      </c>
      <c r="M35" s="448">
        <f t="shared" ref="M35" si="21">(K35+L35)/F35</f>
        <v>2.2879256965944272E-3</v>
      </c>
      <c r="N35" s="449" t="s">
        <v>714</v>
      </c>
      <c r="O35" s="450">
        <v>44544</v>
      </c>
      <c r="P35" s="397"/>
      <c r="Q35" s="397"/>
      <c r="R35" s="398" t="s">
        <v>592</v>
      </c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261"/>
    </row>
    <row r="36" spans="1:38" s="262" customFormat="1" ht="15" customHeight="1">
      <c r="A36" s="324">
        <v>5</v>
      </c>
      <c r="B36" s="325">
        <v>44532</v>
      </c>
      <c r="C36" s="326"/>
      <c r="D36" s="327" t="s">
        <v>85</v>
      </c>
      <c r="E36" s="328" t="s">
        <v>593</v>
      </c>
      <c r="F36" s="329">
        <v>929</v>
      </c>
      <c r="G36" s="329">
        <v>896</v>
      </c>
      <c r="H36" s="328">
        <v>896</v>
      </c>
      <c r="I36" s="330" t="s">
        <v>891</v>
      </c>
      <c r="J36" s="331" t="s">
        <v>933</v>
      </c>
      <c r="K36" s="331">
        <f t="shared" ref="K36:K37" si="22">H36-F36</f>
        <v>-33</v>
      </c>
      <c r="L36" s="332">
        <f t="shared" si="14"/>
        <v>-6.5029999999999992</v>
      </c>
      <c r="M36" s="333">
        <f t="shared" ref="M36:M37" si="23">(K36+L36)/F36</f>
        <v>-4.252206673842842E-2</v>
      </c>
      <c r="N36" s="331" t="s">
        <v>604</v>
      </c>
      <c r="O36" s="334">
        <v>44537</v>
      </c>
      <c r="P36" s="404"/>
      <c r="Q36" s="397"/>
      <c r="R36" s="398" t="s">
        <v>592</v>
      </c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</row>
    <row r="37" spans="1:38" s="262" customFormat="1" ht="15" customHeight="1">
      <c r="A37" s="406">
        <v>6</v>
      </c>
      <c r="B37" s="407">
        <v>44532</v>
      </c>
      <c r="C37" s="408"/>
      <c r="D37" s="409" t="s">
        <v>77</v>
      </c>
      <c r="E37" s="410" t="s">
        <v>593</v>
      </c>
      <c r="F37" s="410">
        <v>364.5</v>
      </c>
      <c r="G37" s="410">
        <v>355</v>
      </c>
      <c r="H37" s="410">
        <v>375</v>
      </c>
      <c r="I37" s="410" t="s">
        <v>892</v>
      </c>
      <c r="J37" s="103" t="s">
        <v>934</v>
      </c>
      <c r="K37" s="103">
        <f t="shared" si="22"/>
        <v>10.5</v>
      </c>
      <c r="L37" s="104">
        <f t="shared" si="14"/>
        <v>-2.5514999999999999</v>
      </c>
      <c r="M37" s="105">
        <f t="shared" si="23"/>
        <v>2.1806584362139919E-2</v>
      </c>
      <c r="N37" s="399" t="s">
        <v>591</v>
      </c>
      <c r="O37" s="403">
        <v>44538</v>
      </c>
      <c r="P37" s="405"/>
      <c r="Q37" s="397"/>
      <c r="R37" s="398" t="s">
        <v>595</v>
      </c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</row>
    <row r="38" spans="1:38" s="283" customFormat="1" ht="15" customHeight="1">
      <c r="A38" s="420">
        <v>7</v>
      </c>
      <c r="B38" s="260">
        <v>44532</v>
      </c>
      <c r="C38" s="318"/>
      <c r="D38" s="421" t="s">
        <v>407</v>
      </c>
      <c r="E38" s="317" t="s">
        <v>593</v>
      </c>
      <c r="F38" s="317">
        <v>722.5</v>
      </c>
      <c r="G38" s="317">
        <v>698</v>
      </c>
      <c r="H38" s="317">
        <v>732.5</v>
      </c>
      <c r="I38" s="317" t="s">
        <v>893</v>
      </c>
      <c r="J38" s="103" t="s">
        <v>894</v>
      </c>
      <c r="K38" s="103">
        <f t="shared" ref="K38:K40" si="24">H38-F38</f>
        <v>10</v>
      </c>
      <c r="L38" s="104">
        <f>(F38*-0.07)/100</f>
        <v>-0.50575000000000003</v>
      </c>
      <c r="M38" s="105">
        <f t="shared" ref="M38:M40" si="25">(K38+L38)/F38</f>
        <v>1.3140830449826989E-2</v>
      </c>
      <c r="N38" s="399" t="s">
        <v>591</v>
      </c>
      <c r="O38" s="422">
        <v>44532</v>
      </c>
      <c r="P38" s="397"/>
      <c r="Q38" s="397"/>
      <c r="R38" s="398" t="s">
        <v>592</v>
      </c>
      <c r="S38" s="261"/>
      <c r="T38" s="261"/>
      <c r="U38" s="261"/>
      <c r="V38" s="261"/>
      <c r="W38" s="261"/>
      <c r="X38" s="261"/>
      <c r="Y38" s="261"/>
      <c r="Z38" s="395"/>
      <c r="AA38" s="345"/>
      <c r="AB38" s="345"/>
      <c r="AC38" s="345"/>
      <c r="AD38" s="345"/>
      <c r="AE38" s="345"/>
      <c r="AF38" s="345"/>
      <c r="AG38" s="345"/>
      <c r="AH38" s="345"/>
      <c r="AI38" s="345"/>
      <c r="AJ38" s="345"/>
      <c r="AK38" s="345"/>
      <c r="AL38" s="345"/>
    </row>
    <row r="39" spans="1:38" s="283" customFormat="1" ht="15" customHeight="1">
      <c r="A39" s="324">
        <v>8</v>
      </c>
      <c r="B39" s="325">
        <v>44533</v>
      </c>
      <c r="C39" s="326"/>
      <c r="D39" s="327" t="s">
        <v>908</v>
      </c>
      <c r="E39" s="328" t="s">
        <v>593</v>
      </c>
      <c r="F39" s="329">
        <v>5450</v>
      </c>
      <c r="G39" s="329">
        <v>5290</v>
      </c>
      <c r="H39" s="328">
        <v>5290</v>
      </c>
      <c r="I39" s="330" t="s">
        <v>909</v>
      </c>
      <c r="J39" s="331" t="s">
        <v>915</v>
      </c>
      <c r="K39" s="331">
        <f t="shared" si="24"/>
        <v>-160</v>
      </c>
      <c r="L39" s="332">
        <f>(F39*-0.7)/100</f>
        <v>-38.15</v>
      </c>
      <c r="M39" s="333">
        <f t="shared" si="25"/>
        <v>-3.6357798165137616E-2</v>
      </c>
      <c r="N39" s="331" t="s">
        <v>604</v>
      </c>
      <c r="O39" s="334">
        <v>44536</v>
      </c>
      <c r="P39" s="397"/>
      <c r="Q39" s="397"/>
      <c r="R39" s="398" t="s">
        <v>592</v>
      </c>
      <c r="S39" s="261"/>
      <c r="T39" s="261"/>
      <c r="U39" s="261"/>
      <c r="V39" s="261"/>
      <c r="W39" s="261"/>
      <c r="X39" s="261"/>
      <c r="Y39" s="261"/>
      <c r="Z39" s="395"/>
      <c r="AA39" s="345"/>
      <c r="AB39" s="345"/>
      <c r="AC39" s="345"/>
      <c r="AD39" s="345"/>
      <c r="AE39" s="345"/>
      <c r="AF39" s="345"/>
      <c r="AG39" s="345"/>
      <c r="AH39" s="345"/>
      <c r="AI39" s="345"/>
      <c r="AJ39" s="345"/>
      <c r="AK39" s="345"/>
      <c r="AL39" s="345"/>
    </row>
    <row r="40" spans="1:38" ht="15" customHeight="1">
      <c r="A40" s="468">
        <v>9</v>
      </c>
      <c r="B40" s="469">
        <v>44536</v>
      </c>
      <c r="C40" s="470"/>
      <c r="D40" s="471" t="s">
        <v>913</v>
      </c>
      <c r="E40" s="472" t="s">
        <v>593</v>
      </c>
      <c r="F40" s="472">
        <v>1168</v>
      </c>
      <c r="G40" s="472">
        <v>1135</v>
      </c>
      <c r="H40" s="472">
        <v>1213.5</v>
      </c>
      <c r="I40" s="472" t="s">
        <v>914</v>
      </c>
      <c r="J40" s="103" t="s">
        <v>1017</v>
      </c>
      <c r="K40" s="103">
        <f t="shared" si="24"/>
        <v>45.5</v>
      </c>
      <c r="L40" s="104">
        <f>(F40*-0.7)/100</f>
        <v>-8.1759999999999984</v>
      </c>
      <c r="M40" s="105">
        <f t="shared" si="25"/>
        <v>3.1955479452054791E-2</v>
      </c>
      <c r="N40" s="399" t="s">
        <v>591</v>
      </c>
      <c r="O40" s="403">
        <v>44551</v>
      </c>
      <c r="P40" s="1"/>
      <c r="Q40" s="1"/>
      <c r="R40" s="473" t="s">
        <v>595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s="283" customFormat="1" ht="15" customHeight="1">
      <c r="A41" s="420">
        <v>10</v>
      </c>
      <c r="B41" s="260">
        <v>44537</v>
      </c>
      <c r="C41" s="318"/>
      <c r="D41" s="421" t="s">
        <v>350</v>
      </c>
      <c r="E41" s="317" t="s">
        <v>593</v>
      </c>
      <c r="F41" s="317">
        <v>740</v>
      </c>
      <c r="G41" s="317">
        <v>718</v>
      </c>
      <c r="H41" s="317">
        <v>760</v>
      </c>
      <c r="I41" s="317" t="s">
        <v>876</v>
      </c>
      <c r="J41" s="103" t="s">
        <v>899</v>
      </c>
      <c r="K41" s="103">
        <f t="shared" ref="K41:K42" si="26">H41-F41</f>
        <v>20</v>
      </c>
      <c r="L41" s="104">
        <f>(F41*-0.7)/100</f>
        <v>-5.18</v>
      </c>
      <c r="M41" s="105">
        <f t="shared" ref="M41:M42" si="27">(K41+L41)/F41</f>
        <v>2.0027027027027026E-2</v>
      </c>
      <c r="N41" s="399" t="s">
        <v>591</v>
      </c>
      <c r="O41" s="403">
        <v>44540</v>
      </c>
      <c r="P41" s="397"/>
      <c r="Q41" s="397"/>
      <c r="R41" s="398" t="s">
        <v>595</v>
      </c>
      <c r="S41" s="261"/>
      <c r="T41" s="261"/>
      <c r="U41" s="261"/>
      <c r="V41" s="261"/>
      <c r="W41" s="261"/>
      <c r="X41" s="261"/>
      <c r="Y41" s="261"/>
      <c r="Z41" s="395"/>
      <c r="AA41" s="345"/>
      <c r="AB41" s="345"/>
      <c r="AC41" s="345"/>
      <c r="AD41" s="345"/>
      <c r="AE41" s="345"/>
      <c r="AF41" s="345"/>
      <c r="AG41" s="345"/>
      <c r="AH41" s="345"/>
      <c r="AI41" s="345"/>
      <c r="AJ41" s="345"/>
      <c r="AK41" s="345"/>
      <c r="AL41" s="345"/>
    </row>
    <row r="42" spans="1:38" ht="15" customHeight="1">
      <c r="A42" s="468">
        <v>11</v>
      </c>
      <c r="B42" s="469">
        <v>44538</v>
      </c>
      <c r="C42" s="470"/>
      <c r="D42" s="471" t="s">
        <v>935</v>
      </c>
      <c r="E42" s="472" t="s">
        <v>593</v>
      </c>
      <c r="F42" s="472">
        <v>369</v>
      </c>
      <c r="G42" s="472">
        <v>356</v>
      </c>
      <c r="H42" s="472">
        <v>382</v>
      </c>
      <c r="I42" s="472" t="s">
        <v>936</v>
      </c>
      <c r="J42" s="103" t="s">
        <v>948</v>
      </c>
      <c r="K42" s="103">
        <f t="shared" si="26"/>
        <v>13</v>
      </c>
      <c r="L42" s="104">
        <f>(F42*-0.7)/100</f>
        <v>-2.5830000000000002</v>
      </c>
      <c r="M42" s="105">
        <f t="shared" si="27"/>
        <v>2.8230352303523033E-2</v>
      </c>
      <c r="N42" s="399" t="s">
        <v>591</v>
      </c>
      <c r="O42" s="403">
        <v>44540</v>
      </c>
      <c r="P42" s="1"/>
      <c r="Q42" s="1"/>
      <c r="R42" s="473" t="s">
        <v>595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s="283" customFormat="1" ht="15" customHeight="1">
      <c r="A43" s="383">
        <v>12</v>
      </c>
      <c r="B43" s="263">
        <v>44539</v>
      </c>
      <c r="C43" s="384"/>
      <c r="D43" s="385" t="s">
        <v>941</v>
      </c>
      <c r="E43" s="267" t="s">
        <v>593</v>
      </c>
      <c r="F43" s="267" t="s">
        <v>942</v>
      </c>
      <c r="G43" s="267">
        <v>1392</v>
      </c>
      <c r="H43" s="267"/>
      <c r="I43" s="267" t="s">
        <v>943</v>
      </c>
      <c r="J43" s="386" t="s">
        <v>594</v>
      </c>
      <c r="K43" s="386"/>
      <c r="L43" s="387"/>
      <c r="M43" s="388"/>
      <c r="N43" s="400"/>
      <c r="O43" s="389"/>
      <c r="P43" s="397"/>
      <c r="Q43" s="397"/>
      <c r="R43" s="398" t="s">
        <v>595</v>
      </c>
      <c r="S43" s="261"/>
      <c r="T43" s="261"/>
      <c r="U43" s="261"/>
      <c r="V43" s="261"/>
      <c r="W43" s="261"/>
      <c r="X43" s="261"/>
      <c r="Y43" s="261"/>
      <c r="Z43" s="39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</row>
    <row r="44" spans="1:38" ht="15" customHeight="1">
      <c r="A44" s="489">
        <v>13</v>
      </c>
      <c r="B44" s="490">
        <v>44543</v>
      </c>
      <c r="C44" s="491"/>
      <c r="D44" s="492" t="s">
        <v>129</v>
      </c>
      <c r="E44" s="480" t="s">
        <v>593</v>
      </c>
      <c r="F44" s="480">
        <v>51.55</v>
      </c>
      <c r="G44" s="480">
        <v>49.9</v>
      </c>
      <c r="H44" s="480">
        <v>49.9</v>
      </c>
      <c r="I44" s="480" t="s">
        <v>950</v>
      </c>
      <c r="J44" s="331" t="s">
        <v>965</v>
      </c>
      <c r="K44" s="331">
        <f t="shared" ref="K44:K45" si="28">H44-F44</f>
        <v>-1.6499999999999986</v>
      </c>
      <c r="L44" s="332">
        <f>(F44*-0.7)/100</f>
        <v>-0.36084999999999995</v>
      </c>
      <c r="M44" s="333">
        <f t="shared" ref="M44:M45" si="29">(K44+L44)/F44</f>
        <v>-3.9007759456838001E-2</v>
      </c>
      <c r="N44" s="331" t="s">
        <v>604</v>
      </c>
      <c r="O44" s="334">
        <v>44546</v>
      </c>
      <c r="P44" s="1"/>
      <c r="Q44" s="1"/>
      <c r="R44" s="473" t="s">
        <v>592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s="283" customFormat="1" ht="15" customHeight="1">
      <c r="A45" s="493">
        <v>14</v>
      </c>
      <c r="B45" s="424">
        <v>44544</v>
      </c>
      <c r="C45" s="425"/>
      <c r="D45" s="494" t="s">
        <v>68</v>
      </c>
      <c r="E45" s="423" t="s">
        <v>593</v>
      </c>
      <c r="F45" s="423">
        <v>92</v>
      </c>
      <c r="G45" s="423">
        <v>89.3</v>
      </c>
      <c r="H45" s="423">
        <v>89.3</v>
      </c>
      <c r="I45" s="423" t="s">
        <v>955</v>
      </c>
      <c r="J45" s="331" t="s">
        <v>966</v>
      </c>
      <c r="K45" s="331">
        <f t="shared" si="28"/>
        <v>-2.7000000000000028</v>
      </c>
      <c r="L45" s="332">
        <f>(F45*-0.7)/100</f>
        <v>-0.64399999999999991</v>
      </c>
      <c r="M45" s="333">
        <f t="shared" si="29"/>
        <v>-3.6347826086956553E-2</v>
      </c>
      <c r="N45" s="331" t="s">
        <v>604</v>
      </c>
      <c r="O45" s="334">
        <v>44546</v>
      </c>
      <c r="P45" s="397"/>
      <c r="Q45" s="397"/>
      <c r="R45" s="398" t="s">
        <v>592</v>
      </c>
      <c r="S45" s="261"/>
      <c r="T45" s="261"/>
      <c r="U45" s="261"/>
      <c r="V45" s="261"/>
      <c r="W45" s="261"/>
      <c r="X45" s="261"/>
      <c r="Y45" s="261"/>
      <c r="Z45" s="395"/>
      <c r="AA45" s="345"/>
      <c r="AB45" s="345"/>
      <c r="AC45" s="345"/>
      <c r="AD45" s="345"/>
      <c r="AE45" s="345"/>
      <c r="AF45" s="345"/>
      <c r="AG45" s="345"/>
      <c r="AH45" s="345"/>
      <c r="AI45" s="345"/>
      <c r="AJ45" s="345"/>
      <c r="AK45" s="345"/>
      <c r="AL45" s="345"/>
    </row>
    <row r="46" spans="1:38" ht="15" customHeight="1">
      <c r="A46" s="489">
        <v>15</v>
      </c>
      <c r="B46" s="490">
        <v>44545</v>
      </c>
      <c r="C46" s="491"/>
      <c r="D46" s="492" t="s">
        <v>389</v>
      </c>
      <c r="E46" s="480" t="s">
        <v>593</v>
      </c>
      <c r="F46" s="480">
        <v>220.5</v>
      </c>
      <c r="G46" s="480">
        <v>214</v>
      </c>
      <c r="H46" s="480">
        <v>214</v>
      </c>
      <c r="I46" s="480" t="s">
        <v>961</v>
      </c>
      <c r="J46" s="331" t="s">
        <v>994</v>
      </c>
      <c r="K46" s="331">
        <f t="shared" ref="K46" si="30">H46-F46</f>
        <v>-6.5</v>
      </c>
      <c r="L46" s="332">
        <f>(F46*-0.7)/100</f>
        <v>-1.5434999999999999</v>
      </c>
      <c r="M46" s="333">
        <f t="shared" ref="M46" si="31">(K46+L46)/F46</f>
        <v>-3.6478458049886621E-2</v>
      </c>
      <c r="N46" s="331" t="s">
        <v>604</v>
      </c>
      <c r="O46" s="334">
        <v>44550</v>
      </c>
      <c r="P46" s="1"/>
      <c r="Q46" s="1"/>
      <c r="R46" s="473" t="s">
        <v>592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s="283" customFormat="1" ht="15" customHeight="1">
      <c r="A47" s="493">
        <v>16</v>
      </c>
      <c r="B47" s="424">
        <v>44550</v>
      </c>
      <c r="C47" s="425"/>
      <c r="D47" s="494" t="s">
        <v>148</v>
      </c>
      <c r="E47" s="423" t="s">
        <v>593</v>
      </c>
      <c r="F47" s="423">
        <v>5265</v>
      </c>
      <c r="G47" s="423">
        <v>5120</v>
      </c>
      <c r="H47" s="423">
        <v>5120</v>
      </c>
      <c r="I47" s="423" t="s">
        <v>998</v>
      </c>
      <c r="J47" s="331" t="s">
        <v>999</v>
      </c>
      <c r="K47" s="331">
        <f t="shared" ref="K47" si="32">H47-F47</f>
        <v>-145</v>
      </c>
      <c r="L47" s="332">
        <f>(F47*-0.07)/100</f>
        <v>-3.6855000000000002</v>
      </c>
      <c r="M47" s="333">
        <f t="shared" ref="M47" si="33">(K47+L47)/F47</f>
        <v>-2.8240360873694206E-2</v>
      </c>
      <c r="N47" s="331" t="s">
        <v>604</v>
      </c>
      <c r="O47" s="334">
        <v>44550</v>
      </c>
      <c r="P47" s="397"/>
      <c r="Q47" s="397"/>
      <c r="R47" s="398"/>
      <c r="S47" s="261"/>
      <c r="T47" s="261"/>
      <c r="U47" s="261"/>
      <c r="V47" s="261"/>
      <c r="W47" s="261"/>
      <c r="X47" s="261"/>
      <c r="Y47" s="261"/>
      <c r="Z47" s="395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5"/>
      <c r="AL47" s="345"/>
    </row>
    <row r="48" spans="1:38" s="397" customFormat="1" ht="15" customHeight="1">
      <c r="A48" s="390">
        <v>17</v>
      </c>
      <c r="B48" s="266">
        <v>44551</v>
      </c>
      <c r="C48" s="391"/>
      <c r="D48" s="392" t="s">
        <v>75</v>
      </c>
      <c r="E48" s="281" t="s">
        <v>593</v>
      </c>
      <c r="F48" s="281" t="s">
        <v>1015</v>
      </c>
      <c r="G48" s="281">
        <v>639</v>
      </c>
      <c r="H48" s="281"/>
      <c r="I48" s="281" t="s">
        <v>1016</v>
      </c>
      <c r="J48" s="497" t="s">
        <v>594</v>
      </c>
      <c r="K48" s="497"/>
      <c r="L48" s="498"/>
      <c r="M48" s="499"/>
      <c r="N48" s="500"/>
      <c r="O48" s="389"/>
      <c r="R48" s="398"/>
      <c r="S48" s="261"/>
      <c r="T48" s="261"/>
      <c r="U48" s="261"/>
      <c r="V48" s="261"/>
      <c r="W48" s="261"/>
      <c r="X48" s="261"/>
      <c r="Y48" s="261"/>
      <c r="Z48" s="261"/>
      <c r="AA48" s="261"/>
      <c r="AB48" s="261"/>
      <c r="AC48" s="261"/>
      <c r="AD48" s="261"/>
      <c r="AE48" s="261"/>
      <c r="AF48" s="261"/>
      <c r="AG48" s="261"/>
      <c r="AH48" s="261"/>
      <c r="AI48" s="261"/>
      <c r="AJ48" s="261"/>
      <c r="AK48" s="261"/>
      <c r="AL48" s="261"/>
    </row>
    <row r="49" spans="1:38" s="397" customFormat="1" ht="15" customHeight="1">
      <c r="A49" s="390"/>
      <c r="B49" s="266"/>
      <c r="C49" s="391"/>
      <c r="D49" s="392"/>
      <c r="E49" s="281"/>
      <c r="F49" s="281"/>
      <c r="G49" s="281"/>
      <c r="H49" s="281"/>
      <c r="I49" s="281"/>
      <c r="J49" s="497"/>
      <c r="K49" s="497"/>
      <c r="L49" s="498"/>
      <c r="M49" s="499"/>
      <c r="N49" s="500"/>
      <c r="O49" s="389"/>
      <c r="R49" s="398"/>
      <c r="S49" s="261"/>
      <c r="T49" s="261"/>
      <c r="U49" s="261"/>
      <c r="V49" s="261"/>
      <c r="W49" s="261"/>
      <c r="X49" s="261"/>
      <c r="Y49" s="261"/>
      <c r="Z49" s="261"/>
      <c r="AA49" s="261"/>
      <c r="AB49" s="261"/>
      <c r="AC49" s="261"/>
      <c r="AD49" s="261"/>
      <c r="AE49" s="261"/>
      <c r="AF49" s="261"/>
      <c r="AG49" s="261"/>
      <c r="AH49" s="261"/>
      <c r="AI49" s="261"/>
      <c r="AJ49" s="261"/>
      <c r="AK49" s="261"/>
      <c r="AL49" s="261"/>
    </row>
    <row r="50" spans="1:38" ht="15" customHeight="1">
      <c r="A50" s="390"/>
      <c r="B50" s="266"/>
      <c r="C50" s="391"/>
      <c r="D50" s="392"/>
      <c r="E50" s="281"/>
      <c r="F50" s="281"/>
      <c r="G50" s="281"/>
      <c r="H50" s="281"/>
      <c r="I50" s="281"/>
      <c r="J50" s="282"/>
      <c r="K50" s="282"/>
      <c r="L50" s="393"/>
      <c r="M50" s="394"/>
      <c r="N50" s="401"/>
      <c r="O50" s="343"/>
      <c r="P50" s="1"/>
      <c r="Q50" s="1"/>
      <c r="R50" s="473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" customHeight="1">
      <c r="A51" s="454"/>
      <c r="B51" s="455"/>
      <c r="C51" s="456"/>
      <c r="D51" s="457"/>
      <c r="E51" s="458"/>
      <c r="F51" s="458"/>
      <c r="G51" s="458"/>
      <c r="H51" s="458"/>
      <c r="I51" s="458"/>
      <c r="J51" s="459"/>
      <c r="K51" s="459"/>
      <c r="L51" s="460"/>
      <c r="M51" s="461"/>
      <c r="N51" s="459"/>
      <c r="O51" s="462"/>
      <c r="P51" s="1"/>
      <c r="Q51" s="1"/>
      <c r="R51" s="473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44.25" customHeight="1">
      <c r="A52" s="132" t="s">
        <v>596</v>
      </c>
      <c r="B52" s="155"/>
      <c r="C52" s="155"/>
      <c r="D52" s="1"/>
      <c r="E52" s="6"/>
      <c r="F52" s="6"/>
      <c r="G52" s="6"/>
      <c r="H52" s="6" t="s">
        <v>608</v>
      </c>
      <c r="I52" s="6"/>
      <c r="J52" s="6"/>
      <c r="K52" s="128"/>
      <c r="L52" s="157"/>
      <c r="M52" s="128"/>
      <c r="N52" s="129"/>
      <c r="O52" s="128"/>
      <c r="P52" s="1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38" ht="12.75" customHeight="1">
      <c r="A53" s="139" t="s">
        <v>597</v>
      </c>
      <c r="B53" s="132"/>
      <c r="C53" s="132"/>
      <c r="D53" s="132"/>
      <c r="E53" s="44"/>
      <c r="F53" s="140" t="s">
        <v>598</v>
      </c>
      <c r="G53" s="59"/>
      <c r="H53" s="44"/>
      <c r="I53" s="59"/>
      <c r="J53" s="6"/>
      <c r="K53" s="158"/>
      <c r="L53" s="159"/>
      <c r="M53" s="6"/>
      <c r="N53" s="122"/>
      <c r="O53" s="160"/>
      <c r="P53" s="44"/>
      <c r="Q53" s="44"/>
      <c r="R53" s="6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</row>
    <row r="54" spans="1:38" ht="14.25" customHeight="1">
      <c r="A54" s="139"/>
      <c r="B54" s="132"/>
      <c r="C54" s="132"/>
      <c r="D54" s="132"/>
      <c r="E54" s="6"/>
      <c r="F54" s="140" t="s">
        <v>600</v>
      </c>
      <c r="G54" s="59"/>
      <c r="H54" s="44"/>
      <c r="I54" s="59"/>
      <c r="J54" s="6"/>
      <c r="K54" s="158"/>
      <c r="L54" s="159"/>
      <c r="M54" s="6"/>
      <c r="N54" s="122"/>
      <c r="O54" s="160"/>
      <c r="P54" s="44"/>
      <c r="Q54" s="44"/>
      <c r="R54" s="6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</row>
    <row r="55" spans="1:38" ht="14.25" customHeight="1">
      <c r="A55" s="132"/>
      <c r="B55" s="132"/>
      <c r="C55" s="132"/>
      <c r="D55" s="132"/>
      <c r="E55" s="6"/>
      <c r="F55" s="6"/>
      <c r="G55" s="6"/>
      <c r="H55" s="6"/>
      <c r="I55" s="6"/>
      <c r="J55" s="145"/>
      <c r="K55" s="142"/>
      <c r="L55" s="143"/>
      <c r="M55" s="6"/>
      <c r="N55" s="146"/>
      <c r="O55" s="1"/>
      <c r="P55" s="44"/>
      <c r="Q55" s="44"/>
      <c r="R55" s="6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</row>
    <row r="56" spans="1:38" ht="12.75" customHeight="1">
      <c r="A56" s="161" t="s">
        <v>609</v>
      </c>
      <c r="B56" s="161"/>
      <c r="C56" s="161"/>
      <c r="D56" s="161"/>
      <c r="E56" s="6"/>
      <c r="F56" s="6"/>
      <c r="G56" s="6"/>
      <c r="H56" s="6"/>
      <c r="I56" s="6"/>
      <c r="J56" s="6"/>
      <c r="K56" s="6"/>
      <c r="L56" s="6"/>
      <c r="M56" s="6"/>
      <c r="N56" s="6"/>
      <c r="O56" s="24"/>
      <c r="Q56" s="44"/>
      <c r="R56" s="6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</row>
    <row r="57" spans="1:38" ht="38.25" customHeight="1">
      <c r="A57" s="100" t="s">
        <v>16</v>
      </c>
      <c r="B57" s="100" t="s">
        <v>568</v>
      </c>
      <c r="C57" s="100"/>
      <c r="D57" s="101" t="s">
        <v>579</v>
      </c>
      <c r="E57" s="100" t="s">
        <v>580</v>
      </c>
      <c r="F57" s="100" t="s">
        <v>581</v>
      </c>
      <c r="G57" s="100" t="s">
        <v>602</v>
      </c>
      <c r="H57" s="100" t="s">
        <v>583</v>
      </c>
      <c r="I57" s="100" t="s">
        <v>584</v>
      </c>
      <c r="J57" s="99" t="s">
        <v>585</v>
      </c>
      <c r="K57" s="162" t="s">
        <v>610</v>
      </c>
      <c r="L57" s="102" t="s">
        <v>587</v>
      </c>
      <c r="M57" s="162" t="s">
        <v>611</v>
      </c>
      <c r="N57" s="100" t="s">
        <v>612</v>
      </c>
      <c r="O57" s="99" t="s">
        <v>589</v>
      </c>
      <c r="P57" s="101" t="s">
        <v>590</v>
      </c>
      <c r="Q57" s="44"/>
      <c r="R57" s="6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</row>
    <row r="58" spans="1:38" s="262" customFormat="1" ht="13.5" customHeight="1">
      <c r="A58" s="317">
        <v>1</v>
      </c>
      <c r="B58" s="438">
        <v>44531</v>
      </c>
      <c r="C58" s="439"/>
      <c r="D58" s="439" t="s">
        <v>869</v>
      </c>
      <c r="E58" s="317" t="s">
        <v>593</v>
      </c>
      <c r="F58" s="317">
        <v>2140</v>
      </c>
      <c r="G58" s="317">
        <v>2100</v>
      </c>
      <c r="H58" s="320">
        <v>2171.5</v>
      </c>
      <c r="I58" s="320" t="s">
        <v>888</v>
      </c>
      <c r="J58" s="103" t="s">
        <v>907</v>
      </c>
      <c r="K58" s="320">
        <f t="shared" ref="K58" si="34">H58-F58</f>
        <v>31.5</v>
      </c>
      <c r="L58" s="434">
        <f t="shared" ref="L58" si="35">(H58*N58)*0.07%</f>
        <v>418.01375000000007</v>
      </c>
      <c r="M58" s="435">
        <f t="shared" ref="M58" si="36">(K58*N58)-L58</f>
        <v>8244.4862499999999</v>
      </c>
      <c r="N58" s="320">
        <v>275</v>
      </c>
      <c r="O58" s="436" t="s">
        <v>591</v>
      </c>
      <c r="P58" s="437">
        <v>44532</v>
      </c>
      <c r="Q58" s="264"/>
      <c r="R58" s="277" t="s">
        <v>595</v>
      </c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76"/>
      <c r="AG58" s="266"/>
      <c r="AH58" s="275"/>
      <c r="AI58" s="275"/>
      <c r="AJ58" s="276"/>
      <c r="AK58" s="276"/>
      <c r="AL58" s="276"/>
    </row>
    <row r="59" spans="1:38" s="262" customFormat="1" ht="13.5" customHeight="1">
      <c r="A59" s="317">
        <v>2</v>
      </c>
      <c r="B59" s="438">
        <v>44531</v>
      </c>
      <c r="C59" s="439"/>
      <c r="D59" s="439" t="s">
        <v>872</v>
      </c>
      <c r="E59" s="317" t="s">
        <v>593</v>
      </c>
      <c r="F59" s="317">
        <v>3143</v>
      </c>
      <c r="G59" s="317">
        <v>3070</v>
      </c>
      <c r="H59" s="320">
        <v>3207.5</v>
      </c>
      <c r="I59" s="320" t="s">
        <v>873</v>
      </c>
      <c r="J59" s="103" t="s">
        <v>742</v>
      </c>
      <c r="K59" s="320">
        <f t="shared" ref="K59" si="37">H59-F59</f>
        <v>64.5</v>
      </c>
      <c r="L59" s="434">
        <f t="shared" ref="L59" si="38">(H59*N59)*0.07%</f>
        <v>336.78750000000002</v>
      </c>
      <c r="M59" s="435">
        <f t="shared" ref="M59" si="39">(K59*N59)-L59</f>
        <v>9338.2124999999996</v>
      </c>
      <c r="N59" s="320">
        <v>150</v>
      </c>
      <c r="O59" s="436" t="s">
        <v>591</v>
      </c>
      <c r="P59" s="437">
        <v>44532</v>
      </c>
      <c r="Q59" s="264"/>
      <c r="R59" s="277" t="s">
        <v>592</v>
      </c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76"/>
      <c r="AG59" s="266"/>
      <c r="AH59" s="275"/>
      <c r="AI59" s="275"/>
      <c r="AJ59" s="276"/>
      <c r="AK59" s="276"/>
      <c r="AL59" s="276"/>
    </row>
    <row r="60" spans="1:38" s="262" customFormat="1" ht="13.5" customHeight="1">
      <c r="A60" s="423">
        <v>3</v>
      </c>
      <c r="B60" s="424">
        <v>44538</v>
      </c>
      <c r="C60" s="479"/>
      <c r="D60" s="479" t="s">
        <v>931</v>
      </c>
      <c r="E60" s="480" t="s">
        <v>593</v>
      </c>
      <c r="F60" s="480">
        <v>5760</v>
      </c>
      <c r="G60" s="480">
        <v>5630</v>
      </c>
      <c r="H60" s="481">
        <v>5660</v>
      </c>
      <c r="I60" s="481" t="s">
        <v>932</v>
      </c>
      <c r="J60" s="482" t="s">
        <v>953</v>
      </c>
      <c r="K60" s="427">
        <f t="shared" ref="K60:K61" si="40">H60-F60</f>
        <v>-100</v>
      </c>
      <c r="L60" s="483">
        <f t="shared" ref="L60:L61" si="41">(H60*N60)*0.07%</f>
        <v>495.25000000000006</v>
      </c>
      <c r="M60" s="484">
        <f t="shared" ref="M60:M61" si="42">(K60*N60)-L60</f>
        <v>-12995.25</v>
      </c>
      <c r="N60" s="427">
        <v>125</v>
      </c>
      <c r="O60" s="485" t="s">
        <v>604</v>
      </c>
      <c r="P60" s="486">
        <v>44543</v>
      </c>
      <c r="Q60" s="264"/>
      <c r="R60" s="277" t="s">
        <v>595</v>
      </c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76"/>
      <c r="AG60" s="266"/>
      <c r="AH60" s="275"/>
      <c r="AI60" s="275"/>
      <c r="AJ60" s="276"/>
      <c r="AK60" s="276"/>
      <c r="AL60" s="276"/>
    </row>
    <row r="61" spans="1:38" s="262" customFormat="1" ht="13.5" customHeight="1">
      <c r="A61" s="317">
        <v>4</v>
      </c>
      <c r="B61" s="260">
        <v>44543</v>
      </c>
      <c r="C61" s="439"/>
      <c r="D61" s="439" t="s">
        <v>951</v>
      </c>
      <c r="E61" s="472" t="s">
        <v>593</v>
      </c>
      <c r="F61" s="472">
        <v>1161</v>
      </c>
      <c r="G61" s="472">
        <v>1144</v>
      </c>
      <c r="H61" s="495">
        <v>1183</v>
      </c>
      <c r="I61" s="495" t="s">
        <v>952</v>
      </c>
      <c r="J61" s="103" t="s">
        <v>921</v>
      </c>
      <c r="K61" s="320">
        <f t="shared" si="40"/>
        <v>22</v>
      </c>
      <c r="L61" s="434">
        <f t="shared" si="41"/>
        <v>579.67000000000007</v>
      </c>
      <c r="M61" s="435">
        <f t="shared" si="42"/>
        <v>14820.33</v>
      </c>
      <c r="N61" s="320">
        <v>700</v>
      </c>
      <c r="O61" s="436" t="s">
        <v>591</v>
      </c>
      <c r="P61" s="437">
        <v>44547</v>
      </c>
      <c r="Q61" s="264"/>
      <c r="R61" s="277" t="s">
        <v>592</v>
      </c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76"/>
      <c r="AG61" s="263"/>
      <c r="AH61" s="344"/>
      <c r="AI61" s="344"/>
      <c r="AJ61" s="303"/>
      <c r="AK61" s="303"/>
      <c r="AL61" s="303"/>
    </row>
    <row r="62" spans="1:38" s="262" customFormat="1" ht="13.5" customHeight="1">
      <c r="A62" s="423">
        <v>5</v>
      </c>
      <c r="B62" s="424">
        <v>44546</v>
      </c>
      <c r="C62" s="479"/>
      <c r="D62" s="479" t="s">
        <v>1000</v>
      </c>
      <c r="E62" s="480" t="s">
        <v>593</v>
      </c>
      <c r="F62" s="480">
        <v>754</v>
      </c>
      <c r="G62" s="480">
        <v>744</v>
      </c>
      <c r="H62" s="481">
        <v>745</v>
      </c>
      <c r="I62" s="481" t="s">
        <v>967</v>
      </c>
      <c r="J62" s="482" t="s">
        <v>968</v>
      </c>
      <c r="K62" s="427">
        <f t="shared" ref="K62:K63" si="43">H62-F62</f>
        <v>-9</v>
      </c>
      <c r="L62" s="483">
        <f t="shared" ref="L62:L63" si="44">(H62*N62)*0.07%</f>
        <v>717.06250000000011</v>
      </c>
      <c r="M62" s="484">
        <f t="shared" ref="M62:M63" si="45">(K62*N62)-L62</f>
        <v>-13092.0625</v>
      </c>
      <c r="N62" s="427">
        <v>1375</v>
      </c>
      <c r="O62" s="485" t="s">
        <v>604</v>
      </c>
      <c r="P62" s="486">
        <v>44546</v>
      </c>
      <c r="Q62" s="264"/>
      <c r="R62" s="277"/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76"/>
      <c r="AG62" s="263"/>
      <c r="AH62" s="344"/>
      <c r="AI62" s="344"/>
      <c r="AJ62" s="303"/>
      <c r="AK62" s="303"/>
      <c r="AL62" s="303"/>
    </row>
    <row r="63" spans="1:38" s="262" customFormat="1" ht="13.5" customHeight="1">
      <c r="A63" s="423">
        <v>6</v>
      </c>
      <c r="B63" s="424">
        <v>44546</v>
      </c>
      <c r="C63" s="479"/>
      <c r="D63" s="479" t="s">
        <v>969</v>
      </c>
      <c r="E63" s="480" t="s">
        <v>593</v>
      </c>
      <c r="F63" s="480">
        <v>1407</v>
      </c>
      <c r="G63" s="480">
        <v>1379</v>
      </c>
      <c r="H63" s="481">
        <v>1379</v>
      </c>
      <c r="I63" s="481" t="s">
        <v>970</v>
      </c>
      <c r="J63" s="482" t="s">
        <v>977</v>
      </c>
      <c r="K63" s="427">
        <f t="shared" si="43"/>
        <v>-28</v>
      </c>
      <c r="L63" s="483">
        <f t="shared" si="44"/>
        <v>410.25250000000005</v>
      </c>
      <c r="M63" s="484">
        <f t="shared" si="45"/>
        <v>-12310.252500000001</v>
      </c>
      <c r="N63" s="427">
        <v>425</v>
      </c>
      <c r="O63" s="485" t="s">
        <v>604</v>
      </c>
      <c r="P63" s="486">
        <v>44546</v>
      </c>
      <c r="Q63" s="264"/>
      <c r="R63" s="277"/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76"/>
      <c r="AG63" s="263"/>
      <c r="AH63" s="344"/>
      <c r="AI63" s="344"/>
      <c r="AJ63" s="303"/>
      <c r="AK63" s="303"/>
      <c r="AL63" s="303"/>
    </row>
    <row r="64" spans="1:38" s="262" customFormat="1" ht="13.5" customHeight="1">
      <c r="A64" s="283"/>
      <c r="B64" s="283"/>
      <c r="C64" s="283"/>
      <c r="D64" s="283"/>
      <c r="E64" s="283"/>
      <c r="F64" s="283"/>
      <c r="G64" s="283"/>
      <c r="H64" s="283"/>
      <c r="I64" s="283"/>
      <c r="J64" s="283"/>
      <c r="K64" s="268"/>
      <c r="L64" s="315"/>
      <c r="M64" s="316"/>
      <c r="N64" s="268"/>
      <c r="O64" s="342"/>
      <c r="P64" s="343"/>
      <c r="Q64" s="264"/>
      <c r="R64" s="277"/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76"/>
      <c r="AG64" s="263"/>
      <c r="AH64" s="344"/>
      <c r="AI64" s="344"/>
      <c r="AJ64" s="303"/>
      <c r="AK64" s="303"/>
      <c r="AL64" s="303"/>
    </row>
    <row r="65" spans="1:38" s="262" customFormat="1" ht="13.5" customHeight="1">
      <c r="A65" s="283"/>
      <c r="B65" s="283"/>
      <c r="C65" s="283"/>
      <c r="D65" s="283"/>
      <c r="E65" s="283"/>
      <c r="F65" s="283"/>
      <c r="G65" s="283"/>
      <c r="H65" s="283"/>
      <c r="I65" s="283"/>
      <c r="J65" s="283"/>
      <c r="K65" s="268"/>
      <c r="L65" s="315"/>
      <c r="M65" s="316"/>
      <c r="N65" s="268"/>
      <c r="O65" s="342"/>
      <c r="P65" s="343"/>
      <c r="Q65" s="264"/>
      <c r="R65" s="277"/>
      <c r="S65" s="261"/>
      <c r="T65" s="261"/>
      <c r="U65" s="261"/>
      <c r="V65" s="261"/>
      <c r="W65" s="261"/>
      <c r="X65" s="261"/>
      <c r="Y65" s="261"/>
      <c r="Z65" s="261"/>
      <c r="AA65" s="261"/>
      <c r="AB65" s="261"/>
      <c r="AC65" s="261"/>
      <c r="AD65" s="261"/>
      <c r="AE65" s="261"/>
      <c r="AF65" s="276"/>
      <c r="AG65" s="263"/>
      <c r="AH65" s="344"/>
      <c r="AI65" s="344"/>
      <c r="AJ65" s="303"/>
      <c r="AK65" s="303"/>
      <c r="AL65" s="303"/>
    </row>
    <row r="66" spans="1:38" s="262" customFormat="1" ht="13.5" customHeight="1">
      <c r="A66" s="283"/>
      <c r="B66" s="283"/>
      <c r="C66" s="283"/>
      <c r="D66" s="283"/>
      <c r="E66" s="283"/>
      <c r="F66" s="283"/>
      <c r="G66" s="283"/>
      <c r="H66" s="283"/>
      <c r="I66" s="283"/>
      <c r="J66" s="283"/>
      <c r="K66" s="268"/>
      <c r="L66" s="315"/>
      <c r="M66" s="316"/>
      <c r="N66" s="268"/>
      <c r="O66" s="342"/>
      <c r="P66" s="343"/>
      <c r="Q66" s="264"/>
      <c r="R66" s="277"/>
      <c r="S66" s="261"/>
      <c r="T66" s="261"/>
      <c r="U66" s="261"/>
      <c r="V66" s="261"/>
      <c r="W66" s="261"/>
      <c r="X66" s="261"/>
      <c r="Y66" s="261"/>
      <c r="Z66" s="261"/>
      <c r="AA66" s="261"/>
      <c r="AB66" s="261"/>
      <c r="AC66" s="261"/>
      <c r="AD66" s="261"/>
      <c r="AE66" s="261"/>
      <c r="AF66" s="276"/>
      <c r="AG66" s="263"/>
      <c r="AH66" s="344"/>
      <c r="AI66" s="344"/>
      <c r="AJ66" s="303"/>
      <c r="AK66" s="303"/>
      <c r="AL66" s="303"/>
    </row>
    <row r="67" spans="1:38" s="262" customFormat="1" ht="13.5" customHeight="1">
      <c r="A67" s="283"/>
      <c r="B67" s="283"/>
      <c r="C67" s="283"/>
      <c r="D67" s="283"/>
      <c r="E67" s="283"/>
      <c r="F67" s="283"/>
      <c r="G67" s="283"/>
      <c r="H67" s="283"/>
      <c r="I67" s="283"/>
      <c r="J67" s="283"/>
      <c r="K67" s="268"/>
      <c r="L67" s="315"/>
      <c r="M67" s="316"/>
      <c r="N67" s="268"/>
      <c r="O67" s="342"/>
      <c r="P67" s="343"/>
      <c r="Q67" s="264"/>
      <c r="R67" s="277"/>
      <c r="S67" s="261"/>
      <c r="T67" s="261"/>
      <c r="U67" s="261"/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76"/>
      <c r="AG67" s="263"/>
      <c r="AH67" s="344"/>
      <c r="AI67" s="344"/>
      <c r="AJ67" s="303"/>
      <c r="AK67" s="303"/>
      <c r="AL67" s="303"/>
    </row>
    <row r="68" spans="1:38" s="262" customFormat="1" ht="13.5" customHeight="1">
      <c r="A68" s="283"/>
      <c r="B68" s="283"/>
      <c r="C68" s="283"/>
      <c r="D68" s="283"/>
      <c r="E68" s="283"/>
      <c r="F68" s="283"/>
      <c r="G68" s="283"/>
      <c r="H68" s="283"/>
      <c r="I68" s="283"/>
      <c r="J68" s="283"/>
      <c r="K68" s="268"/>
      <c r="L68" s="315"/>
      <c r="M68" s="316"/>
      <c r="N68" s="268"/>
      <c r="O68" s="342"/>
      <c r="P68" s="343"/>
      <c r="Q68" s="264"/>
      <c r="R68" s="277"/>
      <c r="S68" s="261"/>
      <c r="T68" s="261"/>
      <c r="U68" s="261"/>
      <c r="V68" s="261"/>
      <c r="W68" s="261"/>
      <c r="X68" s="261"/>
      <c r="Y68" s="261"/>
      <c r="Z68" s="261"/>
      <c r="AA68" s="261"/>
      <c r="AB68" s="261"/>
      <c r="AC68" s="261"/>
      <c r="AD68" s="261"/>
      <c r="AE68" s="261"/>
      <c r="AF68" s="276"/>
      <c r="AG68" s="263"/>
      <c r="AH68" s="344"/>
      <c r="AI68" s="344"/>
      <c r="AJ68" s="303"/>
      <c r="AK68" s="303"/>
      <c r="AL68" s="303"/>
    </row>
    <row r="69" spans="1:38" s="262" customFormat="1" ht="13.5" customHeight="1">
      <c r="A69" s="283"/>
      <c r="B69" s="283"/>
      <c r="C69" s="283"/>
      <c r="D69" s="283"/>
      <c r="E69" s="283"/>
      <c r="F69" s="283"/>
      <c r="G69" s="283"/>
      <c r="H69" s="283"/>
      <c r="I69" s="283"/>
      <c r="J69" s="283"/>
      <c r="K69" s="268"/>
      <c r="L69" s="315"/>
      <c r="M69" s="316"/>
      <c r="N69" s="268"/>
      <c r="O69" s="342"/>
      <c r="P69" s="343"/>
      <c r="Q69" s="264"/>
      <c r="R69" s="277"/>
      <c r="S69" s="261"/>
      <c r="T69" s="261"/>
      <c r="U69" s="261"/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76"/>
      <c r="AG69" s="263"/>
      <c r="AH69" s="344"/>
      <c r="AI69" s="344"/>
      <c r="AJ69" s="303"/>
      <c r="AK69" s="303"/>
      <c r="AL69" s="303"/>
    </row>
    <row r="70" spans="1:38" s="262" customFormat="1" ht="13.5" customHeight="1">
      <c r="A70" s="283"/>
      <c r="B70" s="283"/>
      <c r="C70" s="283"/>
      <c r="D70" s="283"/>
      <c r="E70" s="283"/>
      <c r="F70" s="283"/>
      <c r="G70" s="283"/>
      <c r="H70" s="283"/>
      <c r="I70" s="283"/>
      <c r="J70" s="283"/>
      <c r="K70" s="268"/>
      <c r="L70" s="315"/>
      <c r="M70" s="316"/>
      <c r="N70" s="268"/>
      <c r="O70" s="342"/>
      <c r="P70" s="343"/>
      <c r="Q70" s="264"/>
      <c r="R70" s="277"/>
      <c r="S70" s="261"/>
      <c r="T70" s="26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76"/>
      <c r="AG70" s="263"/>
      <c r="AH70" s="344"/>
      <c r="AI70" s="344"/>
      <c r="AJ70" s="303"/>
      <c r="AK70" s="303"/>
      <c r="AL70" s="303"/>
    </row>
    <row r="71" spans="1:38" ht="13.5" customHeight="1">
      <c r="A71" s="120"/>
      <c r="B71" s="121"/>
      <c r="C71" s="155"/>
      <c r="D71" s="163"/>
      <c r="E71" s="164"/>
      <c r="F71" s="120"/>
      <c r="G71" s="120"/>
      <c r="H71" s="120"/>
      <c r="I71" s="156"/>
      <c r="J71" s="156"/>
      <c r="K71" s="156"/>
      <c r="L71" s="156"/>
      <c r="M71" s="156"/>
      <c r="N71" s="156"/>
      <c r="O71" s="156"/>
      <c r="P71" s="156"/>
      <c r="Q71" s="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>
      <c r="A72" s="165"/>
      <c r="B72" s="121"/>
      <c r="C72" s="122"/>
      <c r="D72" s="166"/>
      <c r="E72" s="125"/>
      <c r="F72" s="125"/>
      <c r="G72" s="125"/>
      <c r="H72" s="125"/>
      <c r="I72" s="125"/>
      <c r="J72" s="6"/>
      <c r="K72" s="125"/>
      <c r="L72" s="125"/>
      <c r="M72" s="6"/>
      <c r="N72" s="1"/>
      <c r="O72" s="122"/>
      <c r="P72" s="44"/>
      <c r="Q72" s="44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44"/>
      <c r="AG72" s="44"/>
      <c r="AH72" s="44"/>
      <c r="AI72" s="44"/>
      <c r="AJ72" s="44"/>
      <c r="AK72" s="44"/>
      <c r="AL72" s="44"/>
    </row>
    <row r="73" spans="1:38" ht="12.75" customHeight="1">
      <c r="A73" s="167" t="s">
        <v>614</v>
      </c>
      <c r="B73" s="167"/>
      <c r="C73" s="167"/>
      <c r="D73" s="167"/>
      <c r="E73" s="168"/>
      <c r="F73" s="125"/>
      <c r="G73" s="125"/>
      <c r="H73" s="125"/>
      <c r="I73" s="125"/>
      <c r="J73" s="1"/>
      <c r="K73" s="6"/>
      <c r="L73" s="6"/>
      <c r="M73" s="6"/>
      <c r="N73" s="1"/>
      <c r="O73" s="1"/>
      <c r="P73" s="44"/>
      <c r="Q73" s="44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44"/>
      <c r="AG73" s="44"/>
      <c r="AH73" s="44"/>
      <c r="AI73" s="44"/>
      <c r="AJ73" s="44"/>
      <c r="AK73" s="44"/>
      <c r="AL73" s="44"/>
    </row>
    <row r="74" spans="1:38" ht="38.25" customHeight="1">
      <c r="A74" s="100" t="s">
        <v>16</v>
      </c>
      <c r="B74" s="100" t="s">
        <v>568</v>
      </c>
      <c r="C74" s="100"/>
      <c r="D74" s="101" t="s">
        <v>579</v>
      </c>
      <c r="E74" s="100" t="s">
        <v>580</v>
      </c>
      <c r="F74" s="100" t="s">
        <v>581</v>
      </c>
      <c r="G74" s="100" t="s">
        <v>602</v>
      </c>
      <c r="H74" s="100" t="s">
        <v>583</v>
      </c>
      <c r="I74" s="100" t="s">
        <v>584</v>
      </c>
      <c r="J74" s="99" t="s">
        <v>585</v>
      </c>
      <c r="K74" s="99" t="s">
        <v>615</v>
      </c>
      <c r="L74" s="102" t="s">
        <v>587</v>
      </c>
      <c r="M74" s="162" t="s">
        <v>611</v>
      </c>
      <c r="N74" s="100" t="s">
        <v>612</v>
      </c>
      <c r="O74" s="100" t="s">
        <v>589</v>
      </c>
      <c r="P74" s="101" t="s">
        <v>590</v>
      </c>
      <c r="Q74" s="44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44"/>
      <c r="AG74" s="44"/>
      <c r="AH74" s="44"/>
      <c r="AI74" s="44"/>
      <c r="AJ74" s="44"/>
      <c r="AK74" s="44"/>
      <c r="AL74" s="44"/>
    </row>
    <row r="75" spans="1:38" s="262" customFormat="1" ht="12.75" customHeight="1">
      <c r="A75" s="317">
        <v>1</v>
      </c>
      <c r="B75" s="260">
        <v>44531</v>
      </c>
      <c r="C75" s="318"/>
      <c r="D75" s="319" t="s">
        <v>883</v>
      </c>
      <c r="E75" s="317" t="s">
        <v>593</v>
      </c>
      <c r="F75" s="317">
        <v>72</v>
      </c>
      <c r="G75" s="317">
        <v>30</v>
      </c>
      <c r="H75" s="317">
        <v>92.5</v>
      </c>
      <c r="I75" s="320" t="s">
        <v>878</v>
      </c>
      <c r="J75" s="321" t="s">
        <v>884</v>
      </c>
      <c r="K75" s="322">
        <f>H75-F75</f>
        <v>20.5</v>
      </c>
      <c r="L75" s="322">
        <v>100</v>
      </c>
      <c r="M75" s="321">
        <f>(K75*N75)-100</f>
        <v>925</v>
      </c>
      <c r="N75" s="321">
        <v>50</v>
      </c>
      <c r="O75" s="323" t="s">
        <v>591</v>
      </c>
      <c r="P75" s="431">
        <v>44531</v>
      </c>
      <c r="Q75" s="264"/>
      <c r="R75" s="265" t="s">
        <v>595</v>
      </c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61"/>
      <c r="AG75" s="261"/>
      <c r="AH75" s="261"/>
      <c r="AI75" s="261"/>
      <c r="AJ75" s="261"/>
      <c r="AK75" s="261"/>
      <c r="AL75" s="261"/>
    </row>
    <row r="76" spans="1:38" s="262" customFormat="1" ht="12.75" customHeight="1">
      <c r="A76" s="411">
        <v>2</v>
      </c>
      <c r="B76" s="407">
        <v>44531</v>
      </c>
      <c r="C76" s="412"/>
      <c r="D76" s="413" t="s">
        <v>885</v>
      </c>
      <c r="E76" s="414" t="s">
        <v>593</v>
      </c>
      <c r="F76" s="415">
        <v>72</v>
      </c>
      <c r="G76" s="415">
        <v>30</v>
      </c>
      <c r="H76" s="415">
        <v>93</v>
      </c>
      <c r="I76" s="416" t="s">
        <v>886</v>
      </c>
      <c r="J76" s="417" t="s">
        <v>605</v>
      </c>
      <c r="K76" s="418">
        <f t="shared" ref="K76" si="46">H76-F76</f>
        <v>21</v>
      </c>
      <c r="L76" s="418">
        <v>100</v>
      </c>
      <c r="M76" s="417">
        <f t="shared" ref="M76" si="47">(K76*N76)-100</f>
        <v>950</v>
      </c>
      <c r="N76" s="417">
        <v>50</v>
      </c>
      <c r="O76" s="419" t="s">
        <v>591</v>
      </c>
      <c r="P76" s="432">
        <v>44531</v>
      </c>
      <c r="Q76" s="264"/>
      <c r="R76" s="265" t="s">
        <v>595</v>
      </c>
      <c r="S76" s="261"/>
      <c r="T76" s="261"/>
      <c r="U76" s="261"/>
      <c r="V76" s="261"/>
      <c r="W76" s="261"/>
      <c r="X76" s="261"/>
      <c r="Y76" s="261"/>
      <c r="Z76" s="261"/>
      <c r="AA76" s="261"/>
      <c r="AB76" s="261"/>
      <c r="AC76" s="261"/>
      <c r="AD76" s="261"/>
      <c r="AE76" s="261"/>
      <c r="AF76" s="261"/>
      <c r="AG76" s="261"/>
      <c r="AH76" s="261"/>
      <c r="AI76" s="261"/>
      <c r="AJ76" s="261"/>
      <c r="AK76" s="261"/>
      <c r="AL76" s="261"/>
    </row>
    <row r="77" spans="1:38" s="262" customFormat="1" ht="12.75" customHeight="1">
      <c r="A77" s="423">
        <v>3</v>
      </c>
      <c r="B77" s="424">
        <v>44532</v>
      </c>
      <c r="C77" s="425"/>
      <c r="D77" s="426" t="s">
        <v>895</v>
      </c>
      <c r="E77" s="423" t="s">
        <v>593</v>
      </c>
      <c r="F77" s="423">
        <v>56</v>
      </c>
      <c r="G77" s="423">
        <v>20</v>
      </c>
      <c r="H77" s="423">
        <v>20</v>
      </c>
      <c r="I77" s="427" t="s">
        <v>896</v>
      </c>
      <c r="J77" s="428" t="s">
        <v>900</v>
      </c>
      <c r="K77" s="429">
        <f t="shared" ref="K77" si="48">H77-F77</f>
        <v>-36</v>
      </c>
      <c r="L77" s="429">
        <v>100</v>
      </c>
      <c r="M77" s="428">
        <f t="shared" ref="M77" si="49">(K77*N77)-100</f>
        <v>-1900</v>
      </c>
      <c r="N77" s="428">
        <v>50</v>
      </c>
      <c r="O77" s="430" t="s">
        <v>604</v>
      </c>
      <c r="P77" s="433">
        <v>44532</v>
      </c>
      <c r="Q77" s="264"/>
      <c r="R77" s="265" t="s">
        <v>595</v>
      </c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261"/>
      <c r="AI77" s="261"/>
      <c r="AJ77" s="261"/>
      <c r="AK77" s="261"/>
      <c r="AL77" s="261"/>
    </row>
    <row r="78" spans="1:38" s="262" customFormat="1" ht="12.75" customHeight="1">
      <c r="A78" s="411">
        <v>4</v>
      </c>
      <c r="B78" s="407">
        <v>44532</v>
      </c>
      <c r="C78" s="412"/>
      <c r="D78" s="413" t="s">
        <v>897</v>
      </c>
      <c r="E78" s="414" t="s">
        <v>898</v>
      </c>
      <c r="F78" s="415">
        <v>83</v>
      </c>
      <c r="G78" s="415">
        <v>127</v>
      </c>
      <c r="H78" s="415">
        <v>63</v>
      </c>
      <c r="I78" s="416">
        <v>1</v>
      </c>
      <c r="J78" s="417" t="s">
        <v>899</v>
      </c>
      <c r="K78" s="418">
        <f>F78-H78</f>
        <v>20</v>
      </c>
      <c r="L78" s="418">
        <v>100</v>
      </c>
      <c r="M78" s="417">
        <f t="shared" ref="M78:M79" si="50">(K78*N78)-100</f>
        <v>900</v>
      </c>
      <c r="N78" s="417">
        <v>50</v>
      </c>
      <c r="O78" s="419" t="s">
        <v>591</v>
      </c>
      <c r="P78" s="432">
        <v>44532</v>
      </c>
      <c r="Q78" s="264"/>
      <c r="R78" s="265" t="s">
        <v>592</v>
      </c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261"/>
      <c r="AI78" s="261"/>
      <c r="AJ78" s="261"/>
      <c r="AK78" s="261"/>
      <c r="AL78" s="261"/>
    </row>
    <row r="79" spans="1:38" s="262" customFormat="1" ht="12.75" customHeight="1">
      <c r="A79" s="423">
        <v>5</v>
      </c>
      <c r="B79" s="424">
        <v>44532</v>
      </c>
      <c r="C79" s="425"/>
      <c r="D79" s="426" t="s">
        <v>901</v>
      </c>
      <c r="E79" s="423" t="s">
        <v>593</v>
      </c>
      <c r="F79" s="423">
        <v>11.5</v>
      </c>
      <c r="G79" s="423">
        <v>0</v>
      </c>
      <c r="H79" s="423">
        <v>0</v>
      </c>
      <c r="I79" s="427" t="s">
        <v>902</v>
      </c>
      <c r="J79" s="428" t="s">
        <v>912</v>
      </c>
      <c r="K79" s="429">
        <f t="shared" ref="K79" si="51">H79-F79</f>
        <v>-11.5</v>
      </c>
      <c r="L79" s="429">
        <v>100</v>
      </c>
      <c r="M79" s="428">
        <f t="shared" si="50"/>
        <v>-675</v>
      </c>
      <c r="N79" s="428">
        <v>50</v>
      </c>
      <c r="O79" s="430" t="s">
        <v>604</v>
      </c>
      <c r="P79" s="433">
        <v>44532</v>
      </c>
      <c r="Q79" s="264"/>
      <c r="R79" s="265" t="s">
        <v>595</v>
      </c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1"/>
      <c r="AF79" s="261"/>
      <c r="AG79" s="261"/>
      <c r="AH79" s="261"/>
      <c r="AI79" s="261"/>
      <c r="AJ79" s="261"/>
      <c r="AK79" s="261"/>
      <c r="AL79" s="261"/>
    </row>
    <row r="80" spans="1:38" s="262" customFormat="1" ht="12.75" customHeight="1">
      <c r="A80" s="423">
        <v>6</v>
      </c>
      <c r="B80" s="424">
        <v>44532</v>
      </c>
      <c r="C80" s="425"/>
      <c r="D80" s="426" t="s">
        <v>897</v>
      </c>
      <c r="E80" s="423" t="s">
        <v>898</v>
      </c>
      <c r="F80" s="423">
        <v>88</v>
      </c>
      <c r="G80" s="423">
        <v>135</v>
      </c>
      <c r="H80" s="423">
        <v>135</v>
      </c>
      <c r="I80" s="427">
        <v>1</v>
      </c>
      <c r="J80" s="428" t="s">
        <v>911</v>
      </c>
      <c r="K80" s="429">
        <f>F80-H80</f>
        <v>-47</v>
      </c>
      <c r="L80" s="429">
        <v>100</v>
      </c>
      <c r="M80" s="428">
        <f t="shared" ref="M80:M81" si="52">(K80*N80)-100</f>
        <v>-2450</v>
      </c>
      <c r="N80" s="428">
        <v>50</v>
      </c>
      <c r="O80" s="430" t="s">
        <v>604</v>
      </c>
      <c r="P80" s="440">
        <v>44533</v>
      </c>
      <c r="Q80" s="264"/>
      <c r="R80" s="265" t="s">
        <v>592</v>
      </c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261"/>
      <c r="AG80" s="261"/>
      <c r="AH80" s="261"/>
      <c r="AI80" s="261"/>
      <c r="AJ80" s="261"/>
      <c r="AK80" s="261"/>
      <c r="AL80" s="261"/>
    </row>
    <row r="81" spans="1:38" s="262" customFormat="1" ht="12.75" customHeight="1">
      <c r="A81" s="317">
        <v>7</v>
      </c>
      <c r="B81" s="260">
        <v>44536</v>
      </c>
      <c r="C81" s="318"/>
      <c r="D81" s="319" t="s">
        <v>918</v>
      </c>
      <c r="E81" s="317" t="s">
        <v>593</v>
      </c>
      <c r="F81" s="317">
        <v>72.5</v>
      </c>
      <c r="G81" s="317">
        <v>40</v>
      </c>
      <c r="H81" s="317">
        <v>94.5</v>
      </c>
      <c r="I81" s="320" t="s">
        <v>920</v>
      </c>
      <c r="J81" s="321" t="s">
        <v>921</v>
      </c>
      <c r="K81" s="418">
        <f t="shared" ref="K81:K82" si="53">H81-F81</f>
        <v>22</v>
      </c>
      <c r="L81" s="322">
        <v>100</v>
      </c>
      <c r="M81" s="321">
        <f t="shared" si="52"/>
        <v>1000</v>
      </c>
      <c r="N81" s="321">
        <v>50</v>
      </c>
      <c r="O81" s="323" t="s">
        <v>591</v>
      </c>
      <c r="P81" s="431">
        <v>44536</v>
      </c>
      <c r="Q81" s="264"/>
      <c r="R81" s="265" t="s">
        <v>595</v>
      </c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61"/>
      <c r="AG81" s="261"/>
      <c r="AH81" s="261"/>
      <c r="AI81" s="261"/>
      <c r="AJ81" s="261"/>
      <c r="AK81" s="261"/>
      <c r="AL81" s="261"/>
    </row>
    <row r="82" spans="1:38" s="262" customFormat="1" ht="12.75" customHeight="1">
      <c r="A82" s="317">
        <v>8</v>
      </c>
      <c r="B82" s="260">
        <v>44536</v>
      </c>
      <c r="C82" s="318"/>
      <c r="D82" s="319" t="s">
        <v>919</v>
      </c>
      <c r="E82" s="317" t="s">
        <v>593</v>
      </c>
      <c r="F82" s="317">
        <v>295</v>
      </c>
      <c r="G82" s="317">
        <v>190</v>
      </c>
      <c r="H82" s="317">
        <v>355</v>
      </c>
      <c r="I82" s="320" t="s">
        <v>922</v>
      </c>
      <c r="J82" s="321" t="s">
        <v>923</v>
      </c>
      <c r="K82" s="418">
        <f t="shared" si="53"/>
        <v>60</v>
      </c>
      <c r="L82" s="322">
        <v>100</v>
      </c>
      <c r="M82" s="321">
        <f t="shared" ref="M82" si="54">(K82*N82)-100</f>
        <v>1400</v>
      </c>
      <c r="N82" s="321">
        <v>25</v>
      </c>
      <c r="O82" s="323" t="s">
        <v>591</v>
      </c>
      <c r="P82" s="431">
        <v>44536</v>
      </c>
      <c r="Q82" s="264"/>
      <c r="R82" s="265" t="s">
        <v>595</v>
      </c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61"/>
      <c r="AG82" s="261"/>
      <c r="AH82" s="261"/>
      <c r="AI82" s="261"/>
      <c r="AJ82" s="261"/>
      <c r="AK82" s="261"/>
      <c r="AL82" s="261"/>
    </row>
    <row r="83" spans="1:38" s="262" customFormat="1" ht="12.75" customHeight="1">
      <c r="A83" s="317">
        <v>9</v>
      </c>
      <c r="B83" s="260">
        <v>44536</v>
      </c>
      <c r="C83" s="318"/>
      <c r="D83" s="319" t="s">
        <v>919</v>
      </c>
      <c r="E83" s="317" t="s">
        <v>593</v>
      </c>
      <c r="F83" s="317">
        <v>245</v>
      </c>
      <c r="G83" s="317">
        <v>120</v>
      </c>
      <c r="H83" s="317">
        <v>295</v>
      </c>
      <c r="I83" s="320" t="s">
        <v>924</v>
      </c>
      <c r="J83" s="321" t="s">
        <v>926</v>
      </c>
      <c r="K83" s="418">
        <f t="shared" ref="K83" si="55">H83-F83</f>
        <v>50</v>
      </c>
      <c r="L83" s="322">
        <v>100</v>
      </c>
      <c r="M83" s="321">
        <f t="shared" ref="M83" si="56">(K83*N83)-100</f>
        <v>1150</v>
      </c>
      <c r="N83" s="321">
        <v>25</v>
      </c>
      <c r="O83" s="323" t="s">
        <v>591</v>
      </c>
      <c r="P83" s="260">
        <v>44537</v>
      </c>
      <c r="Q83" s="264"/>
      <c r="R83" s="265" t="s">
        <v>595</v>
      </c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61"/>
      <c r="AG83" s="261"/>
      <c r="AH83" s="261"/>
      <c r="AI83" s="261"/>
      <c r="AJ83" s="261"/>
      <c r="AK83" s="261"/>
      <c r="AL83" s="261"/>
    </row>
    <row r="84" spans="1:38" s="262" customFormat="1" ht="12.75" customHeight="1">
      <c r="A84" s="317">
        <v>10</v>
      </c>
      <c r="B84" s="260">
        <v>44537</v>
      </c>
      <c r="C84" s="318"/>
      <c r="D84" s="319" t="s">
        <v>927</v>
      </c>
      <c r="E84" s="317" t="s">
        <v>593</v>
      </c>
      <c r="F84" s="317">
        <v>31</v>
      </c>
      <c r="G84" s="317">
        <v>48</v>
      </c>
      <c r="H84" s="317">
        <v>37.5</v>
      </c>
      <c r="I84" s="320" t="s">
        <v>928</v>
      </c>
      <c r="J84" s="321" t="s">
        <v>929</v>
      </c>
      <c r="K84" s="418">
        <f t="shared" ref="K84" si="57">H84-F84</f>
        <v>6.5</v>
      </c>
      <c r="L84" s="322">
        <v>100</v>
      </c>
      <c r="M84" s="321">
        <f t="shared" ref="M84" si="58">(K84*N84)-100</f>
        <v>1850</v>
      </c>
      <c r="N84" s="321">
        <v>300</v>
      </c>
      <c r="O84" s="323" t="s">
        <v>591</v>
      </c>
      <c r="P84" s="431">
        <v>44537</v>
      </c>
      <c r="Q84" s="264"/>
      <c r="R84" s="265" t="s">
        <v>595</v>
      </c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1"/>
      <c r="AE84" s="261"/>
      <c r="AF84" s="261"/>
      <c r="AG84" s="261"/>
      <c r="AH84" s="261"/>
      <c r="AI84" s="261"/>
      <c r="AJ84" s="261"/>
      <c r="AK84" s="261"/>
      <c r="AL84" s="261"/>
    </row>
    <row r="85" spans="1:38" s="262" customFormat="1" ht="12.75" customHeight="1">
      <c r="A85" s="423">
        <v>11</v>
      </c>
      <c r="B85" s="424">
        <v>44537</v>
      </c>
      <c r="C85" s="425"/>
      <c r="D85" s="426" t="s">
        <v>918</v>
      </c>
      <c r="E85" s="423" t="s">
        <v>593</v>
      </c>
      <c r="F85" s="423">
        <v>72.5</v>
      </c>
      <c r="G85" s="423">
        <v>40</v>
      </c>
      <c r="H85" s="423">
        <v>40</v>
      </c>
      <c r="I85" s="427" t="s">
        <v>920</v>
      </c>
      <c r="J85" s="428" t="s">
        <v>930</v>
      </c>
      <c r="K85" s="429">
        <f>F85-H85</f>
        <v>32.5</v>
      </c>
      <c r="L85" s="429">
        <v>100</v>
      </c>
      <c r="M85" s="428">
        <f>(K85*N85)-100</f>
        <v>1525</v>
      </c>
      <c r="N85" s="428">
        <v>50</v>
      </c>
      <c r="O85" s="430" t="s">
        <v>604</v>
      </c>
      <c r="P85" s="433">
        <v>44537</v>
      </c>
      <c r="Q85" s="264"/>
      <c r="R85" s="265" t="s">
        <v>595</v>
      </c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61"/>
      <c r="AG85" s="261"/>
      <c r="AH85" s="261"/>
      <c r="AI85" s="261"/>
      <c r="AJ85" s="261"/>
      <c r="AK85" s="261"/>
      <c r="AL85" s="261"/>
    </row>
    <row r="86" spans="1:38" s="262" customFormat="1" ht="12.75" customHeight="1">
      <c r="A86" s="423">
        <v>12</v>
      </c>
      <c r="B86" s="424">
        <v>44538</v>
      </c>
      <c r="C86" s="425"/>
      <c r="D86" s="426" t="s">
        <v>938</v>
      </c>
      <c r="E86" s="423" t="s">
        <v>898</v>
      </c>
      <c r="F86" s="423">
        <v>84</v>
      </c>
      <c r="G86" s="423">
        <v>120</v>
      </c>
      <c r="H86" s="423">
        <v>112.5</v>
      </c>
      <c r="I86" s="427" t="s">
        <v>937</v>
      </c>
      <c r="J86" s="428" t="s">
        <v>939</v>
      </c>
      <c r="K86" s="429">
        <f>F86-H86</f>
        <v>-28.5</v>
      </c>
      <c r="L86" s="429">
        <v>100</v>
      </c>
      <c r="M86" s="428">
        <f>(K86*N86)-100</f>
        <v>-1525</v>
      </c>
      <c r="N86" s="428">
        <v>50</v>
      </c>
      <c r="O86" s="430" t="s">
        <v>604</v>
      </c>
      <c r="P86" s="433">
        <v>44539</v>
      </c>
      <c r="Q86" s="264"/>
      <c r="R86" s="265" t="s">
        <v>595</v>
      </c>
      <c r="S86" s="261"/>
      <c r="T86" s="261"/>
      <c r="U86" s="261"/>
      <c r="V86" s="261"/>
      <c r="W86" s="261"/>
      <c r="X86" s="261"/>
      <c r="Y86" s="261"/>
      <c r="Z86" s="261"/>
      <c r="AA86" s="261"/>
      <c r="AB86" s="261"/>
      <c r="AC86" s="261"/>
      <c r="AD86" s="261"/>
      <c r="AE86" s="261"/>
      <c r="AF86" s="261"/>
      <c r="AG86" s="261"/>
      <c r="AH86" s="261"/>
      <c r="AI86" s="261"/>
      <c r="AJ86" s="261"/>
      <c r="AK86" s="261"/>
      <c r="AL86" s="261"/>
    </row>
    <row r="87" spans="1:38" s="262" customFormat="1" ht="12.75" customHeight="1">
      <c r="A87" s="423">
        <v>13</v>
      </c>
      <c r="B87" s="424">
        <v>44539</v>
      </c>
      <c r="C87" s="425"/>
      <c r="D87" s="426" t="s">
        <v>940</v>
      </c>
      <c r="E87" s="423" t="s">
        <v>593</v>
      </c>
      <c r="F87" s="423">
        <v>32.5</v>
      </c>
      <c r="G87" s="423">
        <v>17</v>
      </c>
      <c r="H87" s="423">
        <v>17</v>
      </c>
      <c r="I87" s="427" t="s">
        <v>928</v>
      </c>
      <c r="J87" s="428" t="s">
        <v>978</v>
      </c>
      <c r="K87" s="429">
        <f t="shared" ref="K87" si="59">H87-F87</f>
        <v>-15.5</v>
      </c>
      <c r="L87" s="487">
        <v>100</v>
      </c>
      <c r="M87" s="488">
        <f t="shared" ref="M87" si="60">(K87*N87)-100</f>
        <v>-4750</v>
      </c>
      <c r="N87" s="488">
        <v>300</v>
      </c>
      <c r="O87" s="430" t="s">
        <v>604</v>
      </c>
      <c r="P87" s="424">
        <v>44547</v>
      </c>
      <c r="Q87" s="264"/>
      <c r="R87" s="265" t="s">
        <v>595</v>
      </c>
      <c r="S87" s="261"/>
      <c r="T87" s="261"/>
      <c r="U87" s="261"/>
      <c r="V87" s="261"/>
      <c r="W87" s="261"/>
      <c r="X87" s="261"/>
      <c r="Y87" s="261"/>
      <c r="Z87" s="261"/>
      <c r="AA87" s="261"/>
      <c r="AB87" s="261"/>
      <c r="AC87" s="261"/>
      <c r="AD87" s="261"/>
      <c r="AE87" s="261"/>
      <c r="AF87" s="261"/>
      <c r="AG87" s="261"/>
      <c r="AH87" s="261"/>
      <c r="AI87" s="261"/>
      <c r="AJ87" s="261"/>
      <c r="AK87" s="261"/>
      <c r="AL87" s="261"/>
    </row>
    <row r="88" spans="1:38" s="262" customFormat="1" ht="12.75" customHeight="1">
      <c r="A88" s="317">
        <v>14</v>
      </c>
      <c r="B88" s="260">
        <v>44540</v>
      </c>
      <c r="C88" s="318"/>
      <c r="D88" s="319" t="s">
        <v>938</v>
      </c>
      <c r="E88" s="317" t="s">
        <v>593</v>
      </c>
      <c r="F88" s="317">
        <v>49.5</v>
      </c>
      <c r="G88" s="317">
        <v>17</v>
      </c>
      <c r="H88" s="317">
        <v>69</v>
      </c>
      <c r="I88" s="320" t="s">
        <v>946</v>
      </c>
      <c r="J88" s="321" t="s">
        <v>947</v>
      </c>
      <c r="K88" s="418">
        <f t="shared" ref="K88" si="61">H88-F88</f>
        <v>19.5</v>
      </c>
      <c r="L88" s="322">
        <v>100</v>
      </c>
      <c r="M88" s="321">
        <f t="shared" ref="M88" si="62">(K88*N88)-100</f>
        <v>875</v>
      </c>
      <c r="N88" s="321">
        <v>50</v>
      </c>
      <c r="O88" s="323" t="s">
        <v>591</v>
      </c>
      <c r="P88" s="431">
        <v>44540</v>
      </c>
      <c r="Q88" s="264"/>
      <c r="R88" s="265" t="s">
        <v>592</v>
      </c>
      <c r="S88" s="261"/>
      <c r="T88" s="261"/>
      <c r="U88" s="261"/>
      <c r="V88" s="261"/>
      <c r="W88" s="261"/>
      <c r="X88" s="261"/>
      <c r="Y88" s="261"/>
      <c r="Z88" s="261"/>
      <c r="AA88" s="261"/>
      <c r="AB88" s="261"/>
      <c r="AC88" s="261"/>
      <c r="AD88" s="261"/>
      <c r="AE88" s="261"/>
      <c r="AF88" s="261"/>
      <c r="AG88" s="261"/>
      <c r="AH88" s="261"/>
      <c r="AI88" s="261"/>
      <c r="AJ88" s="261"/>
      <c r="AK88" s="261"/>
      <c r="AL88" s="261"/>
    </row>
    <row r="89" spans="1:38" s="262" customFormat="1" ht="12.75" customHeight="1">
      <c r="A89" s="423">
        <v>15</v>
      </c>
      <c r="B89" s="424">
        <v>44544</v>
      </c>
      <c r="C89" s="425"/>
      <c r="D89" s="426" t="s">
        <v>958</v>
      </c>
      <c r="E89" s="423" t="s">
        <v>593</v>
      </c>
      <c r="F89" s="423">
        <v>59</v>
      </c>
      <c r="G89" s="423">
        <v>28</v>
      </c>
      <c r="H89" s="423">
        <v>28</v>
      </c>
      <c r="I89" s="427" t="s">
        <v>946</v>
      </c>
      <c r="J89" s="428" t="s">
        <v>962</v>
      </c>
      <c r="K89" s="429">
        <f t="shared" ref="K89:K91" si="63">H89-F89</f>
        <v>-31</v>
      </c>
      <c r="L89" s="487">
        <v>100</v>
      </c>
      <c r="M89" s="488">
        <f t="shared" ref="M89:M91" si="64">(K89*N89)-100</f>
        <v>-1650</v>
      </c>
      <c r="N89" s="488">
        <v>50</v>
      </c>
      <c r="O89" s="430" t="s">
        <v>604</v>
      </c>
      <c r="P89" s="424">
        <v>44545</v>
      </c>
      <c r="Q89" s="264"/>
      <c r="R89" s="265" t="s">
        <v>592</v>
      </c>
      <c r="S89" s="261"/>
      <c r="T89" s="261"/>
      <c r="U89" s="261"/>
      <c r="V89" s="261"/>
      <c r="W89" s="261"/>
      <c r="X89" s="261"/>
      <c r="Y89" s="261"/>
      <c r="Z89" s="261"/>
      <c r="AA89" s="261"/>
      <c r="AB89" s="261"/>
      <c r="AC89" s="261"/>
      <c r="AD89" s="261"/>
      <c r="AE89" s="261"/>
      <c r="AF89" s="261"/>
      <c r="AG89" s="261"/>
      <c r="AH89" s="261"/>
      <c r="AI89" s="261"/>
      <c r="AJ89" s="261"/>
      <c r="AK89" s="261"/>
      <c r="AL89" s="261"/>
    </row>
    <row r="90" spans="1:38" s="262" customFormat="1" ht="12.75" customHeight="1">
      <c r="A90" s="317">
        <v>16</v>
      </c>
      <c r="B90" s="260">
        <v>44545</v>
      </c>
      <c r="C90" s="318"/>
      <c r="D90" s="319" t="s">
        <v>963</v>
      </c>
      <c r="E90" s="317" t="s">
        <v>593</v>
      </c>
      <c r="F90" s="317">
        <v>26</v>
      </c>
      <c r="G90" s="317">
        <v>14</v>
      </c>
      <c r="H90" s="317">
        <v>34.5</v>
      </c>
      <c r="I90" s="320" t="s">
        <v>964</v>
      </c>
      <c r="J90" s="321" t="s">
        <v>643</v>
      </c>
      <c r="K90" s="418">
        <f t="shared" si="63"/>
        <v>8.5</v>
      </c>
      <c r="L90" s="322">
        <v>100</v>
      </c>
      <c r="M90" s="321">
        <f t="shared" si="64"/>
        <v>3300</v>
      </c>
      <c r="N90" s="321">
        <v>400</v>
      </c>
      <c r="O90" s="323" t="s">
        <v>591</v>
      </c>
      <c r="P90" s="431">
        <v>44545</v>
      </c>
      <c r="Q90" s="264"/>
      <c r="R90" s="265" t="s">
        <v>592</v>
      </c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261"/>
      <c r="AD90" s="261"/>
      <c r="AE90" s="261"/>
      <c r="AF90" s="261"/>
      <c r="AG90" s="261"/>
      <c r="AH90" s="261"/>
      <c r="AI90" s="261"/>
      <c r="AJ90" s="261"/>
      <c r="AK90" s="261"/>
      <c r="AL90" s="261"/>
    </row>
    <row r="91" spans="1:38" s="262" customFormat="1" ht="12.75" customHeight="1">
      <c r="A91" s="423">
        <v>17</v>
      </c>
      <c r="B91" s="424">
        <v>44547</v>
      </c>
      <c r="C91" s="425"/>
      <c r="D91" s="426" t="s">
        <v>979</v>
      </c>
      <c r="E91" s="423" t="s">
        <v>593</v>
      </c>
      <c r="F91" s="423">
        <v>14.5</v>
      </c>
      <c r="G91" s="423">
        <v>3.5</v>
      </c>
      <c r="H91" s="423">
        <v>3.5</v>
      </c>
      <c r="I91" s="427" t="s">
        <v>980</v>
      </c>
      <c r="J91" s="428" t="s">
        <v>1014</v>
      </c>
      <c r="K91" s="429">
        <f t="shared" si="63"/>
        <v>-11</v>
      </c>
      <c r="L91" s="487">
        <v>100</v>
      </c>
      <c r="M91" s="488">
        <f t="shared" si="64"/>
        <v>-4500</v>
      </c>
      <c r="N91" s="488">
        <v>400</v>
      </c>
      <c r="O91" s="430" t="s">
        <v>604</v>
      </c>
      <c r="P91" s="424">
        <v>44551</v>
      </c>
      <c r="Q91" s="264"/>
      <c r="R91" s="265"/>
      <c r="S91" s="261"/>
      <c r="T91" s="261"/>
      <c r="U91" s="261"/>
      <c r="V91" s="261"/>
      <c r="W91" s="261"/>
      <c r="X91" s="261"/>
      <c r="Y91" s="261"/>
      <c r="Z91" s="261"/>
      <c r="AA91" s="261"/>
      <c r="AB91" s="261"/>
      <c r="AC91" s="261"/>
      <c r="AD91" s="261"/>
      <c r="AE91" s="261"/>
      <c r="AF91" s="261"/>
      <c r="AG91" s="261"/>
      <c r="AH91" s="261"/>
      <c r="AI91" s="261"/>
      <c r="AJ91" s="261"/>
      <c r="AK91" s="261"/>
      <c r="AL91" s="261"/>
    </row>
    <row r="92" spans="1:38" s="262" customFormat="1" ht="12.75" customHeight="1">
      <c r="A92" s="317">
        <v>18</v>
      </c>
      <c r="B92" s="260">
        <v>44547</v>
      </c>
      <c r="C92" s="318"/>
      <c r="D92" s="319" t="s">
        <v>981</v>
      </c>
      <c r="E92" s="317" t="s">
        <v>593</v>
      </c>
      <c r="F92" s="317">
        <v>66</v>
      </c>
      <c r="G92" s="317">
        <v>28</v>
      </c>
      <c r="H92" s="317">
        <v>83.5</v>
      </c>
      <c r="I92" s="320" t="s">
        <v>982</v>
      </c>
      <c r="J92" s="321" t="s">
        <v>983</v>
      </c>
      <c r="K92" s="418">
        <f t="shared" ref="K92:K93" si="65">H92-F92</f>
        <v>17.5</v>
      </c>
      <c r="L92" s="322">
        <v>100</v>
      </c>
      <c r="M92" s="321">
        <f t="shared" ref="M92:M93" si="66">(K92*N92)-100</f>
        <v>775</v>
      </c>
      <c r="N92" s="321">
        <v>50</v>
      </c>
      <c r="O92" s="323" t="s">
        <v>591</v>
      </c>
      <c r="P92" s="431">
        <v>44547</v>
      </c>
      <c r="Q92" s="264"/>
      <c r="R92" s="265"/>
      <c r="S92" s="261"/>
      <c r="T92" s="261"/>
      <c r="U92" s="261"/>
      <c r="V92" s="261"/>
      <c r="W92" s="261"/>
      <c r="X92" s="261"/>
      <c r="Y92" s="261"/>
      <c r="Z92" s="261"/>
      <c r="AA92" s="261"/>
      <c r="AB92" s="261"/>
      <c r="AC92" s="261"/>
      <c r="AD92" s="261"/>
      <c r="AE92" s="261"/>
      <c r="AF92" s="261"/>
      <c r="AG92" s="261"/>
      <c r="AH92" s="261"/>
      <c r="AI92" s="261"/>
      <c r="AJ92" s="261"/>
      <c r="AK92" s="261"/>
      <c r="AL92" s="261"/>
    </row>
    <row r="93" spans="1:38" s="262" customFormat="1" ht="12.75" customHeight="1">
      <c r="A93" s="423">
        <v>19</v>
      </c>
      <c r="B93" s="424">
        <v>44550</v>
      </c>
      <c r="C93" s="425"/>
      <c r="D93" s="426" t="s">
        <v>995</v>
      </c>
      <c r="E93" s="423" t="s">
        <v>593</v>
      </c>
      <c r="F93" s="423">
        <v>51</v>
      </c>
      <c r="G93" s="423">
        <v>18</v>
      </c>
      <c r="H93" s="423">
        <v>18</v>
      </c>
      <c r="I93" s="427" t="s">
        <v>996</v>
      </c>
      <c r="J93" s="428" t="s">
        <v>997</v>
      </c>
      <c r="K93" s="429">
        <f t="shared" si="65"/>
        <v>-33</v>
      </c>
      <c r="L93" s="487">
        <v>100</v>
      </c>
      <c r="M93" s="488">
        <f t="shared" si="66"/>
        <v>-1750</v>
      </c>
      <c r="N93" s="488">
        <v>50</v>
      </c>
      <c r="O93" s="430" t="s">
        <v>604</v>
      </c>
      <c r="P93" s="424">
        <v>44550</v>
      </c>
      <c r="Q93" s="264"/>
      <c r="R93" s="265"/>
      <c r="S93" s="261"/>
      <c r="T93" s="261"/>
      <c r="U93" s="261"/>
      <c r="V93" s="261"/>
      <c r="W93" s="261"/>
      <c r="X93" s="261"/>
      <c r="Y93" s="261"/>
      <c r="Z93" s="261"/>
      <c r="AA93" s="261"/>
      <c r="AB93" s="261"/>
      <c r="AC93" s="261"/>
      <c r="AD93" s="261"/>
      <c r="AE93" s="261"/>
      <c r="AF93" s="261"/>
      <c r="AG93" s="261"/>
      <c r="AH93" s="261"/>
      <c r="AI93" s="261"/>
      <c r="AJ93" s="261"/>
      <c r="AK93" s="261"/>
      <c r="AL93" s="261"/>
    </row>
    <row r="94" spans="1:38" s="262" customFormat="1" ht="12.75" customHeight="1">
      <c r="A94" s="267"/>
      <c r="B94" s="263"/>
      <c r="C94" s="384"/>
      <c r="D94" s="451"/>
      <c r="E94" s="267"/>
      <c r="F94" s="267"/>
      <c r="G94" s="267"/>
      <c r="H94" s="267"/>
      <c r="I94" s="268"/>
      <c r="J94" s="386"/>
      <c r="K94" s="452"/>
      <c r="L94" s="387"/>
      <c r="M94" s="386"/>
      <c r="N94" s="386"/>
      <c r="O94" s="453"/>
      <c r="P94" s="263"/>
      <c r="Q94" s="264"/>
      <c r="R94" s="265"/>
      <c r="S94" s="261"/>
      <c r="T94" s="261"/>
      <c r="U94" s="261"/>
      <c r="V94" s="261"/>
      <c r="W94" s="261"/>
      <c r="X94" s="261"/>
      <c r="Y94" s="261"/>
      <c r="Z94" s="261"/>
      <c r="AA94" s="261"/>
      <c r="AB94" s="261"/>
      <c r="AC94" s="261"/>
      <c r="AD94" s="261"/>
      <c r="AE94" s="261"/>
      <c r="AF94" s="261"/>
      <c r="AG94" s="261"/>
      <c r="AH94" s="261"/>
      <c r="AI94" s="261"/>
      <c r="AJ94" s="261"/>
      <c r="AK94" s="261"/>
      <c r="AL94" s="261"/>
    </row>
    <row r="95" spans="1:38" s="262" customFormat="1" ht="12.75" customHeight="1">
      <c r="A95" s="267"/>
      <c r="B95" s="263"/>
      <c r="C95" s="384"/>
      <c r="D95" s="451"/>
      <c r="E95" s="267"/>
      <c r="F95" s="267"/>
      <c r="G95" s="267"/>
      <c r="H95" s="267"/>
      <c r="I95" s="268"/>
      <c r="J95" s="386"/>
      <c r="K95" s="452"/>
      <c r="L95" s="387"/>
      <c r="M95" s="386"/>
      <c r="N95" s="386"/>
      <c r="O95" s="453"/>
      <c r="P95" s="263"/>
      <c r="Q95" s="264"/>
      <c r="R95" s="265"/>
      <c r="S95" s="261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1"/>
      <c r="AE95" s="261"/>
      <c r="AF95" s="261"/>
      <c r="AG95" s="261"/>
      <c r="AH95" s="261"/>
      <c r="AI95" s="261"/>
      <c r="AJ95" s="261"/>
      <c r="AK95" s="261"/>
      <c r="AL95" s="261"/>
    </row>
    <row r="96" spans="1:38" s="375" customFormat="1" ht="12.75" customHeight="1">
      <c r="A96" s="363"/>
      <c r="B96" s="364"/>
      <c r="C96" s="365"/>
      <c r="D96" s="366"/>
      <c r="E96" s="363"/>
      <c r="F96" s="363"/>
      <c r="G96" s="363"/>
      <c r="H96" s="363"/>
      <c r="I96" s="367"/>
      <c r="J96" s="368"/>
      <c r="K96" s="369"/>
      <c r="L96" s="369"/>
      <c r="M96" s="368"/>
      <c r="N96" s="368"/>
      <c r="O96" s="370"/>
      <c r="P96" s="371"/>
      <c r="Q96" s="372"/>
      <c r="R96" s="373"/>
      <c r="S96" s="372"/>
      <c r="T96" s="372"/>
      <c r="U96" s="372"/>
      <c r="V96" s="372"/>
      <c r="W96" s="372"/>
      <c r="X96" s="372"/>
      <c r="Y96" s="372"/>
      <c r="Z96" s="372"/>
      <c r="AA96" s="372"/>
      <c r="AB96" s="372"/>
      <c r="AC96" s="372"/>
      <c r="AD96" s="372"/>
      <c r="AE96" s="372"/>
      <c r="AF96" s="374"/>
      <c r="AG96" s="374"/>
      <c r="AH96" s="374"/>
      <c r="AI96" s="374"/>
      <c r="AJ96" s="374"/>
      <c r="AK96" s="374"/>
      <c r="AL96" s="374"/>
    </row>
    <row r="97" spans="1:38" ht="14.25" customHeight="1">
      <c r="A97" s="164"/>
      <c r="B97" s="169"/>
      <c r="C97" s="169"/>
      <c r="D97" s="170"/>
      <c r="E97" s="164"/>
      <c r="F97" s="171"/>
      <c r="G97" s="164"/>
      <c r="H97" s="164"/>
      <c r="I97" s="164"/>
      <c r="J97" s="169"/>
      <c r="K97" s="172"/>
      <c r="L97" s="164"/>
      <c r="M97" s="164"/>
      <c r="N97" s="164"/>
      <c r="O97" s="173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2.75" customHeight="1">
      <c r="A98" s="98" t="s">
        <v>616</v>
      </c>
      <c r="B98" s="174"/>
      <c r="C98" s="174"/>
      <c r="D98" s="175"/>
      <c r="E98" s="148"/>
      <c r="F98" s="6"/>
      <c r="G98" s="6"/>
      <c r="H98" s="149"/>
      <c r="I98" s="176"/>
      <c r="J98" s="1"/>
      <c r="K98" s="6"/>
      <c r="L98" s="6"/>
      <c r="M98" s="6"/>
      <c r="N98" s="1"/>
      <c r="O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38" ht="38.25" customHeight="1">
      <c r="A99" s="99" t="s">
        <v>16</v>
      </c>
      <c r="B99" s="100" t="s">
        <v>568</v>
      </c>
      <c r="C99" s="100"/>
      <c r="D99" s="101" t="s">
        <v>579</v>
      </c>
      <c r="E99" s="100" t="s">
        <v>580</v>
      </c>
      <c r="F99" s="100" t="s">
        <v>581</v>
      </c>
      <c r="G99" s="100" t="s">
        <v>582</v>
      </c>
      <c r="H99" s="100" t="s">
        <v>583</v>
      </c>
      <c r="I99" s="100" t="s">
        <v>584</v>
      </c>
      <c r="J99" s="99" t="s">
        <v>585</v>
      </c>
      <c r="K99" s="152" t="s">
        <v>603</v>
      </c>
      <c r="L99" s="153" t="s">
        <v>587</v>
      </c>
      <c r="M99" s="102" t="s">
        <v>588</v>
      </c>
      <c r="N99" s="100" t="s">
        <v>589</v>
      </c>
      <c r="O99" s="101" t="s">
        <v>590</v>
      </c>
      <c r="P99" s="100" t="s">
        <v>829</v>
      </c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38" ht="14.25" customHeight="1">
      <c r="A100" s="269">
        <v>1</v>
      </c>
      <c r="B100" s="463">
        <v>44420</v>
      </c>
      <c r="C100" s="464"/>
      <c r="D100" s="465" t="s">
        <v>500</v>
      </c>
      <c r="E100" s="466" t="s">
        <v>593</v>
      </c>
      <c r="F100" s="269">
        <v>314</v>
      </c>
      <c r="G100" s="269">
        <v>284</v>
      </c>
      <c r="H100" s="466">
        <v>341.25</v>
      </c>
      <c r="I100" s="467" t="s">
        <v>823</v>
      </c>
      <c r="J100" s="103" t="s">
        <v>945</v>
      </c>
      <c r="K100" s="103">
        <f t="shared" ref="K100" si="67">H100-F100</f>
        <v>27.25</v>
      </c>
      <c r="L100" s="104">
        <f t="shared" ref="L100" si="68">(F100*-0.7)/100</f>
        <v>-2.198</v>
      </c>
      <c r="M100" s="105">
        <f t="shared" ref="M100" si="69">(K100+L100)/F100</f>
        <v>7.9783439490445862E-2</v>
      </c>
      <c r="N100" s="103" t="s">
        <v>591</v>
      </c>
      <c r="O100" s="106">
        <v>44540</v>
      </c>
      <c r="P100" s="103"/>
      <c r="Q100" s="1"/>
      <c r="R100" s="1" t="s">
        <v>592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s="262" customFormat="1" ht="14.25" customHeight="1">
      <c r="A101" s="298">
        <v>2</v>
      </c>
      <c r="B101" s="299">
        <v>44488</v>
      </c>
      <c r="C101" s="300"/>
      <c r="D101" s="301" t="s">
        <v>138</v>
      </c>
      <c r="E101" s="302" t="s">
        <v>593</v>
      </c>
      <c r="F101" s="303" t="s">
        <v>839</v>
      </c>
      <c r="G101" s="303">
        <v>198</v>
      </c>
      <c r="H101" s="302"/>
      <c r="I101" s="304" t="s">
        <v>835</v>
      </c>
      <c r="J101" s="305" t="s">
        <v>594</v>
      </c>
      <c r="K101" s="305"/>
      <c r="L101" s="306"/>
      <c r="M101" s="307"/>
      <c r="N101" s="305"/>
      <c r="O101" s="308"/>
      <c r="P101" s="305"/>
      <c r="Q101" s="261"/>
      <c r="R101" s="1" t="s">
        <v>592</v>
      </c>
      <c r="S101" s="261"/>
      <c r="T101" s="261"/>
      <c r="U101" s="261"/>
      <c r="V101" s="261"/>
      <c r="W101" s="261"/>
      <c r="X101" s="261"/>
      <c r="Y101" s="261"/>
      <c r="Z101" s="261"/>
      <c r="AA101" s="261"/>
      <c r="AB101" s="261"/>
      <c r="AC101" s="261"/>
      <c r="AD101" s="261"/>
      <c r="AE101" s="261"/>
      <c r="AF101" s="261"/>
      <c r="AG101" s="261"/>
      <c r="AH101" s="261"/>
      <c r="AI101" s="261"/>
      <c r="AJ101" s="261"/>
      <c r="AK101" s="261"/>
      <c r="AL101" s="261"/>
    </row>
    <row r="102" spans="1:38" s="262" customFormat="1" ht="14.25" customHeight="1">
      <c r="A102" s="298">
        <v>3</v>
      </c>
      <c r="B102" s="299">
        <v>44490</v>
      </c>
      <c r="C102" s="300"/>
      <c r="D102" s="301" t="s">
        <v>468</v>
      </c>
      <c r="E102" s="302" t="s">
        <v>593</v>
      </c>
      <c r="F102" s="303" t="s">
        <v>840</v>
      </c>
      <c r="G102" s="303">
        <v>3700</v>
      </c>
      <c r="H102" s="302"/>
      <c r="I102" s="304" t="s">
        <v>837</v>
      </c>
      <c r="J102" s="305" t="s">
        <v>594</v>
      </c>
      <c r="K102" s="305"/>
      <c r="L102" s="306"/>
      <c r="M102" s="307"/>
      <c r="N102" s="305"/>
      <c r="O102" s="308"/>
      <c r="P102" s="305"/>
      <c r="Q102" s="261"/>
      <c r="R102" s="1" t="s">
        <v>592</v>
      </c>
      <c r="S102" s="261"/>
      <c r="T102" s="261"/>
      <c r="U102" s="261"/>
      <c r="V102" s="261"/>
      <c r="W102" s="261"/>
      <c r="X102" s="261"/>
      <c r="Y102" s="261"/>
      <c r="Z102" s="261"/>
      <c r="AA102" s="261"/>
      <c r="AB102" s="261"/>
      <c r="AC102" s="261"/>
      <c r="AD102" s="261"/>
      <c r="AE102" s="261"/>
      <c r="AF102" s="261"/>
      <c r="AG102" s="261"/>
      <c r="AH102" s="261"/>
      <c r="AI102" s="261"/>
      <c r="AJ102" s="261"/>
      <c r="AK102" s="261"/>
      <c r="AL102" s="261"/>
    </row>
    <row r="103" spans="1:38" s="262" customFormat="1" ht="14.25" customHeight="1">
      <c r="A103" s="298">
        <v>4</v>
      </c>
      <c r="B103" s="299">
        <v>44551</v>
      </c>
      <c r="C103" s="300"/>
      <c r="D103" s="301" t="s">
        <v>389</v>
      </c>
      <c r="E103" s="302" t="s">
        <v>593</v>
      </c>
      <c r="F103" s="303" t="s">
        <v>1018</v>
      </c>
      <c r="G103" s="303">
        <v>198</v>
      </c>
      <c r="H103" s="302"/>
      <c r="I103" s="304" t="s">
        <v>1019</v>
      </c>
      <c r="J103" s="305" t="s">
        <v>594</v>
      </c>
      <c r="K103" s="305"/>
      <c r="L103" s="306"/>
      <c r="M103" s="307"/>
      <c r="N103" s="305"/>
      <c r="O103" s="308"/>
      <c r="P103" s="305"/>
      <c r="Q103" s="261"/>
      <c r="R103" s="1"/>
      <c r="S103" s="261"/>
      <c r="T103" s="261"/>
      <c r="U103" s="261"/>
      <c r="V103" s="261"/>
      <c r="W103" s="261"/>
      <c r="X103" s="261"/>
      <c r="Y103" s="261"/>
      <c r="Z103" s="261"/>
      <c r="AA103" s="261"/>
      <c r="AB103" s="261"/>
      <c r="AC103" s="261"/>
      <c r="AD103" s="261"/>
      <c r="AE103" s="261"/>
      <c r="AF103" s="261"/>
      <c r="AG103" s="261"/>
      <c r="AH103" s="261"/>
      <c r="AI103" s="261"/>
      <c r="AJ103" s="261"/>
      <c r="AK103" s="261"/>
      <c r="AL103" s="261"/>
    </row>
    <row r="104" spans="1:38" s="262" customFormat="1" ht="14.25" customHeight="1">
      <c r="A104" s="298"/>
      <c r="B104" s="299"/>
      <c r="C104" s="300"/>
      <c r="D104" s="301"/>
      <c r="E104" s="302"/>
      <c r="F104" s="303"/>
      <c r="G104" s="303"/>
      <c r="H104" s="302"/>
      <c r="I104" s="304"/>
      <c r="J104" s="305"/>
      <c r="K104" s="305"/>
      <c r="L104" s="306"/>
      <c r="M104" s="307"/>
      <c r="N104" s="305"/>
      <c r="O104" s="308"/>
      <c r="P104" s="305"/>
      <c r="Q104" s="261"/>
      <c r="R104" s="1"/>
      <c r="S104" s="261"/>
      <c r="T104" s="261"/>
      <c r="U104" s="261"/>
      <c r="V104" s="261"/>
      <c r="W104" s="261"/>
      <c r="X104" s="261"/>
      <c r="Y104" s="261"/>
      <c r="Z104" s="261"/>
      <c r="AA104" s="261"/>
      <c r="AB104" s="261"/>
      <c r="AC104" s="261"/>
      <c r="AD104" s="261"/>
      <c r="AE104" s="261"/>
      <c r="AF104" s="261"/>
      <c r="AG104" s="261"/>
      <c r="AH104" s="261"/>
      <c r="AI104" s="261"/>
      <c r="AJ104" s="261"/>
      <c r="AK104" s="261"/>
      <c r="AL104" s="261"/>
    </row>
    <row r="105" spans="1:38" ht="14.25" customHeight="1">
      <c r="A105" s="177"/>
      <c r="B105" s="154"/>
      <c r="C105" s="178"/>
      <c r="D105" s="109"/>
      <c r="E105" s="179"/>
      <c r="F105" s="179"/>
      <c r="G105" s="179"/>
      <c r="H105" s="179"/>
      <c r="I105" s="179"/>
      <c r="J105" s="179"/>
      <c r="K105" s="180"/>
      <c r="L105" s="181"/>
      <c r="M105" s="179"/>
      <c r="N105" s="182"/>
      <c r="O105" s="183"/>
      <c r="P105" s="183"/>
      <c r="R105" s="6"/>
      <c r="S105" s="44"/>
      <c r="T105" s="1"/>
      <c r="U105" s="1"/>
      <c r="V105" s="1"/>
      <c r="W105" s="1"/>
      <c r="X105" s="1"/>
      <c r="Y105" s="1"/>
      <c r="Z105" s="1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</row>
    <row r="106" spans="1:38" ht="12.75" customHeight="1">
      <c r="A106" s="132" t="s">
        <v>596</v>
      </c>
      <c r="B106" s="132"/>
      <c r="C106" s="132"/>
      <c r="D106" s="132"/>
      <c r="E106" s="44"/>
      <c r="F106" s="140" t="s">
        <v>598</v>
      </c>
      <c r="G106" s="59"/>
      <c r="H106" s="59"/>
      <c r="I106" s="59"/>
      <c r="J106" s="6"/>
      <c r="K106" s="158"/>
      <c r="L106" s="159"/>
      <c r="M106" s="6"/>
      <c r="N106" s="122"/>
      <c r="O106" s="184"/>
      <c r="P106" s="1"/>
      <c r="Q106" s="1"/>
      <c r="R106" s="6"/>
      <c r="S106" s="1"/>
      <c r="T106" s="1"/>
      <c r="U106" s="1"/>
      <c r="V106" s="1"/>
      <c r="W106" s="1"/>
      <c r="X106" s="1"/>
      <c r="Y106" s="1"/>
    </row>
    <row r="107" spans="1:38" ht="12.75" customHeight="1">
      <c r="A107" s="139" t="s">
        <v>597</v>
      </c>
      <c r="B107" s="132"/>
      <c r="C107" s="132"/>
      <c r="D107" s="132"/>
      <c r="E107" s="6"/>
      <c r="F107" s="140" t="s">
        <v>600</v>
      </c>
      <c r="G107" s="6"/>
      <c r="H107" s="6" t="s">
        <v>821</v>
      </c>
      <c r="I107" s="6"/>
      <c r="J107" s="1"/>
      <c r="K107" s="6"/>
      <c r="L107" s="6"/>
      <c r="M107" s="6"/>
      <c r="N107" s="1"/>
      <c r="O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2.75" customHeight="1">
      <c r="A108" s="139"/>
      <c r="B108" s="132"/>
      <c r="C108" s="132"/>
      <c r="D108" s="132"/>
      <c r="E108" s="6"/>
      <c r="F108" s="140"/>
      <c r="G108" s="6"/>
      <c r="H108" s="6"/>
      <c r="I108" s="6"/>
      <c r="J108" s="1"/>
      <c r="K108" s="6"/>
      <c r="L108" s="6"/>
      <c r="M108" s="6"/>
      <c r="N108" s="1"/>
      <c r="O108" s="1"/>
      <c r="Q108" s="1"/>
      <c r="R108" s="59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"/>
      <c r="B109" s="147" t="s">
        <v>617</v>
      </c>
      <c r="C109" s="147"/>
      <c r="D109" s="147"/>
      <c r="E109" s="147"/>
      <c r="F109" s="148"/>
      <c r="G109" s="6"/>
      <c r="H109" s="6"/>
      <c r="I109" s="149"/>
      <c r="J109" s="150"/>
      <c r="K109" s="151"/>
      <c r="L109" s="150"/>
      <c r="M109" s="6"/>
      <c r="N109" s="1"/>
      <c r="O109" s="1"/>
      <c r="Q109" s="1"/>
      <c r="R109" s="59"/>
      <c r="S109" s="1"/>
      <c r="T109" s="1"/>
      <c r="U109" s="1"/>
      <c r="V109" s="1"/>
      <c r="W109" s="1"/>
      <c r="X109" s="1"/>
      <c r="Y109" s="1"/>
      <c r="Z109" s="1"/>
    </row>
    <row r="110" spans="1:38" ht="38.25" customHeight="1">
      <c r="A110" s="99" t="s">
        <v>16</v>
      </c>
      <c r="B110" s="100" t="s">
        <v>568</v>
      </c>
      <c r="C110" s="100"/>
      <c r="D110" s="101" t="s">
        <v>579</v>
      </c>
      <c r="E110" s="100" t="s">
        <v>580</v>
      </c>
      <c r="F110" s="100" t="s">
        <v>581</v>
      </c>
      <c r="G110" s="100" t="s">
        <v>602</v>
      </c>
      <c r="H110" s="100" t="s">
        <v>583</v>
      </c>
      <c r="I110" s="100" t="s">
        <v>584</v>
      </c>
      <c r="J110" s="185" t="s">
        <v>585</v>
      </c>
      <c r="K110" s="152" t="s">
        <v>603</v>
      </c>
      <c r="L110" s="162" t="s">
        <v>611</v>
      </c>
      <c r="M110" s="100" t="s">
        <v>612</v>
      </c>
      <c r="N110" s="153" t="s">
        <v>587</v>
      </c>
      <c r="O110" s="102" t="s">
        <v>588</v>
      </c>
      <c r="P110" s="100" t="s">
        <v>589</v>
      </c>
      <c r="Q110" s="101" t="s">
        <v>590</v>
      </c>
      <c r="R110" s="59"/>
      <c r="S110" s="1"/>
      <c r="T110" s="1"/>
      <c r="U110" s="1"/>
      <c r="V110" s="1"/>
      <c r="W110" s="1"/>
      <c r="X110" s="1"/>
      <c r="Y110" s="1"/>
      <c r="Z110" s="1"/>
    </row>
    <row r="111" spans="1:38" ht="14.25" customHeight="1">
      <c r="A111" s="113"/>
      <c r="B111" s="115"/>
      <c r="C111" s="186"/>
      <c r="D111" s="116"/>
      <c r="E111" s="117"/>
      <c r="F111" s="187"/>
      <c r="G111" s="113"/>
      <c r="H111" s="117"/>
      <c r="I111" s="118"/>
      <c r="J111" s="188"/>
      <c r="K111" s="188"/>
      <c r="L111" s="189"/>
      <c r="M111" s="107"/>
      <c r="N111" s="189"/>
      <c r="O111" s="190"/>
      <c r="P111" s="191"/>
      <c r="Q111" s="192"/>
      <c r="R111" s="157"/>
      <c r="S111" s="126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38" ht="14.25" customHeight="1">
      <c r="A112" s="113"/>
      <c r="B112" s="115"/>
      <c r="C112" s="186"/>
      <c r="D112" s="116"/>
      <c r="E112" s="117"/>
      <c r="F112" s="187"/>
      <c r="G112" s="113"/>
      <c r="H112" s="117"/>
      <c r="I112" s="118"/>
      <c r="J112" s="188"/>
      <c r="K112" s="188"/>
      <c r="L112" s="189"/>
      <c r="M112" s="107"/>
      <c r="N112" s="189"/>
      <c r="O112" s="190"/>
      <c r="P112" s="191"/>
      <c r="Q112" s="192"/>
      <c r="R112" s="157"/>
      <c r="S112" s="126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38" ht="14.25" customHeight="1">
      <c r="A113" s="113"/>
      <c r="B113" s="115"/>
      <c r="C113" s="186"/>
      <c r="D113" s="116"/>
      <c r="E113" s="117"/>
      <c r="F113" s="187"/>
      <c r="G113" s="113"/>
      <c r="H113" s="117"/>
      <c r="I113" s="118"/>
      <c r="J113" s="188"/>
      <c r="K113" s="188"/>
      <c r="L113" s="189"/>
      <c r="M113" s="107"/>
      <c r="N113" s="189"/>
      <c r="O113" s="190"/>
      <c r="P113" s="191"/>
      <c r="Q113" s="192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4.25" customHeight="1">
      <c r="A114" s="113"/>
      <c r="B114" s="115"/>
      <c r="C114" s="186"/>
      <c r="D114" s="116"/>
      <c r="E114" s="117"/>
      <c r="F114" s="188"/>
      <c r="G114" s="113"/>
      <c r="H114" s="117"/>
      <c r="I114" s="118"/>
      <c r="J114" s="188"/>
      <c r="K114" s="188"/>
      <c r="L114" s="189"/>
      <c r="M114" s="107"/>
      <c r="N114" s="189"/>
      <c r="O114" s="190"/>
      <c r="P114" s="191"/>
      <c r="Q114" s="192"/>
      <c r="R114" s="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4.25" customHeight="1">
      <c r="A115" s="113"/>
      <c r="B115" s="115"/>
      <c r="C115" s="186"/>
      <c r="D115" s="116"/>
      <c r="E115" s="117"/>
      <c r="F115" s="188"/>
      <c r="G115" s="113"/>
      <c r="H115" s="117"/>
      <c r="I115" s="118"/>
      <c r="J115" s="188"/>
      <c r="K115" s="188"/>
      <c r="L115" s="189"/>
      <c r="M115" s="107"/>
      <c r="N115" s="189"/>
      <c r="O115" s="190"/>
      <c r="P115" s="191"/>
      <c r="Q115" s="192"/>
      <c r="R115" s="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4.25" customHeight="1">
      <c r="A116" s="113"/>
      <c r="B116" s="115"/>
      <c r="C116" s="186"/>
      <c r="D116" s="116"/>
      <c r="E116" s="117"/>
      <c r="F116" s="187"/>
      <c r="G116" s="113"/>
      <c r="H116" s="117"/>
      <c r="I116" s="118"/>
      <c r="J116" s="188"/>
      <c r="K116" s="188"/>
      <c r="L116" s="189"/>
      <c r="M116" s="107"/>
      <c r="N116" s="189"/>
      <c r="O116" s="190"/>
      <c r="P116" s="191"/>
      <c r="Q116" s="192"/>
      <c r="R116" s="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4.25" customHeight="1">
      <c r="A117" s="113"/>
      <c r="B117" s="115"/>
      <c r="C117" s="186"/>
      <c r="D117" s="116"/>
      <c r="E117" s="117"/>
      <c r="F117" s="187"/>
      <c r="G117" s="113"/>
      <c r="H117" s="117"/>
      <c r="I117" s="118"/>
      <c r="J117" s="188"/>
      <c r="K117" s="188"/>
      <c r="L117" s="188"/>
      <c r="M117" s="188"/>
      <c r="N117" s="189"/>
      <c r="O117" s="193"/>
      <c r="P117" s="191"/>
      <c r="Q117" s="192"/>
      <c r="R117" s="6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4.25" customHeight="1">
      <c r="A118" s="113"/>
      <c r="B118" s="115"/>
      <c r="C118" s="186"/>
      <c r="D118" s="116"/>
      <c r="E118" s="117"/>
      <c r="F118" s="188"/>
      <c r="G118" s="113"/>
      <c r="H118" s="117"/>
      <c r="I118" s="118"/>
      <c r="J118" s="188"/>
      <c r="K118" s="188"/>
      <c r="L118" s="189"/>
      <c r="M118" s="107"/>
      <c r="N118" s="189"/>
      <c r="O118" s="190"/>
      <c r="P118" s="191"/>
      <c r="Q118" s="192"/>
      <c r="R118" s="157"/>
      <c r="S118" s="126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4.25" customHeight="1">
      <c r="A119" s="113"/>
      <c r="B119" s="115"/>
      <c r="C119" s="186"/>
      <c r="D119" s="116"/>
      <c r="E119" s="117"/>
      <c r="F119" s="187"/>
      <c r="G119" s="113"/>
      <c r="H119" s="117"/>
      <c r="I119" s="118"/>
      <c r="J119" s="194"/>
      <c r="K119" s="194"/>
      <c r="L119" s="194"/>
      <c r="M119" s="194"/>
      <c r="N119" s="195"/>
      <c r="O119" s="190"/>
      <c r="P119" s="119"/>
      <c r="Q119" s="192"/>
      <c r="R119" s="157"/>
      <c r="S119" s="126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2.75" customHeight="1">
      <c r="A120" s="139"/>
      <c r="B120" s="132"/>
      <c r="C120" s="132"/>
      <c r="D120" s="132"/>
      <c r="E120" s="6"/>
      <c r="F120" s="140"/>
      <c r="G120" s="6"/>
      <c r="H120" s="6"/>
      <c r="I120" s="6"/>
      <c r="J120" s="1"/>
      <c r="K120" s="6"/>
      <c r="L120" s="6"/>
      <c r="M120" s="6"/>
      <c r="N120" s="1"/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139"/>
      <c r="B121" s="132"/>
      <c r="C121" s="132"/>
      <c r="D121" s="132"/>
      <c r="E121" s="6"/>
      <c r="F121" s="140"/>
      <c r="G121" s="59"/>
      <c r="H121" s="44"/>
      <c r="I121" s="59"/>
      <c r="J121" s="6"/>
      <c r="K121" s="158"/>
      <c r="L121" s="159"/>
      <c r="M121" s="6"/>
      <c r="N121" s="122"/>
      <c r="O121" s="160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59"/>
      <c r="B122" s="121"/>
      <c r="C122" s="121"/>
      <c r="D122" s="44"/>
      <c r="E122" s="59"/>
      <c r="F122" s="59"/>
      <c r="G122" s="59"/>
      <c r="H122" s="44"/>
      <c r="I122" s="59"/>
      <c r="J122" s="6"/>
      <c r="K122" s="158"/>
      <c r="L122" s="159"/>
      <c r="M122" s="6"/>
      <c r="N122" s="122"/>
      <c r="O122" s="160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44"/>
      <c r="B123" s="196" t="s">
        <v>618</v>
      </c>
      <c r="C123" s="196"/>
      <c r="D123" s="196"/>
      <c r="E123" s="196"/>
      <c r="F123" s="6"/>
      <c r="G123" s="6"/>
      <c r="H123" s="150"/>
      <c r="I123" s="6"/>
      <c r="J123" s="150"/>
      <c r="K123" s="151"/>
      <c r="L123" s="6"/>
      <c r="M123" s="6"/>
      <c r="N123" s="1"/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38.25" customHeight="1">
      <c r="A124" s="99" t="s">
        <v>16</v>
      </c>
      <c r="B124" s="100" t="s">
        <v>568</v>
      </c>
      <c r="C124" s="100"/>
      <c r="D124" s="101" t="s">
        <v>579</v>
      </c>
      <c r="E124" s="100" t="s">
        <v>580</v>
      </c>
      <c r="F124" s="100" t="s">
        <v>581</v>
      </c>
      <c r="G124" s="100" t="s">
        <v>619</v>
      </c>
      <c r="H124" s="100" t="s">
        <v>620</v>
      </c>
      <c r="I124" s="100" t="s">
        <v>584</v>
      </c>
      <c r="J124" s="197" t="s">
        <v>585</v>
      </c>
      <c r="K124" s="100" t="s">
        <v>586</v>
      </c>
      <c r="L124" s="100" t="s">
        <v>621</v>
      </c>
      <c r="M124" s="100" t="s">
        <v>589</v>
      </c>
      <c r="N124" s="101" t="s">
        <v>590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98">
        <v>1</v>
      </c>
      <c r="B125" s="199">
        <v>41579</v>
      </c>
      <c r="C125" s="199"/>
      <c r="D125" s="200" t="s">
        <v>622</v>
      </c>
      <c r="E125" s="201" t="s">
        <v>623</v>
      </c>
      <c r="F125" s="202">
        <v>82</v>
      </c>
      <c r="G125" s="201" t="s">
        <v>624</v>
      </c>
      <c r="H125" s="201">
        <v>100</v>
      </c>
      <c r="I125" s="203">
        <v>100</v>
      </c>
      <c r="J125" s="204" t="s">
        <v>625</v>
      </c>
      <c r="K125" s="205">
        <f t="shared" ref="K125:K177" si="70">H125-F125</f>
        <v>18</v>
      </c>
      <c r="L125" s="206">
        <f t="shared" ref="L125:L177" si="71">K125/F125</f>
        <v>0.21951219512195122</v>
      </c>
      <c r="M125" s="201" t="s">
        <v>591</v>
      </c>
      <c r="N125" s="207">
        <v>42657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98">
        <v>2</v>
      </c>
      <c r="B126" s="199">
        <v>41794</v>
      </c>
      <c r="C126" s="199"/>
      <c r="D126" s="200" t="s">
        <v>626</v>
      </c>
      <c r="E126" s="201" t="s">
        <v>593</v>
      </c>
      <c r="F126" s="202">
        <v>257</v>
      </c>
      <c r="G126" s="201" t="s">
        <v>624</v>
      </c>
      <c r="H126" s="201">
        <v>300</v>
      </c>
      <c r="I126" s="203">
        <v>300</v>
      </c>
      <c r="J126" s="204" t="s">
        <v>625</v>
      </c>
      <c r="K126" s="205">
        <f t="shared" si="70"/>
        <v>43</v>
      </c>
      <c r="L126" s="206">
        <f t="shared" si="71"/>
        <v>0.16731517509727625</v>
      </c>
      <c r="M126" s="201" t="s">
        <v>591</v>
      </c>
      <c r="N126" s="207">
        <v>41822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98">
        <v>3</v>
      </c>
      <c r="B127" s="199">
        <v>41828</v>
      </c>
      <c r="C127" s="199"/>
      <c r="D127" s="200" t="s">
        <v>627</v>
      </c>
      <c r="E127" s="201" t="s">
        <v>593</v>
      </c>
      <c r="F127" s="202">
        <v>393</v>
      </c>
      <c r="G127" s="201" t="s">
        <v>624</v>
      </c>
      <c r="H127" s="201">
        <v>468</v>
      </c>
      <c r="I127" s="203">
        <v>468</v>
      </c>
      <c r="J127" s="204" t="s">
        <v>625</v>
      </c>
      <c r="K127" s="205">
        <f t="shared" si="70"/>
        <v>75</v>
      </c>
      <c r="L127" s="206">
        <f t="shared" si="71"/>
        <v>0.19083969465648856</v>
      </c>
      <c r="M127" s="201" t="s">
        <v>591</v>
      </c>
      <c r="N127" s="207">
        <v>41863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98">
        <v>4</v>
      </c>
      <c r="B128" s="199">
        <v>41857</v>
      </c>
      <c r="C128" s="199"/>
      <c r="D128" s="200" t="s">
        <v>628</v>
      </c>
      <c r="E128" s="201" t="s">
        <v>593</v>
      </c>
      <c r="F128" s="202">
        <v>205</v>
      </c>
      <c r="G128" s="201" t="s">
        <v>624</v>
      </c>
      <c r="H128" s="201">
        <v>275</v>
      </c>
      <c r="I128" s="203">
        <v>250</v>
      </c>
      <c r="J128" s="204" t="s">
        <v>625</v>
      </c>
      <c r="K128" s="205">
        <f t="shared" si="70"/>
        <v>70</v>
      </c>
      <c r="L128" s="206">
        <f t="shared" si="71"/>
        <v>0.34146341463414637</v>
      </c>
      <c r="M128" s="201" t="s">
        <v>591</v>
      </c>
      <c r="N128" s="207">
        <v>41962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98">
        <v>5</v>
      </c>
      <c r="B129" s="199">
        <v>41886</v>
      </c>
      <c r="C129" s="199"/>
      <c r="D129" s="200" t="s">
        <v>629</v>
      </c>
      <c r="E129" s="201" t="s">
        <v>593</v>
      </c>
      <c r="F129" s="202">
        <v>162</v>
      </c>
      <c r="G129" s="201" t="s">
        <v>624</v>
      </c>
      <c r="H129" s="201">
        <v>190</v>
      </c>
      <c r="I129" s="203">
        <v>190</v>
      </c>
      <c r="J129" s="204" t="s">
        <v>625</v>
      </c>
      <c r="K129" s="205">
        <f t="shared" si="70"/>
        <v>28</v>
      </c>
      <c r="L129" s="206">
        <f t="shared" si="71"/>
        <v>0.1728395061728395</v>
      </c>
      <c r="M129" s="201" t="s">
        <v>591</v>
      </c>
      <c r="N129" s="207">
        <v>42006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98">
        <v>6</v>
      </c>
      <c r="B130" s="199">
        <v>41886</v>
      </c>
      <c r="C130" s="199"/>
      <c r="D130" s="200" t="s">
        <v>630</v>
      </c>
      <c r="E130" s="201" t="s">
        <v>593</v>
      </c>
      <c r="F130" s="202">
        <v>75</v>
      </c>
      <c r="G130" s="201" t="s">
        <v>624</v>
      </c>
      <c r="H130" s="201">
        <v>91.5</v>
      </c>
      <c r="I130" s="203" t="s">
        <v>631</v>
      </c>
      <c r="J130" s="204" t="s">
        <v>632</v>
      </c>
      <c r="K130" s="205">
        <f t="shared" si="70"/>
        <v>16.5</v>
      </c>
      <c r="L130" s="206">
        <f t="shared" si="71"/>
        <v>0.22</v>
      </c>
      <c r="M130" s="201" t="s">
        <v>591</v>
      </c>
      <c r="N130" s="207">
        <v>41954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98">
        <v>7</v>
      </c>
      <c r="B131" s="199">
        <v>41913</v>
      </c>
      <c r="C131" s="199"/>
      <c r="D131" s="200" t="s">
        <v>633</v>
      </c>
      <c r="E131" s="201" t="s">
        <v>593</v>
      </c>
      <c r="F131" s="202">
        <v>850</v>
      </c>
      <c r="G131" s="201" t="s">
        <v>624</v>
      </c>
      <c r="H131" s="201">
        <v>982.5</v>
      </c>
      <c r="I131" s="203">
        <v>1050</v>
      </c>
      <c r="J131" s="204" t="s">
        <v>634</v>
      </c>
      <c r="K131" s="205">
        <f t="shared" si="70"/>
        <v>132.5</v>
      </c>
      <c r="L131" s="206">
        <f t="shared" si="71"/>
        <v>0.15588235294117647</v>
      </c>
      <c r="M131" s="201" t="s">
        <v>591</v>
      </c>
      <c r="N131" s="207">
        <v>42039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98">
        <v>8</v>
      </c>
      <c r="B132" s="199">
        <v>41913</v>
      </c>
      <c r="C132" s="199"/>
      <c r="D132" s="200" t="s">
        <v>635</v>
      </c>
      <c r="E132" s="201" t="s">
        <v>593</v>
      </c>
      <c r="F132" s="202">
        <v>475</v>
      </c>
      <c r="G132" s="201" t="s">
        <v>624</v>
      </c>
      <c r="H132" s="201">
        <v>515</v>
      </c>
      <c r="I132" s="203">
        <v>600</v>
      </c>
      <c r="J132" s="204" t="s">
        <v>636</v>
      </c>
      <c r="K132" s="205">
        <f t="shared" si="70"/>
        <v>40</v>
      </c>
      <c r="L132" s="206">
        <f t="shared" si="71"/>
        <v>8.4210526315789472E-2</v>
      </c>
      <c r="M132" s="201" t="s">
        <v>591</v>
      </c>
      <c r="N132" s="207">
        <v>41939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98">
        <v>9</v>
      </c>
      <c r="B133" s="199">
        <v>41913</v>
      </c>
      <c r="C133" s="199"/>
      <c r="D133" s="200" t="s">
        <v>637</v>
      </c>
      <c r="E133" s="201" t="s">
        <v>593</v>
      </c>
      <c r="F133" s="202">
        <v>86</v>
      </c>
      <c r="G133" s="201" t="s">
        <v>624</v>
      </c>
      <c r="H133" s="201">
        <v>99</v>
      </c>
      <c r="I133" s="203">
        <v>140</v>
      </c>
      <c r="J133" s="204" t="s">
        <v>638</v>
      </c>
      <c r="K133" s="205">
        <f t="shared" si="70"/>
        <v>13</v>
      </c>
      <c r="L133" s="206">
        <f t="shared" si="71"/>
        <v>0.15116279069767441</v>
      </c>
      <c r="M133" s="201" t="s">
        <v>591</v>
      </c>
      <c r="N133" s="207">
        <v>41939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98">
        <v>10</v>
      </c>
      <c r="B134" s="199">
        <v>41926</v>
      </c>
      <c r="C134" s="199"/>
      <c r="D134" s="200" t="s">
        <v>639</v>
      </c>
      <c r="E134" s="201" t="s">
        <v>593</v>
      </c>
      <c r="F134" s="202">
        <v>496.6</v>
      </c>
      <c r="G134" s="201" t="s">
        <v>624</v>
      </c>
      <c r="H134" s="201">
        <v>621</v>
      </c>
      <c r="I134" s="203">
        <v>580</v>
      </c>
      <c r="J134" s="204" t="s">
        <v>625</v>
      </c>
      <c r="K134" s="205">
        <f t="shared" si="70"/>
        <v>124.39999999999998</v>
      </c>
      <c r="L134" s="206">
        <f t="shared" si="71"/>
        <v>0.25050342327829234</v>
      </c>
      <c r="M134" s="201" t="s">
        <v>591</v>
      </c>
      <c r="N134" s="207">
        <v>42605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98">
        <v>11</v>
      </c>
      <c r="B135" s="199">
        <v>41926</v>
      </c>
      <c r="C135" s="199"/>
      <c r="D135" s="200" t="s">
        <v>640</v>
      </c>
      <c r="E135" s="201" t="s">
        <v>593</v>
      </c>
      <c r="F135" s="202">
        <v>2481.9</v>
      </c>
      <c r="G135" s="201" t="s">
        <v>624</v>
      </c>
      <c r="H135" s="201">
        <v>2840</v>
      </c>
      <c r="I135" s="203">
        <v>2870</v>
      </c>
      <c r="J135" s="204" t="s">
        <v>641</v>
      </c>
      <c r="K135" s="205">
        <f t="shared" si="70"/>
        <v>358.09999999999991</v>
      </c>
      <c r="L135" s="206">
        <f t="shared" si="71"/>
        <v>0.14428462065353154</v>
      </c>
      <c r="M135" s="201" t="s">
        <v>591</v>
      </c>
      <c r="N135" s="207">
        <v>42017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98">
        <v>12</v>
      </c>
      <c r="B136" s="199">
        <v>41928</v>
      </c>
      <c r="C136" s="199"/>
      <c r="D136" s="200" t="s">
        <v>642</v>
      </c>
      <c r="E136" s="201" t="s">
        <v>593</v>
      </c>
      <c r="F136" s="202">
        <v>84.5</v>
      </c>
      <c r="G136" s="201" t="s">
        <v>624</v>
      </c>
      <c r="H136" s="201">
        <v>93</v>
      </c>
      <c r="I136" s="203">
        <v>110</v>
      </c>
      <c r="J136" s="204" t="s">
        <v>643</v>
      </c>
      <c r="K136" s="205">
        <f t="shared" si="70"/>
        <v>8.5</v>
      </c>
      <c r="L136" s="206">
        <f t="shared" si="71"/>
        <v>0.10059171597633136</v>
      </c>
      <c r="M136" s="201" t="s">
        <v>591</v>
      </c>
      <c r="N136" s="207">
        <v>41939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98">
        <v>13</v>
      </c>
      <c r="B137" s="199">
        <v>41928</v>
      </c>
      <c r="C137" s="199"/>
      <c r="D137" s="200" t="s">
        <v>644</v>
      </c>
      <c r="E137" s="201" t="s">
        <v>593</v>
      </c>
      <c r="F137" s="202">
        <v>401</v>
      </c>
      <c r="G137" s="201" t="s">
        <v>624</v>
      </c>
      <c r="H137" s="201">
        <v>428</v>
      </c>
      <c r="I137" s="203">
        <v>450</v>
      </c>
      <c r="J137" s="204" t="s">
        <v>645</v>
      </c>
      <c r="K137" s="205">
        <f t="shared" si="70"/>
        <v>27</v>
      </c>
      <c r="L137" s="206">
        <f t="shared" si="71"/>
        <v>6.7331670822942641E-2</v>
      </c>
      <c r="M137" s="201" t="s">
        <v>591</v>
      </c>
      <c r="N137" s="207">
        <v>42020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98">
        <v>14</v>
      </c>
      <c r="B138" s="199">
        <v>41928</v>
      </c>
      <c r="C138" s="199"/>
      <c r="D138" s="200" t="s">
        <v>646</v>
      </c>
      <c r="E138" s="201" t="s">
        <v>593</v>
      </c>
      <c r="F138" s="202">
        <v>101</v>
      </c>
      <c r="G138" s="201" t="s">
        <v>624</v>
      </c>
      <c r="H138" s="201">
        <v>112</v>
      </c>
      <c r="I138" s="203">
        <v>120</v>
      </c>
      <c r="J138" s="204" t="s">
        <v>647</v>
      </c>
      <c r="K138" s="205">
        <f t="shared" si="70"/>
        <v>11</v>
      </c>
      <c r="L138" s="206">
        <f t="shared" si="71"/>
        <v>0.10891089108910891</v>
      </c>
      <c r="M138" s="201" t="s">
        <v>591</v>
      </c>
      <c r="N138" s="207">
        <v>41939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98">
        <v>15</v>
      </c>
      <c r="B139" s="199">
        <v>41954</v>
      </c>
      <c r="C139" s="199"/>
      <c r="D139" s="200" t="s">
        <v>648</v>
      </c>
      <c r="E139" s="201" t="s">
        <v>593</v>
      </c>
      <c r="F139" s="202">
        <v>59</v>
      </c>
      <c r="G139" s="201" t="s">
        <v>624</v>
      </c>
      <c r="H139" s="201">
        <v>76</v>
      </c>
      <c r="I139" s="203">
        <v>76</v>
      </c>
      <c r="J139" s="204" t="s">
        <v>625</v>
      </c>
      <c r="K139" s="205">
        <f t="shared" si="70"/>
        <v>17</v>
      </c>
      <c r="L139" s="206">
        <f t="shared" si="71"/>
        <v>0.28813559322033899</v>
      </c>
      <c r="M139" s="201" t="s">
        <v>591</v>
      </c>
      <c r="N139" s="207">
        <v>43032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98">
        <v>16</v>
      </c>
      <c r="B140" s="199">
        <v>41954</v>
      </c>
      <c r="C140" s="199"/>
      <c r="D140" s="200" t="s">
        <v>637</v>
      </c>
      <c r="E140" s="201" t="s">
        <v>593</v>
      </c>
      <c r="F140" s="202">
        <v>99</v>
      </c>
      <c r="G140" s="201" t="s">
        <v>624</v>
      </c>
      <c r="H140" s="201">
        <v>120</v>
      </c>
      <c r="I140" s="203">
        <v>120</v>
      </c>
      <c r="J140" s="204" t="s">
        <v>605</v>
      </c>
      <c r="K140" s="205">
        <f t="shared" si="70"/>
        <v>21</v>
      </c>
      <c r="L140" s="206">
        <f t="shared" si="71"/>
        <v>0.21212121212121213</v>
      </c>
      <c r="M140" s="201" t="s">
        <v>591</v>
      </c>
      <c r="N140" s="207">
        <v>41960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98">
        <v>17</v>
      </c>
      <c r="B141" s="199">
        <v>41956</v>
      </c>
      <c r="C141" s="199"/>
      <c r="D141" s="200" t="s">
        <v>649</v>
      </c>
      <c r="E141" s="201" t="s">
        <v>593</v>
      </c>
      <c r="F141" s="202">
        <v>22</v>
      </c>
      <c r="G141" s="201" t="s">
        <v>624</v>
      </c>
      <c r="H141" s="201">
        <v>33.549999999999997</v>
      </c>
      <c r="I141" s="203">
        <v>32</v>
      </c>
      <c r="J141" s="204" t="s">
        <v>650</v>
      </c>
      <c r="K141" s="205">
        <f t="shared" si="70"/>
        <v>11.549999999999997</v>
      </c>
      <c r="L141" s="206">
        <f t="shared" si="71"/>
        <v>0.52499999999999991</v>
      </c>
      <c r="M141" s="201" t="s">
        <v>591</v>
      </c>
      <c r="N141" s="207">
        <v>42188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98">
        <v>18</v>
      </c>
      <c r="B142" s="199">
        <v>41976</v>
      </c>
      <c r="C142" s="199"/>
      <c r="D142" s="200" t="s">
        <v>651</v>
      </c>
      <c r="E142" s="201" t="s">
        <v>593</v>
      </c>
      <c r="F142" s="202">
        <v>440</v>
      </c>
      <c r="G142" s="201" t="s">
        <v>624</v>
      </c>
      <c r="H142" s="201">
        <v>520</v>
      </c>
      <c r="I142" s="203">
        <v>520</v>
      </c>
      <c r="J142" s="204" t="s">
        <v>652</v>
      </c>
      <c r="K142" s="205">
        <f t="shared" si="70"/>
        <v>80</v>
      </c>
      <c r="L142" s="206">
        <f t="shared" si="71"/>
        <v>0.18181818181818182</v>
      </c>
      <c r="M142" s="201" t="s">
        <v>591</v>
      </c>
      <c r="N142" s="207">
        <v>42208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8">
        <v>19</v>
      </c>
      <c r="B143" s="199">
        <v>41976</v>
      </c>
      <c r="C143" s="199"/>
      <c r="D143" s="200" t="s">
        <v>653</v>
      </c>
      <c r="E143" s="201" t="s">
        <v>593</v>
      </c>
      <c r="F143" s="202">
        <v>360</v>
      </c>
      <c r="G143" s="201" t="s">
        <v>624</v>
      </c>
      <c r="H143" s="201">
        <v>427</v>
      </c>
      <c r="I143" s="203">
        <v>425</v>
      </c>
      <c r="J143" s="204" t="s">
        <v>654</v>
      </c>
      <c r="K143" s="205">
        <f t="shared" si="70"/>
        <v>67</v>
      </c>
      <c r="L143" s="206">
        <f t="shared" si="71"/>
        <v>0.18611111111111112</v>
      </c>
      <c r="M143" s="201" t="s">
        <v>591</v>
      </c>
      <c r="N143" s="207">
        <v>42058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98">
        <v>20</v>
      </c>
      <c r="B144" s="199">
        <v>42012</v>
      </c>
      <c r="C144" s="199"/>
      <c r="D144" s="200" t="s">
        <v>655</v>
      </c>
      <c r="E144" s="201" t="s">
        <v>593</v>
      </c>
      <c r="F144" s="202">
        <v>360</v>
      </c>
      <c r="G144" s="201" t="s">
        <v>624</v>
      </c>
      <c r="H144" s="201">
        <v>455</v>
      </c>
      <c r="I144" s="203">
        <v>420</v>
      </c>
      <c r="J144" s="204" t="s">
        <v>656</v>
      </c>
      <c r="K144" s="205">
        <f t="shared" si="70"/>
        <v>95</v>
      </c>
      <c r="L144" s="206">
        <f t="shared" si="71"/>
        <v>0.2638888888888889</v>
      </c>
      <c r="M144" s="201" t="s">
        <v>591</v>
      </c>
      <c r="N144" s="207">
        <v>42024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8">
        <v>21</v>
      </c>
      <c r="B145" s="199">
        <v>42012</v>
      </c>
      <c r="C145" s="199"/>
      <c r="D145" s="200" t="s">
        <v>657</v>
      </c>
      <c r="E145" s="201" t="s">
        <v>593</v>
      </c>
      <c r="F145" s="202">
        <v>130</v>
      </c>
      <c r="G145" s="201"/>
      <c r="H145" s="201">
        <v>175.5</v>
      </c>
      <c r="I145" s="203">
        <v>165</v>
      </c>
      <c r="J145" s="204" t="s">
        <v>658</v>
      </c>
      <c r="K145" s="205">
        <f t="shared" si="70"/>
        <v>45.5</v>
      </c>
      <c r="L145" s="206">
        <f t="shared" si="71"/>
        <v>0.35</v>
      </c>
      <c r="M145" s="201" t="s">
        <v>591</v>
      </c>
      <c r="N145" s="207">
        <v>43088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98">
        <v>22</v>
      </c>
      <c r="B146" s="199">
        <v>42040</v>
      </c>
      <c r="C146" s="199"/>
      <c r="D146" s="200" t="s">
        <v>383</v>
      </c>
      <c r="E146" s="201" t="s">
        <v>623</v>
      </c>
      <c r="F146" s="202">
        <v>98</v>
      </c>
      <c r="G146" s="201"/>
      <c r="H146" s="201">
        <v>120</v>
      </c>
      <c r="I146" s="203">
        <v>120</v>
      </c>
      <c r="J146" s="204" t="s">
        <v>625</v>
      </c>
      <c r="K146" s="205">
        <f t="shared" si="70"/>
        <v>22</v>
      </c>
      <c r="L146" s="206">
        <f t="shared" si="71"/>
        <v>0.22448979591836735</v>
      </c>
      <c r="M146" s="201" t="s">
        <v>591</v>
      </c>
      <c r="N146" s="207">
        <v>42753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98">
        <v>23</v>
      </c>
      <c r="B147" s="199">
        <v>42040</v>
      </c>
      <c r="C147" s="199"/>
      <c r="D147" s="200" t="s">
        <v>659</v>
      </c>
      <c r="E147" s="201" t="s">
        <v>623</v>
      </c>
      <c r="F147" s="202">
        <v>196</v>
      </c>
      <c r="G147" s="201"/>
      <c r="H147" s="201">
        <v>262</v>
      </c>
      <c r="I147" s="203">
        <v>255</v>
      </c>
      <c r="J147" s="204" t="s">
        <v>625</v>
      </c>
      <c r="K147" s="205">
        <f t="shared" si="70"/>
        <v>66</v>
      </c>
      <c r="L147" s="206">
        <f t="shared" si="71"/>
        <v>0.33673469387755101</v>
      </c>
      <c r="M147" s="201" t="s">
        <v>591</v>
      </c>
      <c r="N147" s="207">
        <v>42599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8">
        <v>24</v>
      </c>
      <c r="B148" s="209">
        <v>42067</v>
      </c>
      <c r="C148" s="209"/>
      <c r="D148" s="210" t="s">
        <v>382</v>
      </c>
      <c r="E148" s="211" t="s">
        <v>623</v>
      </c>
      <c r="F148" s="212">
        <v>235</v>
      </c>
      <c r="G148" s="212"/>
      <c r="H148" s="213">
        <v>77</v>
      </c>
      <c r="I148" s="213" t="s">
        <v>660</v>
      </c>
      <c r="J148" s="214" t="s">
        <v>661</v>
      </c>
      <c r="K148" s="215">
        <f t="shared" si="70"/>
        <v>-158</v>
      </c>
      <c r="L148" s="216">
        <f t="shared" si="71"/>
        <v>-0.67234042553191486</v>
      </c>
      <c r="M148" s="212" t="s">
        <v>604</v>
      </c>
      <c r="N148" s="209">
        <v>43522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98">
        <v>25</v>
      </c>
      <c r="B149" s="199">
        <v>42067</v>
      </c>
      <c r="C149" s="199"/>
      <c r="D149" s="200" t="s">
        <v>662</v>
      </c>
      <c r="E149" s="201" t="s">
        <v>623</v>
      </c>
      <c r="F149" s="202">
        <v>185</v>
      </c>
      <c r="G149" s="201"/>
      <c r="H149" s="201">
        <v>224</v>
      </c>
      <c r="I149" s="203" t="s">
        <v>663</v>
      </c>
      <c r="J149" s="204" t="s">
        <v>625</v>
      </c>
      <c r="K149" s="205">
        <f t="shared" si="70"/>
        <v>39</v>
      </c>
      <c r="L149" s="206">
        <f t="shared" si="71"/>
        <v>0.21081081081081082</v>
      </c>
      <c r="M149" s="201" t="s">
        <v>591</v>
      </c>
      <c r="N149" s="207">
        <v>42647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8">
        <v>26</v>
      </c>
      <c r="B150" s="209">
        <v>42090</v>
      </c>
      <c r="C150" s="209"/>
      <c r="D150" s="217" t="s">
        <v>664</v>
      </c>
      <c r="E150" s="212" t="s">
        <v>623</v>
      </c>
      <c r="F150" s="212">
        <v>49.5</v>
      </c>
      <c r="G150" s="213"/>
      <c r="H150" s="213">
        <v>15.85</v>
      </c>
      <c r="I150" s="213">
        <v>67</v>
      </c>
      <c r="J150" s="214" t="s">
        <v>665</v>
      </c>
      <c r="K150" s="213">
        <f t="shared" si="70"/>
        <v>-33.65</v>
      </c>
      <c r="L150" s="218">
        <f t="shared" si="71"/>
        <v>-0.67979797979797973</v>
      </c>
      <c r="M150" s="212" t="s">
        <v>604</v>
      </c>
      <c r="N150" s="219">
        <v>43627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98">
        <v>27</v>
      </c>
      <c r="B151" s="199">
        <v>42093</v>
      </c>
      <c r="C151" s="199"/>
      <c r="D151" s="200" t="s">
        <v>666</v>
      </c>
      <c r="E151" s="201" t="s">
        <v>623</v>
      </c>
      <c r="F151" s="202">
        <v>183.5</v>
      </c>
      <c r="G151" s="201"/>
      <c r="H151" s="201">
        <v>219</v>
      </c>
      <c r="I151" s="203">
        <v>218</v>
      </c>
      <c r="J151" s="204" t="s">
        <v>667</v>
      </c>
      <c r="K151" s="205">
        <f t="shared" si="70"/>
        <v>35.5</v>
      </c>
      <c r="L151" s="206">
        <f t="shared" si="71"/>
        <v>0.19346049046321526</v>
      </c>
      <c r="M151" s="201" t="s">
        <v>591</v>
      </c>
      <c r="N151" s="207">
        <v>42103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98">
        <v>28</v>
      </c>
      <c r="B152" s="199">
        <v>42114</v>
      </c>
      <c r="C152" s="199"/>
      <c r="D152" s="200" t="s">
        <v>668</v>
      </c>
      <c r="E152" s="201" t="s">
        <v>623</v>
      </c>
      <c r="F152" s="202">
        <f>(227+237)/2</f>
        <v>232</v>
      </c>
      <c r="G152" s="201"/>
      <c r="H152" s="201">
        <v>298</v>
      </c>
      <c r="I152" s="203">
        <v>298</v>
      </c>
      <c r="J152" s="204" t="s">
        <v>625</v>
      </c>
      <c r="K152" s="205">
        <f t="shared" si="70"/>
        <v>66</v>
      </c>
      <c r="L152" s="206">
        <f t="shared" si="71"/>
        <v>0.28448275862068967</v>
      </c>
      <c r="M152" s="201" t="s">
        <v>591</v>
      </c>
      <c r="N152" s="207">
        <v>42823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8">
        <v>29</v>
      </c>
      <c r="B153" s="199">
        <v>42128</v>
      </c>
      <c r="C153" s="199"/>
      <c r="D153" s="200" t="s">
        <v>669</v>
      </c>
      <c r="E153" s="201" t="s">
        <v>593</v>
      </c>
      <c r="F153" s="202">
        <v>385</v>
      </c>
      <c r="G153" s="201"/>
      <c r="H153" s="201">
        <f>212.5+331</f>
        <v>543.5</v>
      </c>
      <c r="I153" s="203">
        <v>510</v>
      </c>
      <c r="J153" s="204" t="s">
        <v>670</v>
      </c>
      <c r="K153" s="205">
        <f t="shared" si="70"/>
        <v>158.5</v>
      </c>
      <c r="L153" s="206">
        <f t="shared" si="71"/>
        <v>0.41168831168831171</v>
      </c>
      <c r="M153" s="201" t="s">
        <v>591</v>
      </c>
      <c r="N153" s="207">
        <v>42235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98">
        <v>30</v>
      </c>
      <c r="B154" s="199">
        <v>42128</v>
      </c>
      <c r="C154" s="199"/>
      <c r="D154" s="200" t="s">
        <v>671</v>
      </c>
      <c r="E154" s="201" t="s">
        <v>593</v>
      </c>
      <c r="F154" s="202">
        <v>115.5</v>
      </c>
      <c r="G154" s="201"/>
      <c r="H154" s="201">
        <v>146</v>
      </c>
      <c r="I154" s="203">
        <v>142</v>
      </c>
      <c r="J154" s="204" t="s">
        <v>672</v>
      </c>
      <c r="K154" s="205">
        <f t="shared" si="70"/>
        <v>30.5</v>
      </c>
      <c r="L154" s="206">
        <f t="shared" si="71"/>
        <v>0.26406926406926406</v>
      </c>
      <c r="M154" s="201" t="s">
        <v>591</v>
      </c>
      <c r="N154" s="207">
        <v>42202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8">
        <v>31</v>
      </c>
      <c r="B155" s="199">
        <v>42151</v>
      </c>
      <c r="C155" s="199"/>
      <c r="D155" s="200" t="s">
        <v>673</v>
      </c>
      <c r="E155" s="201" t="s">
        <v>593</v>
      </c>
      <c r="F155" s="202">
        <v>237.5</v>
      </c>
      <c r="G155" s="201"/>
      <c r="H155" s="201">
        <v>279.5</v>
      </c>
      <c r="I155" s="203">
        <v>278</v>
      </c>
      <c r="J155" s="204" t="s">
        <v>625</v>
      </c>
      <c r="K155" s="205">
        <f t="shared" si="70"/>
        <v>42</v>
      </c>
      <c r="L155" s="206">
        <f t="shared" si="71"/>
        <v>0.17684210526315788</v>
      </c>
      <c r="M155" s="201" t="s">
        <v>591</v>
      </c>
      <c r="N155" s="207">
        <v>42222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98">
        <v>32</v>
      </c>
      <c r="B156" s="199">
        <v>42174</v>
      </c>
      <c r="C156" s="199"/>
      <c r="D156" s="200" t="s">
        <v>644</v>
      </c>
      <c r="E156" s="201" t="s">
        <v>623</v>
      </c>
      <c r="F156" s="202">
        <v>340</v>
      </c>
      <c r="G156" s="201"/>
      <c r="H156" s="201">
        <v>448</v>
      </c>
      <c r="I156" s="203">
        <v>448</v>
      </c>
      <c r="J156" s="204" t="s">
        <v>625</v>
      </c>
      <c r="K156" s="205">
        <f t="shared" si="70"/>
        <v>108</v>
      </c>
      <c r="L156" s="206">
        <f t="shared" si="71"/>
        <v>0.31764705882352939</v>
      </c>
      <c r="M156" s="201" t="s">
        <v>591</v>
      </c>
      <c r="N156" s="207">
        <v>43018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8">
        <v>33</v>
      </c>
      <c r="B157" s="199">
        <v>42191</v>
      </c>
      <c r="C157" s="199"/>
      <c r="D157" s="200" t="s">
        <v>674</v>
      </c>
      <c r="E157" s="201" t="s">
        <v>623</v>
      </c>
      <c r="F157" s="202">
        <v>390</v>
      </c>
      <c r="G157" s="201"/>
      <c r="H157" s="201">
        <v>460</v>
      </c>
      <c r="I157" s="203">
        <v>460</v>
      </c>
      <c r="J157" s="204" t="s">
        <v>625</v>
      </c>
      <c r="K157" s="205">
        <f t="shared" si="70"/>
        <v>70</v>
      </c>
      <c r="L157" s="206">
        <f t="shared" si="71"/>
        <v>0.17948717948717949</v>
      </c>
      <c r="M157" s="201" t="s">
        <v>591</v>
      </c>
      <c r="N157" s="207">
        <v>42478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8">
        <v>34</v>
      </c>
      <c r="B158" s="209">
        <v>42195</v>
      </c>
      <c r="C158" s="209"/>
      <c r="D158" s="210" t="s">
        <v>675</v>
      </c>
      <c r="E158" s="211" t="s">
        <v>623</v>
      </c>
      <c r="F158" s="212">
        <v>122.5</v>
      </c>
      <c r="G158" s="212"/>
      <c r="H158" s="213">
        <v>61</v>
      </c>
      <c r="I158" s="213">
        <v>172</v>
      </c>
      <c r="J158" s="214" t="s">
        <v>676</v>
      </c>
      <c r="K158" s="215">
        <f t="shared" si="70"/>
        <v>-61.5</v>
      </c>
      <c r="L158" s="216">
        <f t="shared" si="71"/>
        <v>-0.50204081632653064</v>
      </c>
      <c r="M158" s="212" t="s">
        <v>604</v>
      </c>
      <c r="N158" s="209">
        <v>43333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98">
        <v>35</v>
      </c>
      <c r="B159" s="199">
        <v>42219</v>
      </c>
      <c r="C159" s="199"/>
      <c r="D159" s="200" t="s">
        <v>677</v>
      </c>
      <c r="E159" s="201" t="s">
        <v>623</v>
      </c>
      <c r="F159" s="202">
        <v>297.5</v>
      </c>
      <c r="G159" s="201"/>
      <c r="H159" s="201">
        <v>350</v>
      </c>
      <c r="I159" s="203">
        <v>360</v>
      </c>
      <c r="J159" s="204" t="s">
        <v>678</v>
      </c>
      <c r="K159" s="205">
        <f t="shared" si="70"/>
        <v>52.5</v>
      </c>
      <c r="L159" s="206">
        <f t="shared" si="71"/>
        <v>0.17647058823529413</v>
      </c>
      <c r="M159" s="201" t="s">
        <v>591</v>
      </c>
      <c r="N159" s="207">
        <v>42232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98">
        <v>36</v>
      </c>
      <c r="B160" s="199">
        <v>42219</v>
      </c>
      <c r="C160" s="199"/>
      <c r="D160" s="200" t="s">
        <v>679</v>
      </c>
      <c r="E160" s="201" t="s">
        <v>623</v>
      </c>
      <c r="F160" s="202">
        <v>115.5</v>
      </c>
      <c r="G160" s="201"/>
      <c r="H160" s="201">
        <v>149</v>
      </c>
      <c r="I160" s="203">
        <v>140</v>
      </c>
      <c r="J160" s="204" t="s">
        <v>680</v>
      </c>
      <c r="K160" s="205">
        <f t="shared" si="70"/>
        <v>33.5</v>
      </c>
      <c r="L160" s="206">
        <f t="shared" si="71"/>
        <v>0.29004329004329005</v>
      </c>
      <c r="M160" s="201" t="s">
        <v>591</v>
      </c>
      <c r="N160" s="207">
        <v>42740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8">
        <v>37</v>
      </c>
      <c r="B161" s="199">
        <v>42251</v>
      </c>
      <c r="C161" s="199"/>
      <c r="D161" s="200" t="s">
        <v>673</v>
      </c>
      <c r="E161" s="201" t="s">
        <v>623</v>
      </c>
      <c r="F161" s="202">
        <v>226</v>
      </c>
      <c r="G161" s="201"/>
      <c r="H161" s="201">
        <v>292</v>
      </c>
      <c r="I161" s="203">
        <v>292</v>
      </c>
      <c r="J161" s="204" t="s">
        <v>681</v>
      </c>
      <c r="K161" s="205">
        <f t="shared" si="70"/>
        <v>66</v>
      </c>
      <c r="L161" s="206">
        <f t="shared" si="71"/>
        <v>0.29203539823008851</v>
      </c>
      <c r="M161" s="201" t="s">
        <v>591</v>
      </c>
      <c r="N161" s="207">
        <v>42286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8">
        <v>38</v>
      </c>
      <c r="B162" s="199">
        <v>42254</v>
      </c>
      <c r="C162" s="199"/>
      <c r="D162" s="200" t="s">
        <v>668</v>
      </c>
      <c r="E162" s="201" t="s">
        <v>623</v>
      </c>
      <c r="F162" s="202">
        <v>232.5</v>
      </c>
      <c r="G162" s="201"/>
      <c r="H162" s="201">
        <v>312.5</v>
      </c>
      <c r="I162" s="203">
        <v>310</v>
      </c>
      <c r="J162" s="204" t="s">
        <v>625</v>
      </c>
      <c r="K162" s="205">
        <f t="shared" si="70"/>
        <v>80</v>
      </c>
      <c r="L162" s="206">
        <f t="shared" si="71"/>
        <v>0.34408602150537637</v>
      </c>
      <c r="M162" s="201" t="s">
        <v>591</v>
      </c>
      <c r="N162" s="207">
        <v>42823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8">
        <v>39</v>
      </c>
      <c r="B163" s="199">
        <v>42268</v>
      </c>
      <c r="C163" s="199"/>
      <c r="D163" s="200" t="s">
        <v>682</v>
      </c>
      <c r="E163" s="201" t="s">
        <v>623</v>
      </c>
      <c r="F163" s="202">
        <v>196.5</v>
      </c>
      <c r="G163" s="201"/>
      <c r="H163" s="201">
        <v>238</v>
      </c>
      <c r="I163" s="203">
        <v>238</v>
      </c>
      <c r="J163" s="204" t="s">
        <v>681</v>
      </c>
      <c r="K163" s="205">
        <f t="shared" si="70"/>
        <v>41.5</v>
      </c>
      <c r="L163" s="206">
        <f t="shared" si="71"/>
        <v>0.21119592875318066</v>
      </c>
      <c r="M163" s="201" t="s">
        <v>591</v>
      </c>
      <c r="N163" s="207">
        <v>42291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40</v>
      </c>
      <c r="B164" s="199">
        <v>42271</v>
      </c>
      <c r="C164" s="199"/>
      <c r="D164" s="200" t="s">
        <v>622</v>
      </c>
      <c r="E164" s="201" t="s">
        <v>623</v>
      </c>
      <c r="F164" s="202">
        <v>65</v>
      </c>
      <c r="G164" s="201"/>
      <c r="H164" s="201">
        <v>82</v>
      </c>
      <c r="I164" s="203">
        <v>82</v>
      </c>
      <c r="J164" s="204" t="s">
        <v>681</v>
      </c>
      <c r="K164" s="205">
        <f t="shared" si="70"/>
        <v>17</v>
      </c>
      <c r="L164" s="206">
        <f t="shared" si="71"/>
        <v>0.26153846153846155</v>
      </c>
      <c r="M164" s="201" t="s">
        <v>591</v>
      </c>
      <c r="N164" s="207">
        <v>42578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8">
        <v>41</v>
      </c>
      <c r="B165" s="199">
        <v>42291</v>
      </c>
      <c r="C165" s="199"/>
      <c r="D165" s="200" t="s">
        <v>683</v>
      </c>
      <c r="E165" s="201" t="s">
        <v>623</v>
      </c>
      <c r="F165" s="202">
        <v>144</v>
      </c>
      <c r="G165" s="201"/>
      <c r="H165" s="201">
        <v>182.5</v>
      </c>
      <c r="I165" s="203">
        <v>181</v>
      </c>
      <c r="J165" s="204" t="s">
        <v>681</v>
      </c>
      <c r="K165" s="205">
        <f t="shared" si="70"/>
        <v>38.5</v>
      </c>
      <c r="L165" s="206">
        <f t="shared" si="71"/>
        <v>0.2673611111111111</v>
      </c>
      <c r="M165" s="201" t="s">
        <v>591</v>
      </c>
      <c r="N165" s="207">
        <v>42817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8">
        <v>42</v>
      </c>
      <c r="B166" s="199">
        <v>42291</v>
      </c>
      <c r="C166" s="199"/>
      <c r="D166" s="200" t="s">
        <v>684</v>
      </c>
      <c r="E166" s="201" t="s">
        <v>623</v>
      </c>
      <c r="F166" s="202">
        <v>264</v>
      </c>
      <c r="G166" s="201"/>
      <c r="H166" s="201">
        <v>311</v>
      </c>
      <c r="I166" s="203">
        <v>311</v>
      </c>
      <c r="J166" s="204" t="s">
        <v>681</v>
      </c>
      <c r="K166" s="205">
        <f t="shared" si="70"/>
        <v>47</v>
      </c>
      <c r="L166" s="206">
        <f t="shared" si="71"/>
        <v>0.17803030303030304</v>
      </c>
      <c r="M166" s="201" t="s">
        <v>591</v>
      </c>
      <c r="N166" s="207">
        <v>42604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8">
        <v>43</v>
      </c>
      <c r="B167" s="199">
        <v>42318</v>
      </c>
      <c r="C167" s="199"/>
      <c r="D167" s="200" t="s">
        <v>685</v>
      </c>
      <c r="E167" s="201" t="s">
        <v>593</v>
      </c>
      <c r="F167" s="202">
        <v>549.5</v>
      </c>
      <c r="G167" s="201"/>
      <c r="H167" s="201">
        <v>630</v>
      </c>
      <c r="I167" s="203">
        <v>630</v>
      </c>
      <c r="J167" s="204" t="s">
        <v>681</v>
      </c>
      <c r="K167" s="205">
        <f t="shared" si="70"/>
        <v>80.5</v>
      </c>
      <c r="L167" s="206">
        <f t="shared" si="71"/>
        <v>0.1464968152866242</v>
      </c>
      <c r="M167" s="201" t="s">
        <v>591</v>
      </c>
      <c r="N167" s="207">
        <v>42419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8">
        <v>44</v>
      </c>
      <c r="B168" s="199">
        <v>42342</v>
      </c>
      <c r="C168" s="199"/>
      <c r="D168" s="200" t="s">
        <v>686</v>
      </c>
      <c r="E168" s="201" t="s">
        <v>623</v>
      </c>
      <c r="F168" s="202">
        <v>1027.5</v>
      </c>
      <c r="G168" s="201"/>
      <c r="H168" s="201">
        <v>1315</v>
      </c>
      <c r="I168" s="203">
        <v>1250</v>
      </c>
      <c r="J168" s="204" t="s">
        <v>681</v>
      </c>
      <c r="K168" s="205">
        <f t="shared" si="70"/>
        <v>287.5</v>
      </c>
      <c r="L168" s="206">
        <f t="shared" si="71"/>
        <v>0.27980535279805352</v>
      </c>
      <c r="M168" s="201" t="s">
        <v>591</v>
      </c>
      <c r="N168" s="207">
        <v>43244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8">
        <v>45</v>
      </c>
      <c r="B169" s="199">
        <v>42367</v>
      </c>
      <c r="C169" s="199"/>
      <c r="D169" s="200" t="s">
        <v>687</v>
      </c>
      <c r="E169" s="201" t="s">
        <v>623</v>
      </c>
      <c r="F169" s="202">
        <v>465</v>
      </c>
      <c r="G169" s="201"/>
      <c r="H169" s="201">
        <v>540</v>
      </c>
      <c r="I169" s="203">
        <v>540</v>
      </c>
      <c r="J169" s="204" t="s">
        <v>681</v>
      </c>
      <c r="K169" s="205">
        <f t="shared" si="70"/>
        <v>75</v>
      </c>
      <c r="L169" s="206">
        <f t="shared" si="71"/>
        <v>0.16129032258064516</v>
      </c>
      <c r="M169" s="201" t="s">
        <v>591</v>
      </c>
      <c r="N169" s="207">
        <v>42530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8">
        <v>46</v>
      </c>
      <c r="B170" s="199">
        <v>42380</v>
      </c>
      <c r="C170" s="199"/>
      <c r="D170" s="200" t="s">
        <v>383</v>
      </c>
      <c r="E170" s="201" t="s">
        <v>593</v>
      </c>
      <c r="F170" s="202">
        <v>81</v>
      </c>
      <c r="G170" s="201"/>
      <c r="H170" s="201">
        <v>110</v>
      </c>
      <c r="I170" s="203">
        <v>110</v>
      </c>
      <c r="J170" s="204" t="s">
        <v>681</v>
      </c>
      <c r="K170" s="205">
        <f t="shared" si="70"/>
        <v>29</v>
      </c>
      <c r="L170" s="206">
        <f t="shared" si="71"/>
        <v>0.35802469135802467</v>
      </c>
      <c r="M170" s="201" t="s">
        <v>591</v>
      </c>
      <c r="N170" s="207">
        <v>42745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8">
        <v>47</v>
      </c>
      <c r="B171" s="199">
        <v>42382</v>
      </c>
      <c r="C171" s="199"/>
      <c r="D171" s="200" t="s">
        <v>688</v>
      </c>
      <c r="E171" s="201" t="s">
        <v>593</v>
      </c>
      <c r="F171" s="202">
        <v>417.5</v>
      </c>
      <c r="G171" s="201"/>
      <c r="H171" s="201">
        <v>547</v>
      </c>
      <c r="I171" s="203">
        <v>535</v>
      </c>
      <c r="J171" s="204" t="s">
        <v>681</v>
      </c>
      <c r="K171" s="205">
        <f t="shared" si="70"/>
        <v>129.5</v>
      </c>
      <c r="L171" s="206">
        <f t="shared" si="71"/>
        <v>0.31017964071856285</v>
      </c>
      <c r="M171" s="201" t="s">
        <v>591</v>
      </c>
      <c r="N171" s="207">
        <v>42578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8">
        <v>48</v>
      </c>
      <c r="B172" s="199">
        <v>42408</v>
      </c>
      <c r="C172" s="199"/>
      <c r="D172" s="200" t="s">
        <v>689</v>
      </c>
      <c r="E172" s="201" t="s">
        <v>623</v>
      </c>
      <c r="F172" s="202">
        <v>650</v>
      </c>
      <c r="G172" s="201"/>
      <c r="H172" s="201">
        <v>800</v>
      </c>
      <c r="I172" s="203">
        <v>800</v>
      </c>
      <c r="J172" s="204" t="s">
        <v>681</v>
      </c>
      <c r="K172" s="205">
        <f t="shared" si="70"/>
        <v>150</v>
      </c>
      <c r="L172" s="206">
        <f t="shared" si="71"/>
        <v>0.23076923076923078</v>
      </c>
      <c r="M172" s="201" t="s">
        <v>591</v>
      </c>
      <c r="N172" s="207">
        <v>43154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8">
        <v>49</v>
      </c>
      <c r="B173" s="199">
        <v>42433</v>
      </c>
      <c r="C173" s="199"/>
      <c r="D173" s="200" t="s">
        <v>211</v>
      </c>
      <c r="E173" s="201" t="s">
        <v>623</v>
      </c>
      <c r="F173" s="202">
        <v>437.5</v>
      </c>
      <c r="G173" s="201"/>
      <c r="H173" s="201">
        <v>504.5</v>
      </c>
      <c r="I173" s="203">
        <v>522</v>
      </c>
      <c r="J173" s="204" t="s">
        <v>690</v>
      </c>
      <c r="K173" s="205">
        <f t="shared" si="70"/>
        <v>67</v>
      </c>
      <c r="L173" s="206">
        <f t="shared" si="71"/>
        <v>0.15314285714285714</v>
      </c>
      <c r="M173" s="201" t="s">
        <v>591</v>
      </c>
      <c r="N173" s="207">
        <v>42480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8">
        <v>50</v>
      </c>
      <c r="B174" s="199">
        <v>42438</v>
      </c>
      <c r="C174" s="199"/>
      <c r="D174" s="200" t="s">
        <v>691</v>
      </c>
      <c r="E174" s="201" t="s">
        <v>623</v>
      </c>
      <c r="F174" s="202">
        <v>189.5</v>
      </c>
      <c r="G174" s="201"/>
      <c r="H174" s="201">
        <v>218</v>
      </c>
      <c r="I174" s="203">
        <v>218</v>
      </c>
      <c r="J174" s="204" t="s">
        <v>681</v>
      </c>
      <c r="K174" s="205">
        <f t="shared" si="70"/>
        <v>28.5</v>
      </c>
      <c r="L174" s="206">
        <f t="shared" si="71"/>
        <v>0.15039577836411611</v>
      </c>
      <c r="M174" s="201" t="s">
        <v>591</v>
      </c>
      <c r="N174" s="207">
        <v>43034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8">
        <v>51</v>
      </c>
      <c r="B175" s="209">
        <v>42471</v>
      </c>
      <c r="C175" s="209"/>
      <c r="D175" s="217" t="s">
        <v>692</v>
      </c>
      <c r="E175" s="212" t="s">
        <v>623</v>
      </c>
      <c r="F175" s="212">
        <v>36.5</v>
      </c>
      <c r="G175" s="213"/>
      <c r="H175" s="213">
        <v>15.85</v>
      </c>
      <c r="I175" s="213">
        <v>60</v>
      </c>
      <c r="J175" s="214" t="s">
        <v>693</v>
      </c>
      <c r="K175" s="215">
        <f t="shared" si="70"/>
        <v>-20.65</v>
      </c>
      <c r="L175" s="216">
        <f t="shared" si="71"/>
        <v>-0.5657534246575342</v>
      </c>
      <c r="M175" s="212" t="s">
        <v>604</v>
      </c>
      <c r="N175" s="220">
        <v>43627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8">
        <v>52</v>
      </c>
      <c r="B176" s="199">
        <v>42472</v>
      </c>
      <c r="C176" s="199"/>
      <c r="D176" s="200" t="s">
        <v>694</v>
      </c>
      <c r="E176" s="201" t="s">
        <v>623</v>
      </c>
      <c r="F176" s="202">
        <v>93</v>
      </c>
      <c r="G176" s="201"/>
      <c r="H176" s="201">
        <v>149</v>
      </c>
      <c r="I176" s="203">
        <v>140</v>
      </c>
      <c r="J176" s="204" t="s">
        <v>695</v>
      </c>
      <c r="K176" s="205">
        <f t="shared" si="70"/>
        <v>56</v>
      </c>
      <c r="L176" s="206">
        <f t="shared" si="71"/>
        <v>0.60215053763440862</v>
      </c>
      <c r="M176" s="201" t="s">
        <v>591</v>
      </c>
      <c r="N176" s="207">
        <v>42740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8">
        <v>53</v>
      </c>
      <c r="B177" s="199">
        <v>42472</v>
      </c>
      <c r="C177" s="199"/>
      <c r="D177" s="200" t="s">
        <v>696</v>
      </c>
      <c r="E177" s="201" t="s">
        <v>623</v>
      </c>
      <c r="F177" s="202">
        <v>130</v>
      </c>
      <c r="G177" s="201"/>
      <c r="H177" s="201">
        <v>150</v>
      </c>
      <c r="I177" s="203" t="s">
        <v>697</v>
      </c>
      <c r="J177" s="204" t="s">
        <v>681</v>
      </c>
      <c r="K177" s="205">
        <f t="shared" si="70"/>
        <v>20</v>
      </c>
      <c r="L177" s="206">
        <f t="shared" si="71"/>
        <v>0.15384615384615385</v>
      </c>
      <c r="M177" s="201" t="s">
        <v>591</v>
      </c>
      <c r="N177" s="207">
        <v>42564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8">
        <v>54</v>
      </c>
      <c r="B178" s="199">
        <v>42473</v>
      </c>
      <c r="C178" s="199"/>
      <c r="D178" s="200" t="s">
        <v>698</v>
      </c>
      <c r="E178" s="201" t="s">
        <v>623</v>
      </c>
      <c r="F178" s="202">
        <v>196</v>
      </c>
      <c r="G178" s="201"/>
      <c r="H178" s="201">
        <v>299</v>
      </c>
      <c r="I178" s="203">
        <v>299</v>
      </c>
      <c r="J178" s="204" t="s">
        <v>681</v>
      </c>
      <c r="K178" s="205">
        <v>103</v>
      </c>
      <c r="L178" s="206">
        <v>0.52551020408163296</v>
      </c>
      <c r="M178" s="201" t="s">
        <v>591</v>
      </c>
      <c r="N178" s="207">
        <v>42620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55</v>
      </c>
      <c r="B179" s="199">
        <v>42473</v>
      </c>
      <c r="C179" s="199"/>
      <c r="D179" s="200" t="s">
        <v>699</v>
      </c>
      <c r="E179" s="201" t="s">
        <v>623</v>
      </c>
      <c r="F179" s="202">
        <v>88</v>
      </c>
      <c r="G179" s="201"/>
      <c r="H179" s="201">
        <v>103</v>
      </c>
      <c r="I179" s="203">
        <v>103</v>
      </c>
      <c r="J179" s="204" t="s">
        <v>681</v>
      </c>
      <c r="K179" s="205">
        <v>15</v>
      </c>
      <c r="L179" s="206">
        <v>0.170454545454545</v>
      </c>
      <c r="M179" s="201" t="s">
        <v>591</v>
      </c>
      <c r="N179" s="207">
        <v>42530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8">
        <v>56</v>
      </c>
      <c r="B180" s="199">
        <v>42492</v>
      </c>
      <c r="C180" s="199"/>
      <c r="D180" s="200" t="s">
        <v>700</v>
      </c>
      <c r="E180" s="201" t="s">
        <v>623</v>
      </c>
      <c r="F180" s="202">
        <v>127.5</v>
      </c>
      <c r="G180" s="201"/>
      <c r="H180" s="201">
        <v>148</v>
      </c>
      <c r="I180" s="203" t="s">
        <v>701</v>
      </c>
      <c r="J180" s="204" t="s">
        <v>681</v>
      </c>
      <c r="K180" s="205">
        <f t="shared" ref="K180:K184" si="72">H180-F180</f>
        <v>20.5</v>
      </c>
      <c r="L180" s="206">
        <f t="shared" ref="L180:L184" si="73">K180/F180</f>
        <v>0.16078431372549021</v>
      </c>
      <c r="M180" s="201" t="s">
        <v>591</v>
      </c>
      <c r="N180" s="207">
        <v>42564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8">
        <v>57</v>
      </c>
      <c r="B181" s="199">
        <v>42493</v>
      </c>
      <c r="C181" s="199"/>
      <c r="D181" s="200" t="s">
        <v>702</v>
      </c>
      <c r="E181" s="201" t="s">
        <v>623</v>
      </c>
      <c r="F181" s="202">
        <v>675</v>
      </c>
      <c r="G181" s="201"/>
      <c r="H181" s="201">
        <v>815</v>
      </c>
      <c r="I181" s="203" t="s">
        <v>703</v>
      </c>
      <c r="J181" s="204" t="s">
        <v>681</v>
      </c>
      <c r="K181" s="205">
        <f t="shared" si="72"/>
        <v>140</v>
      </c>
      <c r="L181" s="206">
        <f t="shared" si="73"/>
        <v>0.2074074074074074</v>
      </c>
      <c r="M181" s="201" t="s">
        <v>591</v>
      </c>
      <c r="N181" s="207">
        <v>43154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8">
        <v>58</v>
      </c>
      <c r="B182" s="209">
        <v>42522</v>
      </c>
      <c r="C182" s="209"/>
      <c r="D182" s="210" t="s">
        <v>704</v>
      </c>
      <c r="E182" s="211" t="s">
        <v>623</v>
      </c>
      <c r="F182" s="212">
        <v>500</v>
      </c>
      <c r="G182" s="212"/>
      <c r="H182" s="213">
        <v>232.5</v>
      </c>
      <c r="I182" s="213" t="s">
        <v>705</v>
      </c>
      <c r="J182" s="214" t="s">
        <v>706</v>
      </c>
      <c r="K182" s="215">
        <f t="shared" si="72"/>
        <v>-267.5</v>
      </c>
      <c r="L182" s="216">
        <f t="shared" si="73"/>
        <v>-0.53500000000000003</v>
      </c>
      <c r="M182" s="212" t="s">
        <v>604</v>
      </c>
      <c r="N182" s="209">
        <v>43735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8">
        <v>59</v>
      </c>
      <c r="B183" s="199">
        <v>42527</v>
      </c>
      <c r="C183" s="199"/>
      <c r="D183" s="200" t="s">
        <v>542</v>
      </c>
      <c r="E183" s="201" t="s">
        <v>623</v>
      </c>
      <c r="F183" s="202">
        <v>110</v>
      </c>
      <c r="G183" s="201"/>
      <c r="H183" s="201">
        <v>126.5</v>
      </c>
      <c r="I183" s="203">
        <v>125</v>
      </c>
      <c r="J183" s="204" t="s">
        <v>632</v>
      </c>
      <c r="K183" s="205">
        <f t="shared" si="72"/>
        <v>16.5</v>
      </c>
      <c r="L183" s="206">
        <f t="shared" si="73"/>
        <v>0.15</v>
      </c>
      <c r="M183" s="201" t="s">
        <v>591</v>
      </c>
      <c r="N183" s="207">
        <v>42552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8">
        <v>60</v>
      </c>
      <c r="B184" s="199">
        <v>42538</v>
      </c>
      <c r="C184" s="199"/>
      <c r="D184" s="200" t="s">
        <v>707</v>
      </c>
      <c r="E184" s="201" t="s">
        <v>623</v>
      </c>
      <c r="F184" s="202">
        <v>44</v>
      </c>
      <c r="G184" s="201"/>
      <c r="H184" s="201">
        <v>69.5</v>
      </c>
      <c r="I184" s="203">
        <v>69.5</v>
      </c>
      <c r="J184" s="204" t="s">
        <v>708</v>
      </c>
      <c r="K184" s="205">
        <f t="shared" si="72"/>
        <v>25.5</v>
      </c>
      <c r="L184" s="206">
        <f t="shared" si="73"/>
        <v>0.57954545454545459</v>
      </c>
      <c r="M184" s="201" t="s">
        <v>591</v>
      </c>
      <c r="N184" s="207">
        <v>42977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8">
        <v>61</v>
      </c>
      <c r="B185" s="199">
        <v>42549</v>
      </c>
      <c r="C185" s="199"/>
      <c r="D185" s="200" t="s">
        <v>709</v>
      </c>
      <c r="E185" s="201" t="s">
        <v>623</v>
      </c>
      <c r="F185" s="202">
        <v>262.5</v>
      </c>
      <c r="G185" s="201"/>
      <c r="H185" s="201">
        <v>340</v>
      </c>
      <c r="I185" s="203">
        <v>333</v>
      </c>
      <c r="J185" s="204" t="s">
        <v>710</v>
      </c>
      <c r="K185" s="205">
        <v>77.5</v>
      </c>
      <c r="L185" s="206">
        <v>0.29523809523809502</v>
      </c>
      <c r="M185" s="201" t="s">
        <v>591</v>
      </c>
      <c r="N185" s="207">
        <v>43017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8">
        <v>62</v>
      </c>
      <c r="B186" s="199">
        <v>42549</v>
      </c>
      <c r="C186" s="199"/>
      <c r="D186" s="200" t="s">
        <v>711</v>
      </c>
      <c r="E186" s="201" t="s">
        <v>623</v>
      </c>
      <c r="F186" s="202">
        <v>840</v>
      </c>
      <c r="G186" s="201"/>
      <c r="H186" s="201">
        <v>1230</v>
      </c>
      <c r="I186" s="203">
        <v>1230</v>
      </c>
      <c r="J186" s="204" t="s">
        <v>681</v>
      </c>
      <c r="K186" s="205">
        <v>390</v>
      </c>
      <c r="L186" s="206">
        <v>0.46428571428571402</v>
      </c>
      <c r="M186" s="201" t="s">
        <v>591</v>
      </c>
      <c r="N186" s="207">
        <v>42649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21">
        <v>63</v>
      </c>
      <c r="B187" s="222">
        <v>42556</v>
      </c>
      <c r="C187" s="222"/>
      <c r="D187" s="223" t="s">
        <v>712</v>
      </c>
      <c r="E187" s="224" t="s">
        <v>623</v>
      </c>
      <c r="F187" s="224">
        <v>395</v>
      </c>
      <c r="G187" s="225"/>
      <c r="H187" s="225">
        <f>(468.5+342.5)/2</f>
        <v>405.5</v>
      </c>
      <c r="I187" s="225">
        <v>510</v>
      </c>
      <c r="J187" s="226" t="s">
        <v>713</v>
      </c>
      <c r="K187" s="227">
        <f t="shared" ref="K187:K193" si="74">H187-F187</f>
        <v>10.5</v>
      </c>
      <c r="L187" s="228">
        <f t="shared" ref="L187:L193" si="75">K187/F187</f>
        <v>2.6582278481012658E-2</v>
      </c>
      <c r="M187" s="224" t="s">
        <v>714</v>
      </c>
      <c r="N187" s="222">
        <v>43606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8">
        <v>64</v>
      </c>
      <c r="B188" s="209">
        <v>42584</v>
      </c>
      <c r="C188" s="209"/>
      <c r="D188" s="210" t="s">
        <v>715</v>
      </c>
      <c r="E188" s="211" t="s">
        <v>593</v>
      </c>
      <c r="F188" s="212">
        <f>169.5-12.8</f>
        <v>156.69999999999999</v>
      </c>
      <c r="G188" s="212"/>
      <c r="H188" s="213">
        <v>77</v>
      </c>
      <c r="I188" s="213" t="s">
        <v>716</v>
      </c>
      <c r="J188" s="214" t="s">
        <v>717</v>
      </c>
      <c r="K188" s="215">
        <f t="shared" si="74"/>
        <v>-79.699999999999989</v>
      </c>
      <c r="L188" s="216">
        <f t="shared" si="75"/>
        <v>-0.50861518825781749</v>
      </c>
      <c r="M188" s="212" t="s">
        <v>604</v>
      </c>
      <c r="N188" s="209">
        <v>43522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8">
        <v>65</v>
      </c>
      <c r="B189" s="209">
        <v>42586</v>
      </c>
      <c r="C189" s="209"/>
      <c r="D189" s="210" t="s">
        <v>718</v>
      </c>
      <c r="E189" s="211" t="s">
        <v>623</v>
      </c>
      <c r="F189" s="212">
        <v>400</v>
      </c>
      <c r="G189" s="212"/>
      <c r="H189" s="213">
        <v>305</v>
      </c>
      <c r="I189" s="213">
        <v>475</v>
      </c>
      <c r="J189" s="214" t="s">
        <v>719</v>
      </c>
      <c r="K189" s="215">
        <f t="shared" si="74"/>
        <v>-95</v>
      </c>
      <c r="L189" s="216">
        <f t="shared" si="75"/>
        <v>-0.23749999999999999</v>
      </c>
      <c r="M189" s="212" t="s">
        <v>604</v>
      </c>
      <c r="N189" s="209">
        <v>43606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66</v>
      </c>
      <c r="B190" s="199">
        <v>42593</v>
      </c>
      <c r="C190" s="199"/>
      <c r="D190" s="200" t="s">
        <v>720</v>
      </c>
      <c r="E190" s="201" t="s">
        <v>623</v>
      </c>
      <c r="F190" s="202">
        <v>86.5</v>
      </c>
      <c r="G190" s="201"/>
      <c r="H190" s="201">
        <v>130</v>
      </c>
      <c r="I190" s="203">
        <v>130</v>
      </c>
      <c r="J190" s="204" t="s">
        <v>721</v>
      </c>
      <c r="K190" s="205">
        <f t="shared" si="74"/>
        <v>43.5</v>
      </c>
      <c r="L190" s="206">
        <f t="shared" si="75"/>
        <v>0.50289017341040465</v>
      </c>
      <c r="M190" s="201" t="s">
        <v>591</v>
      </c>
      <c r="N190" s="207">
        <v>43091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8">
        <v>67</v>
      </c>
      <c r="B191" s="209">
        <v>42600</v>
      </c>
      <c r="C191" s="209"/>
      <c r="D191" s="210" t="s">
        <v>110</v>
      </c>
      <c r="E191" s="211" t="s">
        <v>623</v>
      </c>
      <c r="F191" s="212">
        <v>133.5</v>
      </c>
      <c r="G191" s="212"/>
      <c r="H191" s="213">
        <v>126.5</v>
      </c>
      <c r="I191" s="213">
        <v>178</v>
      </c>
      <c r="J191" s="214" t="s">
        <v>722</v>
      </c>
      <c r="K191" s="215">
        <f t="shared" si="74"/>
        <v>-7</v>
      </c>
      <c r="L191" s="216">
        <f t="shared" si="75"/>
        <v>-5.2434456928838954E-2</v>
      </c>
      <c r="M191" s="212" t="s">
        <v>604</v>
      </c>
      <c r="N191" s="209">
        <v>42615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8">
        <v>68</v>
      </c>
      <c r="B192" s="199">
        <v>42613</v>
      </c>
      <c r="C192" s="199"/>
      <c r="D192" s="200" t="s">
        <v>723</v>
      </c>
      <c r="E192" s="201" t="s">
        <v>623</v>
      </c>
      <c r="F192" s="202">
        <v>560</v>
      </c>
      <c r="G192" s="201"/>
      <c r="H192" s="201">
        <v>725</v>
      </c>
      <c r="I192" s="203">
        <v>725</v>
      </c>
      <c r="J192" s="204" t="s">
        <v>625</v>
      </c>
      <c r="K192" s="205">
        <f t="shared" si="74"/>
        <v>165</v>
      </c>
      <c r="L192" s="206">
        <f t="shared" si="75"/>
        <v>0.29464285714285715</v>
      </c>
      <c r="M192" s="201" t="s">
        <v>591</v>
      </c>
      <c r="N192" s="207">
        <v>42456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8">
        <v>69</v>
      </c>
      <c r="B193" s="199">
        <v>42614</v>
      </c>
      <c r="C193" s="199"/>
      <c r="D193" s="200" t="s">
        <v>724</v>
      </c>
      <c r="E193" s="201" t="s">
        <v>623</v>
      </c>
      <c r="F193" s="202">
        <v>160.5</v>
      </c>
      <c r="G193" s="201"/>
      <c r="H193" s="201">
        <v>210</v>
      </c>
      <c r="I193" s="203">
        <v>210</v>
      </c>
      <c r="J193" s="204" t="s">
        <v>625</v>
      </c>
      <c r="K193" s="205">
        <f t="shared" si="74"/>
        <v>49.5</v>
      </c>
      <c r="L193" s="206">
        <f t="shared" si="75"/>
        <v>0.30841121495327101</v>
      </c>
      <c r="M193" s="201" t="s">
        <v>591</v>
      </c>
      <c r="N193" s="207">
        <v>42871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8">
        <v>70</v>
      </c>
      <c r="B194" s="199">
        <v>42646</v>
      </c>
      <c r="C194" s="199"/>
      <c r="D194" s="200" t="s">
        <v>397</v>
      </c>
      <c r="E194" s="201" t="s">
        <v>623</v>
      </c>
      <c r="F194" s="202">
        <v>430</v>
      </c>
      <c r="G194" s="201"/>
      <c r="H194" s="201">
        <v>596</v>
      </c>
      <c r="I194" s="203">
        <v>575</v>
      </c>
      <c r="J194" s="204" t="s">
        <v>725</v>
      </c>
      <c r="K194" s="205">
        <v>166</v>
      </c>
      <c r="L194" s="206">
        <v>0.38604651162790699</v>
      </c>
      <c r="M194" s="201" t="s">
        <v>591</v>
      </c>
      <c r="N194" s="207">
        <v>42769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8">
        <v>71</v>
      </c>
      <c r="B195" s="199">
        <v>42657</v>
      </c>
      <c r="C195" s="199"/>
      <c r="D195" s="200" t="s">
        <v>726</v>
      </c>
      <c r="E195" s="201" t="s">
        <v>623</v>
      </c>
      <c r="F195" s="202">
        <v>280</v>
      </c>
      <c r="G195" s="201"/>
      <c r="H195" s="201">
        <v>345</v>
      </c>
      <c r="I195" s="203">
        <v>345</v>
      </c>
      <c r="J195" s="204" t="s">
        <v>625</v>
      </c>
      <c r="K195" s="205">
        <f t="shared" ref="K195:K200" si="76">H195-F195</f>
        <v>65</v>
      </c>
      <c r="L195" s="206">
        <f t="shared" ref="L195:L196" si="77">K195/F195</f>
        <v>0.23214285714285715</v>
      </c>
      <c r="M195" s="201" t="s">
        <v>591</v>
      </c>
      <c r="N195" s="207">
        <v>42814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8">
        <v>72</v>
      </c>
      <c r="B196" s="199">
        <v>42657</v>
      </c>
      <c r="C196" s="199"/>
      <c r="D196" s="200" t="s">
        <v>727</v>
      </c>
      <c r="E196" s="201" t="s">
        <v>623</v>
      </c>
      <c r="F196" s="202">
        <v>245</v>
      </c>
      <c r="G196" s="201"/>
      <c r="H196" s="201">
        <v>325.5</v>
      </c>
      <c r="I196" s="203">
        <v>330</v>
      </c>
      <c r="J196" s="204" t="s">
        <v>728</v>
      </c>
      <c r="K196" s="205">
        <f t="shared" si="76"/>
        <v>80.5</v>
      </c>
      <c r="L196" s="206">
        <f t="shared" si="77"/>
        <v>0.32857142857142857</v>
      </c>
      <c r="M196" s="201" t="s">
        <v>591</v>
      </c>
      <c r="N196" s="207">
        <v>42769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8">
        <v>73</v>
      </c>
      <c r="B197" s="199">
        <v>42660</v>
      </c>
      <c r="C197" s="199"/>
      <c r="D197" s="200" t="s">
        <v>347</v>
      </c>
      <c r="E197" s="201" t="s">
        <v>623</v>
      </c>
      <c r="F197" s="202">
        <v>125</v>
      </c>
      <c r="G197" s="201"/>
      <c r="H197" s="201">
        <v>160</v>
      </c>
      <c r="I197" s="203">
        <v>160</v>
      </c>
      <c r="J197" s="204" t="s">
        <v>681</v>
      </c>
      <c r="K197" s="205">
        <f t="shared" si="76"/>
        <v>35</v>
      </c>
      <c r="L197" s="206">
        <v>0.28000000000000003</v>
      </c>
      <c r="M197" s="201" t="s">
        <v>591</v>
      </c>
      <c r="N197" s="207">
        <v>42803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8">
        <v>74</v>
      </c>
      <c r="B198" s="199">
        <v>42660</v>
      </c>
      <c r="C198" s="199"/>
      <c r="D198" s="200" t="s">
        <v>470</v>
      </c>
      <c r="E198" s="201" t="s">
        <v>623</v>
      </c>
      <c r="F198" s="202">
        <v>114</v>
      </c>
      <c r="G198" s="201"/>
      <c r="H198" s="201">
        <v>145</v>
      </c>
      <c r="I198" s="203">
        <v>145</v>
      </c>
      <c r="J198" s="204" t="s">
        <v>681</v>
      </c>
      <c r="K198" s="205">
        <f t="shared" si="76"/>
        <v>31</v>
      </c>
      <c r="L198" s="206">
        <f t="shared" ref="L198:L200" si="78">K198/F198</f>
        <v>0.27192982456140352</v>
      </c>
      <c r="M198" s="201" t="s">
        <v>591</v>
      </c>
      <c r="N198" s="207">
        <v>42859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8">
        <v>75</v>
      </c>
      <c r="B199" s="199">
        <v>42660</v>
      </c>
      <c r="C199" s="199"/>
      <c r="D199" s="200" t="s">
        <v>729</v>
      </c>
      <c r="E199" s="201" t="s">
        <v>623</v>
      </c>
      <c r="F199" s="202">
        <v>212</v>
      </c>
      <c r="G199" s="201"/>
      <c r="H199" s="201">
        <v>280</v>
      </c>
      <c r="I199" s="203">
        <v>276</v>
      </c>
      <c r="J199" s="204" t="s">
        <v>730</v>
      </c>
      <c r="K199" s="205">
        <f t="shared" si="76"/>
        <v>68</v>
      </c>
      <c r="L199" s="206">
        <f t="shared" si="78"/>
        <v>0.32075471698113206</v>
      </c>
      <c r="M199" s="201" t="s">
        <v>591</v>
      </c>
      <c r="N199" s="207">
        <v>42858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8">
        <v>76</v>
      </c>
      <c r="B200" s="199">
        <v>42678</v>
      </c>
      <c r="C200" s="199"/>
      <c r="D200" s="200" t="s">
        <v>458</v>
      </c>
      <c r="E200" s="201" t="s">
        <v>623</v>
      </c>
      <c r="F200" s="202">
        <v>155</v>
      </c>
      <c r="G200" s="201"/>
      <c r="H200" s="201">
        <v>210</v>
      </c>
      <c r="I200" s="203">
        <v>210</v>
      </c>
      <c r="J200" s="204" t="s">
        <v>731</v>
      </c>
      <c r="K200" s="205">
        <f t="shared" si="76"/>
        <v>55</v>
      </c>
      <c r="L200" s="206">
        <f t="shared" si="78"/>
        <v>0.35483870967741937</v>
      </c>
      <c r="M200" s="201" t="s">
        <v>591</v>
      </c>
      <c r="N200" s="207">
        <v>42944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8">
        <v>77</v>
      </c>
      <c r="B201" s="209">
        <v>42710</v>
      </c>
      <c r="C201" s="209"/>
      <c r="D201" s="210" t="s">
        <v>732</v>
      </c>
      <c r="E201" s="211" t="s">
        <v>623</v>
      </c>
      <c r="F201" s="212">
        <v>150.5</v>
      </c>
      <c r="G201" s="212"/>
      <c r="H201" s="213">
        <v>72.5</v>
      </c>
      <c r="I201" s="213">
        <v>174</v>
      </c>
      <c r="J201" s="214" t="s">
        <v>733</v>
      </c>
      <c r="K201" s="215">
        <v>-78</v>
      </c>
      <c r="L201" s="216">
        <v>-0.51827242524916906</v>
      </c>
      <c r="M201" s="212" t="s">
        <v>604</v>
      </c>
      <c r="N201" s="209">
        <v>43333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8">
        <v>78</v>
      </c>
      <c r="B202" s="199">
        <v>42712</v>
      </c>
      <c r="C202" s="199"/>
      <c r="D202" s="200" t="s">
        <v>734</v>
      </c>
      <c r="E202" s="201" t="s">
        <v>623</v>
      </c>
      <c r="F202" s="202">
        <v>380</v>
      </c>
      <c r="G202" s="201"/>
      <c r="H202" s="201">
        <v>478</v>
      </c>
      <c r="I202" s="203">
        <v>468</v>
      </c>
      <c r="J202" s="204" t="s">
        <v>681</v>
      </c>
      <c r="K202" s="205">
        <f t="shared" ref="K202:K204" si="79">H202-F202</f>
        <v>98</v>
      </c>
      <c r="L202" s="206">
        <f t="shared" ref="L202:L204" si="80">K202/F202</f>
        <v>0.25789473684210529</v>
      </c>
      <c r="M202" s="201" t="s">
        <v>591</v>
      </c>
      <c r="N202" s="207">
        <v>43025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8">
        <v>79</v>
      </c>
      <c r="B203" s="199">
        <v>42734</v>
      </c>
      <c r="C203" s="199"/>
      <c r="D203" s="200" t="s">
        <v>109</v>
      </c>
      <c r="E203" s="201" t="s">
        <v>623</v>
      </c>
      <c r="F203" s="202">
        <v>305</v>
      </c>
      <c r="G203" s="201"/>
      <c r="H203" s="201">
        <v>375</v>
      </c>
      <c r="I203" s="203">
        <v>375</v>
      </c>
      <c r="J203" s="204" t="s">
        <v>681</v>
      </c>
      <c r="K203" s="205">
        <f t="shared" si="79"/>
        <v>70</v>
      </c>
      <c r="L203" s="206">
        <f t="shared" si="80"/>
        <v>0.22950819672131148</v>
      </c>
      <c r="M203" s="201" t="s">
        <v>591</v>
      </c>
      <c r="N203" s="207">
        <v>42768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8">
        <v>80</v>
      </c>
      <c r="B204" s="199">
        <v>42739</v>
      </c>
      <c r="C204" s="199"/>
      <c r="D204" s="200" t="s">
        <v>95</v>
      </c>
      <c r="E204" s="201" t="s">
        <v>623</v>
      </c>
      <c r="F204" s="202">
        <v>99.5</v>
      </c>
      <c r="G204" s="201"/>
      <c r="H204" s="201">
        <v>158</v>
      </c>
      <c r="I204" s="203">
        <v>158</v>
      </c>
      <c r="J204" s="204" t="s">
        <v>681</v>
      </c>
      <c r="K204" s="205">
        <f t="shared" si="79"/>
        <v>58.5</v>
      </c>
      <c r="L204" s="206">
        <f t="shared" si="80"/>
        <v>0.5879396984924623</v>
      </c>
      <c r="M204" s="201" t="s">
        <v>591</v>
      </c>
      <c r="N204" s="207">
        <v>42898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8">
        <v>81</v>
      </c>
      <c r="B205" s="199">
        <v>42739</v>
      </c>
      <c r="C205" s="199"/>
      <c r="D205" s="200" t="s">
        <v>95</v>
      </c>
      <c r="E205" s="201" t="s">
        <v>623</v>
      </c>
      <c r="F205" s="202">
        <v>99.5</v>
      </c>
      <c r="G205" s="201"/>
      <c r="H205" s="201">
        <v>158</v>
      </c>
      <c r="I205" s="203">
        <v>158</v>
      </c>
      <c r="J205" s="204" t="s">
        <v>681</v>
      </c>
      <c r="K205" s="205">
        <v>58.5</v>
      </c>
      <c r="L205" s="206">
        <v>0.58793969849246197</v>
      </c>
      <c r="M205" s="201" t="s">
        <v>591</v>
      </c>
      <c r="N205" s="207">
        <v>42898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82</v>
      </c>
      <c r="B206" s="199">
        <v>42786</v>
      </c>
      <c r="C206" s="199"/>
      <c r="D206" s="200" t="s">
        <v>186</v>
      </c>
      <c r="E206" s="201" t="s">
        <v>623</v>
      </c>
      <c r="F206" s="202">
        <v>140.5</v>
      </c>
      <c r="G206" s="201"/>
      <c r="H206" s="201">
        <v>220</v>
      </c>
      <c r="I206" s="203">
        <v>220</v>
      </c>
      <c r="J206" s="204" t="s">
        <v>681</v>
      </c>
      <c r="K206" s="205">
        <f>H206-F206</f>
        <v>79.5</v>
      </c>
      <c r="L206" s="206">
        <f>K206/F206</f>
        <v>0.5658362989323843</v>
      </c>
      <c r="M206" s="201" t="s">
        <v>591</v>
      </c>
      <c r="N206" s="207">
        <v>42864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8">
        <v>83</v>
      </c>
      <c r="B207" s="199">
        <v>42786</v>
      </c>
      <c r="C207" s="199"/>
      <c r="D207" s="200" t="s">
        <v>735</v>
      </c>
      <c r="E207" s="201" t="s">
        <v>623</v>
      </c>
      <c r="F207" s="202">
        <v>202.5</v>
      </c>
      <c r="G207" s="201"/>
      <c r="H207" s="201">
        <v>234</v>
      </c>
      <c r="I207" s="203">
        <v>234</v>
      </c>
      <c r="J207" s="204" t="s">
        <v>681</v>
      </c>
      <c r="K207" s="205">
        <v>31.5</v>
      </c>
      <c r="L207" s="206">
        <v>0.155555555555556</v>
      </c>
      <c r="M207" s="201" t="s">
        <v>591</v>
      </c>
      <c r="N207" s="207">
        <v>42836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8">
        <v>84</v>
      </c>
      <c r="B208" s="199">
        <v>42818</v>
      </c>
      <c r="C208" s="199"/>
      <c r="D208" s="200" t="s">
        <v>736</v>
      </c>
      <c r="E208" s="201" t="s">
        <v>623</v>
      </c>
      <c r="F208" s="202">
        <v>300.5</v>
      </c>
      <c r="G208" s="201"/>
      <c r="H208" s="201">
        <v>417.5</v>
      </c>
      <c r="I208" s="203">
        <v>420</v>
      </c>
      <c r="J208" s="204" t="s">
        <v>737</v>
      </c>
      <c r="K208" s="205">
        <f>H208-F208</f>
        <v>117</v>
      </c>
      <c r="L208" s="206">
        <f>K208/F208</f>
        <v>0.38935108153078202</v>
      </c>
      <c r="M208" s="201" t="s">
        <v>591</v>
      </c>
      <c r="N208" s="207">
        <v>43070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8">
        <v>85</v>
      </c>
      <c r="B209" s="199">
        <v>42818</v>
      </c>
      <c r="C209" s="199"/>
      <c r="D209" s="200" t="s">
        <v>711</v>
      </c>
      <c r="E209" s="201" t="s">
        <v>623</v>
      </c>
      <c r="F209" s="202">
        <v>850</v>
      </c>
      <c r="G209" s="201"/>
      <c r="H209" s="201">
        <v>1042.5</v>
      </c>
      <c r="I209" s="203">
        <v>1023</v>
      </c>
      <c r="J209" s="204" t="s">
        <v>738</v>
      </c>
      <c r="K209" s="205">
        <v>192.5</v>
      </c>
      <c r="L209" s="206">
        <v>0.22647058823529401</v>
      </c>
      <c r="M209" s="201" t="s">
        <v>591</v>
      </c>
      <c r="N209" s="207">
        <v>42830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8">
        <v>86</v>
      </c>
      <c r="B210" s="199">
        <v>42830</v>
      </c>
      <c r="C210" s="199"/>
      <c r="D210" s="200" t="s">
        <v>489</v>
      </c>
      <c r="E210" s="201" t="s">
        <v>623</v>
      </c>
      <c r="F210" s="202">
        <v>785</v>
      </c>
      <c r="G210" s="201"/>
      <c r="H210" s="201">
        <v>930</v>
      </c>
      <c r="I210" s="203">
        <v>920</v>
      </c>
      <c r="J210" s="204" t="s">
        <v>739</v>
      </c>
      <c r="K210" s="205">
        <f>H210-F210</f>
        <v>145</v>
      </c>
      <c r="L210" s="206">
        <f>K210/F210</f>
        <v>0.18471337579617833</v>
      </c>
      <c r="M210" s="201" t="s">
        <v>591</v>
      </c>
      <c r="N210" s="207">
        <v>42976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8">
        <v>87</v>
      </c>
      <c r="B211" s="209">
        <v>42831</v>
      </c>
      <c r="C211" s="209"/>
      <c r="D211" s="210" t="s">
        <v>740</v>
      </c>
      <c r="E211" s="211" t="s">
        <v>623</v>
      </c>
      <c r="F211" s="212">
        <v>40</v>
      </c>
      <c r="G211" s="212"/>
      <c r="H211" s="213">
        <v>13.1</v>
      </c>
      <c r="I211" s="213">
        <v>60</v>
      </c>
      <c r="J211" s="214" t="s">
        <v>741</v>
      </c>
      <c r="K211" s="215">
        <v>-26.9</v>
      </c>
      <c r="L211" s="216">
        <v>-0.67249999999999999</v>
      </c>
      <c r="M211" s="212" t="s">
        <v>604</v>
      </c>
      <c r="N211" s="209">
        <v>43138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8">
        <v>88</v>
      </c>
      <c r="B212" s="199">
        <v>42837</v>
      </c>
      <c r="C212" s="199"/>
      <c r="D212" s="200" t="s">
        <v>94</v>
      </c>
      <c r="E212" s="201" t="s">
        <v>623</v>
      </c>
      <c r="F212" s="202">
        <v>289.5</v>
      </c>
      <c r="G212" s="201"/>
      <c r="H212" s="201">
        <v>354</v>
      </c>
      <c r="I212" s="203">
        <v>360</v>
      </c>
      <c r="J212" s="204" t="s">
        <v>742</v>
      </c>
      <c r="K212" s="205">
        <f t="shared" ref="K212:K220" si="81">H212-F212</f>
        <v>64.5</v>
      </c>
      <c r="L212" s="206">
        <f t="shared" ref="L212:L220" si="82">K212/F212</f>
        <v>0.22279792746113988</v>
      </c>
      <c r="M212" s="201" t="s">
        <v>591</v>
      </c>
      <c r="N212" s="207">
        <v>43040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8">
        <v>89</v>
      </c>
      <c r="B213" s="199">
        <v>42845</v>
      </c>
      <c r="C213" s="199"/>
      <c r="D213" s="200" t="s">
        <v>428</v>
      </c>
      <c r="E213" s="201" t="s">
        <v>623</v>
      </c>
      <c r="F213" s="202">
        <v>700</v>
      </c>
      <c r="G213" s="201"/>
      <c r="H213" s="201">
        <v>840</v>
      </c>
      <c r="I213" s="203">
        <v>840</v>
      </c>
      <c r="J213" s="204" t="s">
        <v>743</v>
      </c>
      <c r="K213" s="205">
        <f t="shared" si="81"/>
        <v>140</v>
      </c>
      <c r="L213" s="206">
        <f t="shared" si="82"/>
        <v>0.2</v>
      </c>
      <c r="M213" s="201" t="s">
        <v>591</v>
      </c>
      <c r="N213" s="207">
        <v>42893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8">
        <v>90</v>
      </c>
      <c r="B214" s="199">
        <v>42887</v>
      </c>
      <c r="C214" s="199"/>
      <c r="D214" s="200" t="s">
        <v>744</v>
      </c>
      <c r="E214" s="201" t="s">
        <v>623</v>
      </c>
      <c r="F214" s="202">
        <v>130</v>
      </c>
      <c r="G214" s="201"/>
      <c r="H214" s="201">
        <v>144.25</v>
      </c>
      <c r="I214" s="203">
        <v>170</v>
      </c>
      <c r="J214" s="204" t="s">
        <v>745</v>
      </c>
      <c r="K214" s="205">
        <f t="shared" si="81"/>
        <v>14.25</v>
      </c>
      <c r="L214" s="206">
        <f t="shared" si="82"/>
        <v>0.10961538461538461</v>
      </c>
      <c r="M214" s="201" t="s">
        <v>591</v>
      </c>
      <c r="N214" s="207">
        <v>43675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8">
        <v>91</v>
      </c>
      <c r="B215" s="199">
        <v>42901</v>
      </c>
      <c r="C215" s="199"/>
      <c r="D215" s="200" t="s">
        <v>746</v>
      </c>
      <c r="E215" s="201" t="s">
        <v>623</v>
      </c>
      <c r="F215" s="202">
        <v>214.5</v>
      </c>
      <c r="G215" s="201"/>
      <c r="H215" s="201">
        <v>262</v>
      </c>
      <c r="I215" s="203">
        <v>262</v>
      </c>
      <c r="J215" s="204" t="s">
        <v>747</v>
      </c>
      <c r="K215" s="205">
        <f t="shared" si="81"/>
        <v>47.5</v>
      </c>
      <c r="L215" s="206">
        <f t="shared" si="82"/>
        <v>0.22144522144522144</v>
      </c>
      <c r="M215" s="201" t="s">
        <v>591</v>
      </c>
      <c r="N215" s="207">
        <v>42977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9">
        <v>92</v>
      </c>
      <c r="B216" s="230">
        <v>42933</v>
      </c>
      <c r="C216" s="230"/>
      <c r="D216" s="231" t="s">
        <v>748</v>
      </c>
      <c r="E216" s="232" t="s">
        <v>623</v>
      </c>
      <c r="F216" s="233">
        <v>370</v>
      </c>
      <c r="G216" s="232"/>
      <c r="H216" s="232">
        <v>447.5</v>
      </c>
      <c r="I216" s="234">
        <v>450</v>
      </c>
      <c r="J216" s="235" t="s">
        <v>681</v>
      </c>
      <c r="K216" s="205">
        <f t="shared" si="81"/>
        <v>77.5</v>
      </c>
      <c r="L216" s="236">
        <f t="shared" si="82"/>
        <v>0.20945945945945946</v>
      </c>
      <c r="M216" s="232" t="s">
        <v>591</v>
      </c>
      <c r="N216" s="237">
        <v>43035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9">
        <v>93</v>
      </c>
      <c r="B217" s="230">
        <v>42943</v>
      </c>
      <c r="C217" s="230"/>
      <c r="D217" s="231" t="s">
        <v>184</v>
      </c>
      <c r="E217" s="232" t="s">
        <v>623</v>
      </c>
      <c r="F217" s="233">
        <v>657.5</v>
      </c>
      <c r="G217" s="232"/>
      <c r="H217" s="232">
        <v>825</v>
      </c>
      <c r="I217" s="234">
        <v>820</v>
      </c>
      <c r="J217" s="235" t="s">
        <v>681</v>
      </c>
      <c r="K217" s="205">
        <f t="shared" si="81"/>
        <v>167.5</v>
      </c>
      <c r="L217" s="236">
        <f t="shared" si="82"/>
        <v>0.25475285171102663</v>
      </c>
      <c r="M217" s="232" t="s">
        <v>591</v>
      </c>
      <c r="N217" s="237">
        <v>43090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8">
        <v>94</v>
      </c>
      <c r="B218" s="199">
        <v>42964</v>
      </c>
      <c r="C218" s="199"/>
      <c r="D218" s="200" t="s">
        <v>363</v>
      </c>
      <c r="E218" s="201" t="s">
        <v>623</v>
      </c>
      <c r="F218" s="202">
        <v>605</v>
      </c>
      <c r="G218" s="201"/>
      <c r="H218" s="201">
        <v>750</v>
      </c>
      <c r="I218" s="203">
        <v>750</v>
      </c>
      <c r="J218" s="204" t="s">
        <v>739</v>
      </c>
      <c r="K218" s="205">
        <f t="shared" si="81"/>
        <v>145</v>
      </c>
      <c r="L218" s="206">
        <f t="shared" si="82"/>
        <v>0.23966942148760331</v>
      </c>
      <c r="M218" s="201" t="s">
        <v>591</v>
      </c>
      <c r="N218" s="207">
        <v>43027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8">
        <v>95</v>
      </c>
      <c r="B219" s="209">
        <v>42979</v>
      </c>
      <c r="C219" s="209"/>
      <c r="D219" s="217" t="s">
        <v>749</v>
      </c>
      <c r="E219" s="212" t="s">
        <v>623</v>
      </c>
      <c r="F219" s="212">
        <v>255</v>
      </c>
      <c r="G219" s="213"/>
      <c r="H219" s="213">
        <v>217.25</v>
      </c>
      <c r="I219" s="213">
        <v>320</v>
      </c>
      <c r="J219" s="214" t="s">
        <v>750</v>
      </c>
      <c r="K219" s="215">
        <f t="shared" si="81"/>
        <v>-37.75</v>
      </c>
      <c r="L219" s="218">
        <f t="shared" si="82"/>
        <v>-0.14803921568627451</v>
      </c>
      <c r="M219" s="212" t="s">
        <v>604</v>
      </c>
      <c r="N219" s="209">
        <v>43661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8">
        <v>96</v>
      </c>
      <c r="B220" s="199">
        <v>42997</v>
      </c>
      <c r="C220" s="199"/>
      <c r="D220" s="200" t="s">
        <v>751</v>
      </c>
      <c r="E220" s="201" t="s">
        <v>623</v>
      </c>
      <c r="F220" s="202">
        <v>215</v>
      </c>
      <c r="G220" s="201"/>
      <c r="H220" s="201">
        <v>258</v>
      </c>
      <c r="I220" s="203">
        <v>258</v>
      </c>
      <c r="J220" s="204" t="s">
        <v>681</v>
      </c>
      <c r="K220" s="205">
        <f t="shared" si="81"/>
        <v>43</v>
      </c>
      <c r="L220" s="206">
        <f t="shared" si="82"/>
        <v>0.2</v>
      </c>
      <c r="M220" s="201" t="s">
        <v>591</v>
      </c>
      <c r="N220" s="207">
        <v>43040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8">
        <v>97</v>
      </c>
      <c r="B221" s="199">
        <v>42997</v>
      </c>
      <c r="C221" s="199"/>
      <c r="D221" s="200" t="s">
        <v>751</v>
      </c>
      <c r="E221" s="201" t="s">
        <v>623</v>
      </c>
      <c r="F221" s="202">
        <v>215</v>
      </c>
      <c r="G221" s="201"/>
      <c r="H221" s="201">
        <v>258</v>
      </c>
      <c r="I221" s="203">
        <v>258</v>
      </c>
      <c r="J221" s="235" t="s">
        <v>681</v>
      </c>
      <c r="K221" s="205">
        <v>43</v>
      </c>
      <c r="L221" s="206">
        <v>0.2</v>
      </c>
      <c r="M221" s="201" t="s">
        <v>591</v>
      </c>
      <c r="N221" s="207">
        <v>43040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9">
        <v>98</v>
      </c>
      <c r="B222" s="230">
        <v>42998</v>
      </c>
      <c r="C222" s="230"/>
      <c r="D222" s="231" t="s">
        <v>752</v>
      </c>
      <c r="E222" s="232" t="s">
        <v>623</v>
      </c>
      <c r="F222" s="202">
        <v>75</v>
      </c>
      <c r="G222" s="232"/>
      <c r="H222" s="232">
        <v>90</v>
      </c>
      <c r="I222" s="234">
        <v>90</v>
      </c>
      <c r="J222" s="204" t="s">
        <v>753</v>
      </c>
      <c r="K222" s="205">
        <f t="shared" ref="K222:K227" si="83">H222-F222</f>
        <v>15</v>
      </c>
      <c r="L222" s="206">
        <f t="shared" ref="L222:L227" si="84">K222/F222</f>
        <v>0.2</v>
      </c>
      <c r="M222" s="201" t="s">
        <v>591</v>
      </c>
      <c r="N222" s="207">
        <v>43019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9">
        <v>99</v>
      </c>
      <c r="B223" s="230">
        <v>43011</v>
      </c>
      <c r="C223" s="230"/>
      <c r="D223" s="231" t="s">
        <v>606</v>
      </c>
      <c r="E223" s="232" t="s">
        <v>623</v>
      </c>
      <c r="F223" s="233">
        <v>315</v>
      </c>
      <c r="G223" s="232"/>
      <c r="H223" s="232">
        <v>392</v>
      </c>
      <c r="I223" s="234">
        <v>384</v>
      </c>
      <c r="J223" s="235" t="s">
        <v>754</v>
      </c>
      <c r="K223" s="205">
        <f t="shared" si="83"/>
        <v>77</v>
      </c>
      <c r="L223" s="236">
        <f t="shared" si="84"/>
        <v>0.24444444444444444</v>
      </c>
      <c r="M223" s="232" t="s">
        <v>591</v>
      </c>
      <c r="N223" s="237">
        <v>43017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9">
        <v>100</v>
      </c>
      <c r="B224" s="230">
        <v>43013</v>
      </c>
      <c r="C224" s="230"/>
      <c r="D224" s="231" t="s">
        <v>463</v>
      </c>
      <c r="E224" s="232" t="s">
        <v>623</v>
      </c>
      <c r="F224" s="233">
        <v>145</v>
      </c>
      <c r="G224" s="232"/>
      <c r="H224" s="232">
        <v>179</v>
      </c>
      <c r="I224" s="234">
        <v>180</v>
      </c>
      <c r="J224" s="235" t="s">
        <v>755</v>
      </c>
      <c r="K224" s="205">
        <f t="shared" si="83"/>
        <v>34</v>
      </c>
      <c r="L224" s="236">
        <f t="shared" si="84"/>
        <v>0.23448275862068965</v>
      </c>
      <c r="M224" s="232" t="s">
        <v>591</v>
      </c>
      <c r="N224" s="237">
        <v>43025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9">
        <v>101</v>
      </c>
      <c r="B225" s="230">
        <v>43014</v>
      </c>
      <c r="C225" s="230"/>
      <c r="D225" s="231" t="s">
        <v>337</v>
      </c>
      <c r="E225" s="232" t="s">
        <v>623</v>
      </c>
      <c r="F225" s="233">
        <v>256</v>
      </c>
      <c r="G225" s="232"/>
      <c r="H225" s="232">
        <v>323</v>
      </c>
      <c r="I225" s="234">
        <v>320</v>
      </c>
      <c r="J225" s="235" t="s">
        <v>681</v>
      </c>
      <c r="K225" s="205">
        <f t="shared" si="83"/>
        <v>67</v>
      </c>
      <c r="L225" s="236">
        <f t="shared" si="84"/>
        <v>0.26171875</v>
      </c>
      <c r="M225" s="232" t="s">
        <v>591</v>
      </c>
      <c r="N225" s="237">
        <v>43067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9">
        <v>102</v>
      </c>
      <c r="B226" s="230">
        <v>43017</v>
      </c>
      <c r="C226" s="230"/>
      <c r="D226" s="231" t="s">
        <v>353</v>
      </c>
      <c r="E226" s="232" t="s">
        <v>623</v>
      </c>
      <c r="F226" s="233">
        <v>137.5</v>
      </c>
      <c r="G226" s="232"/>
      <c r="H226" s="232">
        <v>184</v>
      </c>
      <c r="I226" s="234">
        <v>183</v>
      </c>
      <c r="J226" s="235" t="s">
        <v>756</v>
      </c>
      <c r="K226" s="205">
        <f t="shared" si="83"/>
        <v>46.5</v>
      </c>
      <c r="L226" s="236">
        <f t="shared" si="84"/>
        <v>0.33818181818181819</v>
      </c>
      <c r="M226" s="232" t="s">
        <v>591</v>
      </c>
      <c r="N226" s="237">
        <v>43108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9">
        <v>103</v>
      </c>
      <c r="B227" s="230">
        <v>43018</v>
      </c>
      <c r="C227" s="230"/>
      <c r="D227" s="231" t="s">
        <v>757</v>
      </c>
      <c r="E227" s="232" t="s">
        <v>623</v>
      </c>
      <c r="F227" s="233">
        <v>125.5</v>
      </c>
      <c r="G227" s="232"/>
      <c r="H227" s="232">
        <v>158</v>
      </c>
      <c r="I227" s="234">
        <v>155</v>
      </c>
      <c r="J227" s="235" t="s">
        <v>758</v>
      </c>
      <c r="K227" s="205">
        <f t="shared" si="83"/>
        <v>32.5</v>
      </c>
      <c r="L227" s="236">
        <f t="shared" si="84"/>
        <v>0.25896414342629481</v>
      </c>
      <c r="M227" s="232" t="s">
        <v>591</v>
      </c>
      <c r="N227" s="237">
        <v>43067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9">
        <v>104</v>
      </c>
      <c r="B228" s="230">
        <v>43018</v>
      </c>
      <c r="C228" s="230"/>
      <c r="D228" s="231" t="s">
        <v>759</v>
      </c>
      <c r="E228" s="232" t="s">
        <v>623</v>
      </c>
      <c r="F228" s="233">
        <v>895</v>
      </c>
      <c r="G228" s="232"/>
      <c r="H228" s="232">
        <v>1122.5</v>
      </c>
      <c r="I228" s="234">
        <v>1078</v>
      </c>
      <c r="J228" s="235" t="s">
        <v>760</v>
      </c>
      <c r="K228" s="205">
        <v>227.5</v>
      </c>
      <c r="L228" s="236">
        <v>0.25418994413407803</v>
      </c>
      <c r="M228" s="232" t="s">
        <v>591</v>
      </c>
      <c r="N228" s="237">
        <v>43117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9">
        <v>105</v>
      </c>
      <c r="B229" s="230">
        <v>43020</v>
      </c>
      <c r="C229" s="230"/>
      <c r="D229" s="231" t="s">
        <v>346</v>
      </c>
      <c r="E229" s="232" t="s">
        <v>623</v>
      </c>
      <c r="F229" s="233">
        <v>525</v>
      </c>
      <c r="G229" s="232"/>
      <c r="H229" s="232">
        <v>629</v>
      </c>
      <c r="I229" s="234">
        <v>629</v>
      </c>
      <c r="J229" s="235" t="s">
        <v>681</v>
      </c>
      <c r="K229" s="205">
        <v>104</v>
      </c>
      <c r="L229" s="236">
        <v>0.19809523809523799</v>
      </c>
      <c r="M229" s="232" t="s">
        <v>591</v>
      </c>
      <c r="N229" s="237">
        <v>43119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9">
        <v>106</v>
      </c>
      <c r="B230" s="230">
        <v>43046</v>
      </c>
      <c r="C230" s="230"/>
      <c r="D230" s="231" t="s">
        <v>388</v>
      </c>
      <c r="E230" s="232" t="s">
        <v>623</v>
      </c>
      <c r="F230" s="233">
        <v>740</v>
      </c>
      <c r="G230" s="232"/>
      <c r="H230" s="232">
        <v>892.5</v>
      </c>
      <c r="I230" s="234">
        <v>900</v>
      </c>
      <c r="J230" s="235" t="s">
        <v>761</v>
      </c>
      <c r="K230" s="205">
        <f t="shared" ref="K230:K232" si="85">H230-F230</f>
        <v>152.5</v>
      </c>
      <c r="L230" s="236">
        <f t="shared" ref="L230:L232" si="86">K230/F230</f>
        <v>0.20608108108108109</v>
      </c>
      <c r="M230" s="232" t="s">
        <v>591</v>
      </c>
      <c r="N230" s="237">
        <v>43052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8">
        <v>107</v>
      </c>
      <c r="B231" s="199">
        <v>43073</v>
      </c>
      <c r="C231" s="199"/>
      <c r="D231" s="200" t="s">
        <v>762</v>
      </c>
      <c r="E231" s="201" t="s">
        <v>623</v>
      </c>
      <c r="F231" s="202">
        <v>118.5</v>
      </c>
      <c r="G231" s="201"/>
      <c r="H231" s="201">
        <v>143.5</v>
      </c>
      <c r="I231" s="203">
        <v>145</v>
      </c>
      <c r="J231" s="204" t="s">
        <v>613</v>
      </c>
      <c r="K231" s="205">
        <f t="shared" si="85"/>
        <v>25</v>
      </c>
      <c r="L231" s="206">
        <f t="shared" si="86"/>
        <v>0.2109704641350211</v>
      </c>
      <c r="M231" s="201" t="s">
        <v>591</v>
      </c>
      <c r="N231" s="207">
        <v>43097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8">
        <v>108</v>
      </c>
      <c r="B232" s="209">
        <v>43090</v>
      </c>
      <c r="C232" s="209"/>
      <c r="D232" s="210" t="s">
        <v>434</v>
      </c>
      <c r="E232" s="211" t="s">
        <v>623</v>
      </c>
      <c r="F232" s="212">
        <v>715</v>
      </c>
      <c r="G232" s="212"/>
      <c r="H232" s="213">
        <v>500</v>
      </c>
      <c r="I232" s="213">
        <v>872</v>
      </c>
      <c r="J232" s="214" t="s">
        <v>763</v>
      </c>
      <c r="K232" s="215">
        <f t="shared" si="85"/>
        <v>-215</v>
      </c>
      <c r="L232" s="216">
        <f t="shared" si="86"/>
        <v>-0.30069930069930068</v>
      </c>
      <c r="M232" s="212" t="s">
        <v>604</v>
      </c>
      <c r="N232" s="209">
        <v>43670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8">
        <v>109</v>
      </c>
      <c r="B233" s="199">
        <v>43098</v>
      </c>
      <c r="C233" s="199"/>
      <c r="D233" s="200" t="s">
        <v>606</v>
      </c>
      <c r="E233" s="201" t="s">
        <v>623</v>
      </c>
      <c r="F233" s="202">
        <v>435</v>
      </c>
      <c r="G233" s="201"/>
      <c r="H233" s="201">
        <v>542.5</v>
      </c>
      <c r="I233" s="203">
        <v>539</v>
      </c>
      <c r="J233" s="204" t="s">
        <v>681</v>
      </c>
      <c r="K233" s="205">
        <v>107.5</v>
      </c>
      <c r="L233" s="206">
        <v>0.247126436781609</v>
      </c>
      <c r="M233" s="201" t="s">
        <v>591</v>
      </c>
      <c r="N233" s="207">
        <v>43206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8">
        <v>110</v>
      </c>
      <c r="B234" s="199">
        <v>43098</v>
      </c>
      <c r="C234" s="199"/>
      <c r="D234" s="200" t="s">
        <v>563</v>
      </c>
      <c r="E234" s="201" t="s">
        <v>623</v>
      </c>
      <c r="F234" s="202">
        <v>885</v>
      </c>
      <c r="G234" s="201"/>
      <c r="H234" s="201">
        <v>1090</v>
      </c>
      <c r="I234" s="203">
        <v>1084</v>
      </c>
      <c r="J234" s="204" t="s">
        <v>681</v>
      </c>
      <c r="K234" s="205">
        <v>205</v>
      </c>
      <c r="L234" s="206">
        <v>0.23163841807909599</v>
      </c>
      <c r="M234" s="201" t="s">
        <v>591</v>
      </c>
      <c r="N234" s="207">
        <v>43213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38">
        <v>111</v>
      </c>
      <c r="B235" s="239">
        <v>43192</v>
      </c>
      <c r="C235" s="239"/>
      <c r="D235" s="217" t="s">
        <v>764</v>
      </c>
      <c r="E235" s="212" t="s">
        <v>623</v>
      </c>
      <c r="F235" s="240">
        <v>478.5</v>
      </c>
      <c r="G235" s="212"/>
      <c r="H235" s="212">
        <v>442</v>
      </c>
      <c r="I235" s="213">
        <v>613</v>
      </c>
      <c r="J235" s="214" t="s">
        <v>765</v>
      </c>
      <c r="K235" s="215">
        <f t="shared" ref="K235:K238" si="87">H235-F235</f>
        <v>-36.5</v>
      </c>
      <c r="L235" s="216">
        <f t="shared" ref="L235:L238" si="88">K235/F235</f>
        <v>-7.6280041797283177E-2</v>
      </c>
      <c r="M235" s="212" t="s">
        <v>604</v>
      </c>
      <c r="N235" s="209">
        <v>43762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8">
        <v>112</v>
      </c>
      <c r="B236" s="209">
        <v>43194</v>
      </c>
      <c r="C236" s="209"/>
      <c r="D236" s="210" t="s">
        <v>766</v>
      </c>
      <c r="E236" s="211" t="s">
        <v>623</v>
      </c>
      <c r="F236" s="212">
        <f>141.5-7.3</f>
        <v>134.19999999999999</v>
      </c>
      <c r="G236" s="212"/>
      <c r="H236" s="213">
        <v>77</v>
      </c>
      <c r="I236" s="213">
        <v>180</v>
      </c>
      <c r="J236" s="214" t="s">
        <v>767</v>
      </c>
      <c r="K236" s="215">
        <f t="shared" si="87"/>
        <v>-57.199999999999989</v>
      </c>
      <c r="L236" s="216">
        <f t="shared" si="88"/>
        <v>-0.42622950819672129</v>
      </c>
      <c r="M236" s="212" t="s">
        <v>604</v>
      </c>
      <c r="N236" s="209">
        <v>43522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8">
        <v>113</v>
      </c>
      <c r="B237" s="209">
        <v>43209</v>
      </c>
      <c r="C237" s="209"/>
      <c r="D237" s="210" t="s">
        <v>768</v>
      </c>
      <c r="E237" s="211" t="s">
        <v>623</v>
      </c>
      <c r="F237" s="212">
        <v>430</v>
      </c>
      <c r="G237" s="212"/>
      <c r="H237" s="213">
        <v>220</v>
      </c>
      <c r="I237" s="213">
        <v>537</v>
      </c>
      <c r="J237" s="214" t="s">
        <v>769</v>
      </c>
      <c r="K237" s="215">
        <f t="shared" si="87"/>
        <v>-210</v>
      </c>
      <c r="L237" s="216">
        <f t="shared" si="88"/>
        <v>-0.48837209302325579</v>
      </c>
      <c r="M237" s="212" t="s">
        <v>604</v>
      </c>
      <c r="N237" s="209">
        <v>43252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9">
        <v>114</v>
      </c>
      <c r="B238" s="230">
        <v>43220</v>
      </c>
      <c r="C238" s="230"/>
      <c r="D238" s="231" t="s">
        <v>389</v>
      </c>
      <c r="E238" s="232" t="s">
        <v>623</v>
      </c>
      <c r="F238" s="232">
        <v>153.5</v>
      </c>
      <c r="G238" s="232"/>
      <c r="H238" s="232">
        <v>196</v>
      </c>
      <c r="I238" s="234">
        <v>196</v>
      </c>
      <c r="J238" s="204" t="s">
        <v>770</v>
      </c>
      <c r="K238" s="205">
        <f t="shared" si="87"/>
        <v>42.5</v>
      </c>
      <c r="L238" s="206">
        <f t="shared" si="88"/>
        <v>0.27687296416938112</v>
      </c>
      <c r="M238" s="201" t="s">
        <v>591</v>
      </c>
      <c r="N238" s="207">
        <v>43605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8">
        <v>115</v>
      </c>
      <c r="B239" s="209">
        <v>43306</v>
      </c>
      <c r="C239" s="209"/>
      <c r="D239" s="210" t="s">
        <v>740</v>
      </c>
      <c r="E239" s="211" t="s">
        <v>623</v>
      </c>
      <c r="F239" s="212">
        <v>27.5</v>
      </c>
      <c r="G239" s="212"/>
      <c r="H239" s="213">
        <v>13.1</v>
      </c>
      <c r="I239" s="213">
        <v>60</v>
      </c>
      <c r="J239" s="214" t="s">
        <v>771</v>
      </c>
      <c r="K239" s="215">
        <v>-14.4</v>
      </c>
      <c r="L239" s="216">
        <v>-0.52363636363636401</v>
      </c>
      <c r="M239" s="212" t="s">
        <v>604</v>
      </c>
      <c r="N239" s="209">
        <v>43138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8">
        <v>116</v>
      </c>
      <c r="B240" s="239">
        <v>43318</v>
      </c>
      <c r="C240" s="239"/>
      <c r="D240" s="217" t="s">
        <v>772</v>
      </c>
      <c r="E240" s="212" t="s">
        <v>623</v>
      </c>
      <c r="F240" s="212">
        <v>148.5</v>
      </c>
      <c r="G240" s="212"/>
      <c r="H240" s="212">
        <v>102</v>
      </c>
      <c r="I240" s="213">
        <v>182</v>
      </c>
      <c r="J240" s="214" t="s">
        <v>773</v>
      </c>
      <c r="K240" s="215">
        <f>H240-F240</f>
        <v>-46.5</v>
      </c>
      <c r="L240" s="216">
        <f>K240/F240</f>
        <v>-0.31313131313131315</v>
      </c>
      <c r="M240" s="212" t="s">
        <v>604</v>
      </c>
      <c r="N240" s="209">
        <v>43661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8">
        <v>117</v>
      </c>
      <c r="B241" s="199">
        <v>43335</v>
      </c>
      <c r="C241" s="199"/>
      <c r="D241" s="200" t="s">
        <v>774</v>
      </c>
      <c r="E241" s="201" t="s">
        <v>623</v>
      </c>
      <c r="F241" s="232">
        <v>285</v>
      </c>
      <c r="G241" s="201"/>
      <c r="H241" s="201">
        <v>355</v>
      </c>
      <c r="I241" s="203">
        <v>364</v>
      </c>
      <c r="J241" s="204" t="s">
        <v>775</v>
      </c>
      <c r="K241" s="205">
        <v>70</v>
      </c>
      <c r="L241" s="206">
        <v>0.24561403508771901</v>
      </c>
      <c r="M241" s="201" t="s">
        <v>591</v>
      </c>
      <c r="N241" s="207">
        <v>43455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8">
        <v>118</v>
      </c>
      <c r="B242" s="199">
        <v>43341</v>
      </c>
      <c r="C242" s="199"/>
      <c r="D242" s="200" t="s">
        <v>377</v>
      </c>
      <c r="E242" s="201" t="s">
        <v>623</v>
      </c>
      <c r="F242" s="232">
        <v>525</v>
      </c>
      <c r="G242" s="201"/>
      <c r="H242" s="201">
        <v>585</v>
      </c>
      <c r="I242" s="203">
        <v>635</v>
      </c>
      <c r="J242" s="204" t="s">
        <v>776</v>
      </c>
      <c r="K242" s="205">
        <f t="shared" ref="K242:K259" si="89">H242-F242</f>
        <v>60</v>
      </c>
      <c r="L242" s="206">
        <f t="shared" ref="L242:L259" si="90">K242/F242</f>
        <v>0.11428571428571428</v>
      </c>
      <c r="M242" s="201" t="s">
        <v>591</v>
      </c>
      <c r="N242" s="207">
        <v>43662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8">
        <v>119</v>
      </c>
      <c r="B243" s="199">
        <v>43395</v>
      </c>
      <c r="C243" s="199"/>
      <c r="D243" s="200" t="s">
        <v>363</v>
      </c>
      <c r="E243" s="201" t="s">
        <v>623</v>
      </c>
      <c r="F243" s="232">
        <v>475</v>
      </c>
      <c r="G243" s="201"/>
      <c r="H243" s="201">
        <v>574</v>
      </c>
      <c r="I243" s="203">
        <v>570</v>
      </c>
      <c r="J243" s="204" t="s">
        <v>681</v>
      </c>
      <c r="K243" s="205">
        <f t="shared" si="89"/>
        <v>99</v>
      </c>
      <c r="L243" s="206">
        <f t="shared" si="90"/>
        <v>0.20842105263157895</v>
      </c>
      <c r="M243" s="201" t="s">
        <v>591</v>
      </c>
      <c r="N243" s="207">
        <v>43403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9">
        <v>120</v>
      </c>
      <c r="B244" s="230">
        <v>43397</v>
      </c>
      <c r="C244" s="230"/>
      <c r="D244" s="231" t="s">
        <v>384</v>
      </c>
      <c r="E244" s="232" t="s">
        <v>623</v>
      </c>
      <c r="F244" s="232">
        <v>707.5</v>
      </c>
      <c r="G244" s="232"/>
      <c r="H244" s="232">
        <v>872</v>
      </c>
      <c r="I244" s="234">
        <v>872</v>
      </c>
      <c r="J244" s="235" t="s">
        <v>681</v>
      </c>
      <c r="K244" s="205">
        <f t="shared" si="89"/>
        <v>164.5</v>
      </c>
      <c r="L244" s="236">
        <f t="shared" si="90"/>
        <v>0.23250883392226149</v>
      </c>
      <c r="M244" s="232" t="s">
        <v>591</v>
      </c>
      <c r="N244" s="237">
        <v>43482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9">
        <v>121</v>
      </c>
      <c r="B245" s="230">
        <v>43398</v>
      </c>
      <c r="C245" s="230"/>
      <c r="D245" s="231" t="s">
        <v>777</v>
      </c>
      <c r="E245" s="232" t="s">
        <v>623</v>
      </c>
      <c r="F245" s="232">
        <v>162</v>
      </c>
      <c r="G245" s="232"/>
      <c r="H245" s="232">
        <v>204</v>
      </c>
      <c r="I245" s="234">
        <v>209</v>
      </c>
      <c r="J245" s="235" t="s">
        <v>778</v>
      </c>
      <c r="K245" s="205">
        <f t="shared" si="89"/>
        <v>42</v>
      </c>
      <c r="L245" s="236">
        <f t="shared" si="90"/>
        <v>0.25925925925925924</v>
      </c>
      <c r="M245" s="232" t="s">
        <v>591</v>
      </c>
      <c r="N245" s="237">
        <v>43539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9">
        <v>122</v>
      </c>
      <c r="B246" s="230">
        <v>43399</v>
      </c>
      <c r="C246" s="230"/>
      <c r="D246" s="231" t="s">
        <v>482</v>
      </c>
      <c r="E246" s="232" t="s">
        <v>623</v>
      </c>
      <c r="F246" s="232">
        <v>240</v>
      </c>
      <c r="G246" s="232"/>
      <c r="H246" s="232">
        <v>297</v>
      </c>
      <c r="I246" s="234">
        <v>297</v>
      </c>
      <c r="J246" s="235" t="s">
        <v>681</v>
      </c>
      <c r="K246" s="241">
        <f t="shared" si="89"/>
        <v>57</v>
      </c>
      <c r="L246" s="236">
        <f t="shared" si="90"/>
        <v>0.23749999999999999</v>
      </c>
      <c r="M246" s="232" t="s">
        <v>591</v>
      </c>
      <c r="N246" s="237">
        <v>43417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8">
        <v>123</v>
      </c>
      <c r="B247" s="199">
        <v>43439</v>
      </c>
      <c r="C247" s="199"/>
      <c r="D247" s="200" t="s">
        <v>779</v>
      </c>
      <c r="E247" s="201" t="s">
        <v>623</v>
      </c>
      <c r="F247" s="201">
        <v>202.5</v>
      </c>
      <c r="G247" s="201"/>
      <c r="H247" s="201">
        <v>255</v>
      </c>
      <c r="I247" s="203">
        <v>252</v>
      </c>
      <c r="J247" s="204" t="s">
        <v>681</v>
      </c>
      <c r="K247" s="205">
        <f t="shared" si="89"/>
        <v>52.5</v>
      </c>
      <c r="L247" s="206">
        <f t="shared" si="90"/>
        <v>0.25925925925925924</v>
      </c>
      <c r="M247" s="201" t="s">
        <v>591</v>
      </c>
      <c r="N247" s="207">
        <v>43542</v>
      </c>
      <c r="O247" s="1"/>
      <c r="P247" s="1"/>
      <c r="Q247" s="1"/>
      <c r="R247" s="6" t="s">
        <v>780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9">
        <v>124</v>
      </c>
      <c r="B248" s="230">
        <v>43465</v>
      </c>
      <c r="C248" s="199"/>
      <c r="D248" s="231" t="s">
        <v>416</v>
      </c>
      <c r="E248" s="232" t="s">
        <v>623</v>
      </c>
      <c r="F248" s="232">
        <v>710</v>
      </c>
      <c r="G248" s="232"/>
      <c r="H248" s="232">
        <v>866</v>
      </c>
      <c r="I248" s="234">
        <v>866</v>
      </c>
      <c r="J248" s="235" t="s">
        <v>681</v>
      </c>
      <c r="K248" s="205">
        <f t="shared" si="89"/>
        <v>156</v>
      </c>
      <c r="L248" s="206">
        <f t="shared" si="90"/>
        <v>0.21971830985915494</v>
      </c>
      <c r="M248" s="201" t="s">
        <v>591</v>
      </c>
      <c r="N248" s="207">
        <v>43553</v>
      </c>
      <c r="O248" s="1"/>
      <c r="P248" s="1"/>
      <c r="Q248" s="1"/>
      <c r="R248" s="6" t="s">
        <v>780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9">
        <v>125</v>
      </c>
      <c r="B249" s="230">
        <v>43522</v>
      </c>
      <c r="C249" s="230"/>
      <c r="D249" s="231" t="s">
        <v>153</v>
      </c>
      <c r="E249" s="232" t="s">
        <v>623</v>
      </c>
      <c r="F249" s="232">
        <v>337.25</v>
      </c>
      <c r="G249" s="232"/>
      <c r="H249" s="232">
        <v>398.5</v>
      </c>
      <c r="I249" s="234">
        <v>411</v>
      </c>
      <c r="J249" s="204" t="s">
        <v>781</v>
      </c>
      <c r="K249" s="205">
        <f t="shared" si="89"/>
        <v>61.25</v>
      </c>
      <c r="L249" s="206">
        <f t="shared" si="90"/>
        <v>0.1816160118606375</v>
      </c>
      <c r="M249" s="201" t="s">
        <v>591</v>
      </c>
      <c r="N249" s="207">
        <v>43760</v>
      </c>
      <c r="O249" s="1"/>
      <c r="P249" s="1"/>
      <c r="Q249" s="1"/>
      <c r="R249" s="6" t="s">
        <v>780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42">
        <v>126</v>
      </c>
      <c r="B250" s="243">
        <v>43559</v>
      </c>
      <c r="C250" s="243"/>
      <c r="D250" s="244" t="s">
        <v>782</v>
      </c>
      <c r="E250" s="245" t="s">
        <v>623</v>
      </c>
      <c r="F250" s="245">
        <v>130</v>
      </c>
      <c r="G250" s="245"/>
      <c r="H250" s="245">
        <v>65</v>
      </c>
      <c r="I250" s="246">
        <v>158</v>
      </c>
      <c r="J250" s="214" t="s">
        <v>783</v>
      </c>
      <c r="K250" s="215">
        <f t="shared" si="89"/>
        <v>-65</v>
      </c>
      <c r="L250" s="216">
        <f t="shared" si="90"/>
        <v>-0.5</v>
      </c>
      <c r="M250" s="212" t="s">
        <v>604</v>
      </c>
      <c r="N250" s="209">
        <v>43726</v>
      </c>
      <c r="O250" s="1"/>
      <c r="P250" s="1"/>
      <c r="Q250" s="1"/>
      <c r="R250" s="6" t="s">
        <v>784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9">
        <v>127</v>
      </c>
      <c r="B251" s="230">
        <v>43017</v>
      </c>
      <c r="C251" s="230"/>
      <c r="D251" s="231" t="s">
        <v>186</v>
      </c>
      <c r="E251" s="232" t="s">
        <v>623</v>
      </c>
      <c r="F251" s="232">
        <v>141.5</v>
      </c>
      <c r="G251" s="232"/>
      <c r="H251" s="232">
        <v>183.5</v>
      </c>
      <c r="I251" s="234">
        <v>210</v>
      </c>
      <c r="J251" s="204" t="s">
        <v>778</v>
      </c>
      <c r="K251" s="205">
        <f t="shared" si="89"/>
        <v>42</v>
      </c>
      <c r="L251" s="206">
        <f t="shared" si="90"/>
        <v>0.29681978798586572</v>
      </c>
      <c r="M251" s="201" t="s">
        <v>591</v>
      </c>
      <c r="N251" s="207">
        <v>43042</v>
      </c>
      <c r="O251" s="1"/>
      <c r="P251" s="1"/>
      <c r="Q251" s="1"/>
      <c r="R251" s="6" t="s">
        <v>784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42">
        <v>128</v>
      </c>
      <c r="B252" s="243">
        <v>43074</v>
      </c>
      <c r="C252" s="243"/>
      <c r="D252" s="244" t="s">
        <v>785</v>
      </c>
      <c r="E252" s="245" t="s">
        <v>623</v>
      </c>
      <c r="F252" s="240">
        <v>172</v>
      </c>
      <c r="G252" s="245"/>
      <c r="H252" s="245">
        <v>155.25</v>
      </c>
      <c r="I252" s="246">
        <v>230</v>
      </c>
      <c r="J252" s="214" t="s">
        <v>786</v>
      </c>
      <c r="K252" s="215">
        <f t="shared" si="89"/>
        <v>-16.75</v>
      </c>
      <c r="L252" s="216">
        <f t="shared" si="90"/>
        <v>-9.7383720930232565E-2</v>
      </c>
      <c r="M252" s="212" t="s">
        <v>604</v>
      </c>
      <c r="N252" s="209">
        <v>43787</v>
      </c>
      <c r="O252" s="1"/>
      <c r="P252" s="1"/>
      <c r="Q252" s="1"/>
      <c r="R252" s="6" t="s">
        <v>784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9">
        <v>129</v>
      </c>
      <c r="B253" s="230">
        <v>43398</v>
      </c>
      <c r="C253" s="230"/>
      <c r="D253" s="231" t="s">
        <v>108</v>
      </c>
      <c r="E253" s="232" t="s">
        <v>623</v>
      </c>
      <c r="F253" s="232">
        <v>698.5</v>
      </c>
      <c r="G253" s="232"/>
      <c r="H253" s="232">
        <v>890</v>
      </c>
      <c r="I253" s="234">
        <v>890</v>
      </c>
      <c r="J253" s="204" t="s">
        <v>866</v>
      </c>
      <c r="K253" s="205">
        <f t="shared" si="89"/>
        <v>191.5</v>
      </c>
      <c r="L253" s="206">
        <f t="shared" si="90"/>
        <v>0.27415891195418757</v>
      </c>
      <c r="M253" s="201" t="s">
        <v>591</v>
      </c>
      <c r="N253" s="207">
        <v>44328</v>
      </c>
      <c r="O253" s="1"/>
      <c r="P253" s="1"/>
      <c r="Q253" s="1"/>
      <c r="R253" s="6" t="s">
        <v>780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9">
        <v>130</v>
      </c>
      <c r="B254" s="230">
        <v>42877</v>
      </c>
      <c r="C254" s="230"/>
      <c r="D254" s="231" t="s">
        <v>376</v>
      </c>
      <c r="E254" s="232" t="s">
        <v>623</v>
      </c>
      <c r="F254" s="232">
        <v>127.6</v>
      </c>
      <c r="G254" s="232"/>
      <c r="H254" s="232">
        <v>138</v>
      </c>
      <c r="I254" s="234">
        <v>190</v>
      </c>
      <c r="J254" s="204" t="s">
        <v>787</v>
      </c>
      <c r="K254" s="205">
        <f t="shared" si="89"/>
        <v>10.400000000000006</v>
      </c>
      <c r="L254" s="206">
        <f t="shared" si="90"/>
        <v>8.1504702194357417E-2</v>
      </c>
      <c r="M254" s="201" t="s">
        <v>591</v>
      </c>
      <c r="N254" s="207">
        <v>43774</v>
      </c>
      <c r="O254" s="1"/>
      <c r="P254" s="1"/>
      <c r="Q254" s="1"/>
      <c r="R254" s="6" t="s">
        <v>784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9">
        <v>131</v>
      </c>
      <c r="B255" s="230">
        <v>43158</v>
      </c>
      <c r="C255" s="230"/>
      <c r="D255" s="231" t="s">
        <v>788</v>
      </c>
      <c r="E255" s="232" t="s">
        <v>623</v>
      </c>
      <c r="F255" s="232">
        <v>317</v>
      </c>
      <c r="G255" s="232"/>
      <c r="H255" s="232">
        <v>382.5</v>
      </c>
      <c r="I255" s="234">
        <v>398</v>
      </c>
      <c r="J255" s="204" t="s">
        <v>789</v>
      </c>
      <c r="K255" s="205">
        <f t="shared" si="89"/>
        <v>65.5</v>
      </c>
      <c r="L255" s="206">
        <f t="shared" si="90"/>
        <v>0.20662460567823343</v>
      </c>
      <c r="M255" s="201" t="s">
        <v>591</v>
      </c>
      <c r="N255" s="207">
        <v>44238</v>
      </c>
      <c r="O255" s="1"/>
      <c r="P255" s="1"/>
      <c r="Q255" s="1"/>
      <c r="R255" s="6" t="s">
        <v>784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42">
        <v>132</v>
      </c>
      <c r="B256" s="243">
        <v>43164</v>
      </c>
      <c r="C256" s="243"/>
      <c r="D256" s="244" t="s">
        <v>145</v>
      </c>
      <c r="E256" s="245" t="s">
        <v>623</v>
      </c>
      <c r="F256" s="240">
        <f>510-14.4</f>
        <v>495.6</v>
      </c>
      <c r="G256" s="245"/>
      <c r="H256" s="245">
        <v>350</v>
      </c>
      <c r="I256" s="246">
        <v>672</v>
      </c>
      <c r="J256" s="214" t="s">
        <v>790</v>
      </c>
      <c r="K256" s="215">
        <f t="shared" si="89"/>
        <v>-145.60000000000002</v>
      </c>
      <c r="L256" s="216">
        <f t="shared" si="90"/>
        <v>-0.29378531073446329</v>
      </c>
      <c r="M256" s="212" t="s">
        <v>604</v>
      </c>
      <c r="N256" s="209">
        <v>43887</v>
      </c>
      <c r="O256" s="1"/>
      <c r="P256" s="1"/>
      <c r="Q256" s="1"/>
      <c r="R256" s="6" t="s">
        <v>780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42">
        <v>133</v>
      </c>
      <c r="B257" s="243">
        <v>43237</v>
      </c>
      <c r="C257" s="243"/>
      <c r="D257" s="244" t="s">
        <v>474</v>
      </c>
      <c r="E257" s="245" t="s">
        <v>623</v>
      </c>
      <c r="F257" s="240">
        <v>230.3</v>
      </c>
      <c r="G257" s="245"/>
      <c r="H257" s="245">
        <v>102.5</v>
      </c>
      <c r="I257" s="246">
        <v>348</v>
      </c>
      <c r="J257" s="214" t="s">
        <v>791</v>
      </c>
      <c r="K257" s="215">
        <f t="shared" si="89"/>
        <v>-127.80000000000001</v>
      </c>
      <c r="L257" s="216">
        <f t="shared" si="90"/>
        <v>-0.55492835432045162</v>
      </c>
      <c r="M257" s="212" t="s">
        <v>604</v>
      </c>
      <c r="N257" s="209">
        <v>43896</v>
      </c>
      <c r="O257" s="1"/>
      <c r="P257" s="1"/>
      <c r="Q257" s="1"/>
      <c r="R257" s="6" t="s">
        <v>780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9">
        <v>134</v>
      </c>
      <c r="B258" s="230">
        <v>43258</v>
      </c>
      <c r="C258" s="230"/>
      <c r="D258" s="231" t="s">
        <v>439</v>
      </c>
      <c r="E258" s="232" t="s">
        <v>623</v>
      </c>
      <c r="F258" s="232">
        <f>342.5-5.1</f>
        <v>337.4</v>
      </c>
      <c r="G258" s="232"/>
      <c r="H258" s="232">
        <v>412.5</v>
      </c>
      <c r="I258" s="234">
        <v>439</v>
      </c>
      <c r="J258" s="204" t="s">
        <v>792</v>
      </c>
      <c r="K258" s="205">
        <f t="shared" si="89"/>
        <v>75.100000000000023</v>
      </c>
      <c r="L258" s="206">
        <f t="shared" si="90"/>
        <v>0.22258446947243635</v>
      </c>
      <c r="M258" s="201" t="s">
        <v>591</v>
      </c>
      <c r="N258" s="207">
        <v>44230</v>
      </c>
      <c r="O258" s="1"/>
      <c r="P258" s="1"/>
      <c r="Q258" s="1"/>
      <c r="R258" s="6" t="s">
        <v>784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3">
        <v>135</v>
      </c>
      <c r="B259" s="222">
        <v>43285</v>
      </c>
      <c r="C259" s="222"/>
      <c r="D259" s="223" t="s">
        <v>55</v>
      </c>
      <c r="E259" s="224" t="s">
        <v>623</v>
      </c>
      <c r="F259" s="224">
        <f>127.5-5.53</f>
        <v>121.97</v>
      </c>
      <c r="G259" s="225"/>
      <c r="H259" s="225">
        <v>122.5</v>
      </c>
      <c r="I259" s="225">
        <v>170</v>
      </c>
      <c r="J259" s="226" t="s">
        <v>825</v>
      </c>
      <c r="K259" s="227">
        <f t="shared" si="89"/>
        <v>0.53000000000000114</v>
      </c>
      <c r="L259" s="228">
        <f t="shared" si="90"/>
        <v>4.3453308190538747E-3</v>
      </c>
      <c r="M259" s="224" t="s">
        <v>714</v>
      </c>
      <c r="N259" s="222">
        <v>44431</v>
      </c>
      <c r="O259" s="1"/>
      <c r="P259" s="1"/>
      <c r="Q259" s="1"/>
      <c r="R259" s="6" t="s">
        <v>780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42">
        <v>136</v>
      </c>
      <c r="B260" s="243">
        <v>43294</v>
      </c>
      <c r="C260" s="243"/>
      <c r="D260" s="244" t="s">
        <v>365</v>
      </c>
      <c r="E260" s="245" t="s">
        <v>623</v>
      </c>
      <c r="F260" s="240">
        <v>46.5</v>
      </c>
      <c r="G260" s="245"/>
      <c r="H260" s="245">
        <v>17</v>
      </c>
      <c r="I260" s="246">
        <v>59</v>
      </c>
      <c r="J260" s="214" t="s">
        <v>793</v>
      </c>
      <c r="K260" s="215">
        <f t="shared" ref="K260:K268" si="91">H260-F260</f>
        <v>-29.5</v>
      </c>
      <c r="L260" s="216">
        <f t="shared" ref="L260:L268" si="92">K260/F260</f>
        <v>-0.63440860215053763</v>
      </c>
      <c r="M260" s="212" t="s">
        <v>604</v>
      </c>
      <c r="N260" s="209">
        <v>43887</v>
      </c>
      <c r="O260" s="1"/>
      <c r="P260" s="1"/>
      <c r="Q260" s="1"/>
      <c r="R260" s="6" t="s">
        <v>780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9">
        <v>137</v>
      </c>
      <c r="B261" s="230">
        <v>43396</v>
      </c>
      <c r="C261" s="230"/>
      <c r="D261" s="231" t="s">
        <v>418</v>
      </c>
      <c r="E261" s="232" t="s">
        <v>623</v>
      </c>
      <c r="F261" s="232">
        <v>156.5</v>
      </c>
      <c r="G261" s="232"/>
      <c r="H261" s="232">
        <v>207.5</v>
      </c>
      <c r="I261" s="234">
        <v>191</v>
      </c>
      <c r="J261" s="204" t="s">
        <v>681</v>
      </c>
      <c r="K261" s="205">
        <f t="shared" si="91"/>
        <v>51</v>
      </c>
      <c r="L261" s="206">
        <f t="shared" si="92"/>
        <v>0.32587859424920129</v>
      </c>
      <c r="M261" s="201" t="s">
        <v>591</v>
      </c>
      <c r="N261" s="207">
        <v>44369</v>
      </c>
      <c r="O261" s="1"/>
      <c r="P261" s="1"/>
      <c r="Q261" s="1"/>
      <c r="R261" s="6" t="s">
        <v>780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9">
        <v>138</v>
      </c>
      <c r="B262" s="230">
        <v>43439</v>
      </c>
      <c r="C262" s="230"/>
      <c r="D262" s="231" t="s">
        <v>327</v>
      </c>
      <c r="E262" s="232" t="s">
        <v>623</v>
      </c>
      <c r="F262" s="232">
        <v>259.5</v>
      </c>
      <c r="G262" s="232"/>
      <c r="H262" s="232">
        <v>320</v>
      </c>
      <c r="I262" s="234">
        <v>320</v>
      </c>
      <c r="J262" s="204" t="s">
        <v>681</v>
      </c>
      <c r="K262" s="205">
        <f t="shared" si="91"/>
        <v>60.5</v>
      </c>
      <c r="L262" s="206">
        <f t="shared" si="92"/>
        <v>0.23314065510597304</v>
      </c>
      <c r="M262" s="201" t="s">
        <v>591</v>
      </c>
      <c r="N262" s="207">
        <v>44323</v>
      </c>
      <c r="O262" s="1"/>
      <c r="P262" s="1"/>
      <c r="Q262" s="1"/>
      <c r="R262" s="6" t="s">
        <v>780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42">
        <v>139</v>
      </c>
      <c r="B263" s="243">
        <v>43439</v>
      </c>
      <c r="C263" s="243"/>
      <c r="D263" s="244" t="s">
        <v>794</v>
      </c>
      <c r="E263" s="245" t="s">
        <v>623</v>
      </c>
      <c r="F263" s="245">
        <v>715</v>
      </c>
      <c r="G263" s="245"/>
      <c r="H263" s="245">
        <v>445</v>
      </c>
      <c r="I263" s="246">
        <v>840</v>
      </c>
      <c r="J263" s="214" t="s">
        <v>795</v>
      </c>
      <c r="K263" s="215">
        <f t="shared" si="91"/>
        <v>-270</v>
      </c>
      <c r="L263" s="216">
        <f t="shared" si="92"/>
        <v>-0.3776223776223776</v>
      </c>
      <c r="M263" s="212" t="s">
        <v>604</v>
      </c>
      <c r="N263" s="209">
        <v>43800</v>
      </c>
      <c r="O263" s="1"/>
      <c r="P263" s="1"/>
      <c r="Q263" s="1"/>
      <c r="R263" s="6" t="s">
        <v>780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9">
        <v>140</v>
      </c>
      <c r="B264" s="230">
        <v>43469</v>
      </c>
      <c r="C264" s="230"/>
      <c r="D264" s="231" t="s">
        <v>158</v>
      </c>
      <c r="E264" s="232" t="s">
        <v>623</v>
      </c>
      <c r="F264" s="232">
        <v>875</v>
      </c>
      <c r="G264" s="232"/>
      <c r="H264" s="232">
        <v>1165</v>
      </c>
      <c r="I264" s="234">
        <v>1185</v>
      </c>
      <c r="J264" s="204" t="s">
        <v>796</v>
      </c>
      <c r="K264" s="205">
        <f t="shared" si="91"/>
        <v>290</v>
      </c>
      <c r="L264" s="206">
        <f t="shared" si="92"/>
        <v>0.33142857142857141</v>
      </c>
      <c r="M264" s="201" t="s">
        <v>591</v>
      </c>
      <c r="N264" s="207">
        <v>43847</v>
      </c>
      <c r="O264" s="1"/>
      <c r="P264" s="1"/>
      <c r="Q264" s="1"/>
      <c r="R264" s="6" t="s">
        <v>780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9">
        <v>141</v>
      </c>
      <c r="B265" s="230">
        <v>43559</v>
      </c>
      <c r="C265" s="230"/>
      <c r="D265" s="231" t="s">
        <v>343</v>
      </c>
      <c r="E265" s="232" t="s">
        <v>623</v>
      </c>
      <c r="F265" s="232">
        <f>387-14.63</f>
        <v>372.37</v>
      </c>
      <c r="G265" s="232"/>
      <c r="H265" s="232">
        <v>490</v>
      </c>
      <c r="I265" s="234">
        <v>490</v>
      </c>
      <c r="J265" s="204" t="s">
        <v>681</v>
      </c>
      <c r="K265" s="205">
        <f t="shared" si="91"/>
        <v>117.63</v>
      </c>
      <c r="L265" s="206">
        <f t="shared" si="92"/>
        <v>0.31589548030185027</v>
      </c>
      <c r="M265" s="201" t="s">
        <v>591</v>
      </c>
      <c r="N265" s="207">
        <v>43850</v>
      </c>
      <c r="O265" s="1"/>
      <c r="P265" s="1"/>
      <c r="Q265" s="1"/>
      <c r="R265" s="6" t="s">
        <v>780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42">
        <v>142</v>
      </c>
      <c r="B266" s="243">
        <v>43578</v>
      </c>
      <c r="C266" s="243"/>
      <c r="D266" s="244" t="s">
        <v>797</v>
      </c>
      <c r="E266" s="245" t="s">
        <v>593</v>
      </c>
      <c r="F266" s="245">
        <v>220</v>
      </c>
      <c r="G266" s="245"/>
      <c r="H266" s="245">
        <v>127.5</v>
      </c>
      <c r="I266" s="246">
        <v>284</v>
      </c>
      <c r="J266" s="214" t="s">
        <v>798</v>
      </c>
      <c r="K266" s="215">
        <f t="shared" si="91"/>
        <v>-92.5</v>
      </c>
      <c r="L266" s="216">
        <f t="shared" si="92"/>
        <v>-0.42045454545454547</v>
      </c>
      <c r="M266" s="212" t="s">
        <v>604</v>
      </c>
      <c r="N266" s="209">
        <v>43896</v>
      </c>
      <c r="O266" s="1"/>
      <c r="P266" s="1"/>
      <c r="Q266" s="1"/>
      <c r="R266" s="6" t="s">
        <v>780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9">
        <v>143</v>
      </c>
      <c r="B267" s="230">
        <v>43622</v>
      </c>
      <c r="C267" s="230"/>
      <c r="D267" s="231" t="s">
        <v>483</v>
      </c>
      <c r="E267" s="232" t="s">
        <v>593</v>
      </c>
      <c r="F267" s="232">
        <v>332.8</v>
      </c>
      <c r="G267" s="232"/>
      <c r="H267" s="232">
        <v>405</v>
      </c>
      <c r="I267" s="234">
        <v>419</v>
      </c>
      <c r="J267" s="204" t="s">
        <v>799</v>
      </c>
      <c r="K267" s="205">
        <f t="shared" si="91"/>
        <v>72.199999999999989</v>
      </c>
      <c r="L267" s="206">
        <f t="shared" si="92"/>
        <v>0.21694711538461534</v>
      </c>
      <c r="M267" s="201" t="s">
        <v>591</v>
      </c>
      <c r="N267" s="207">
        <v>43860</v>
      </c>
      <c r="O267" s="1"/>
      <c r="P267" s="1"/>
      <c r="Q267" s="1"/>
      <c r="R267" s="6" t="s">
        <v>784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3">
        <v>144</v>
      </c>
      <c r="B268" s="222">
        <v>43641</v>
      </c>
      <c r="C268" s="222"/>
      <c r="D268" s="223" t="s">
        <v>151</v>
      </c>
      <c r="E268" s="224" t="s">
        <v>623</v>
      </c>
      <c r="F268" s="224">
        <v>386</v>
      </c>
      <c r="G268" s="225"/>
      <c r="H268" s="225">
        <v>395</v>
      </c>
      <c r="I268" s="225">
        <v>452</v>
      </c>
      <c r="J268" s="226" t="s">
        <v>800</v>
      </c>
      <c r="K268" s="227">
        <f t="shared" si="91"/>
        <v>9</v>
      </c>
      <c r="L268" s="228">
        <f t="shared" si="92"/>
        <v>2.3316062176165803E-2</v>
      </c>
      <c r="M268" s="224" t="s">
        <v>714</v>
      </c>
      <c r="N268" s="222">
        <v>43868</v>
      </c>
      <c r="O268" s="1"/>
      <c r="P268" s="1"/>
      <c r="Q268" s="1"/>
      <c r="R268" s="6" t="s">
        <v>784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3">
        <v>145</v>
      </c>
      <c r="B269" s="222">
        <v>43707</v>
      </c>
      <c r="C269" s="222"/>
      <c r="D269" s="223" t="s">
        <v>131</v>
      </c>
      <c r="E269" s="224" t="s">
        <v>623</v>
      </c>
      <c r="F269" s="224">
        <v>137.5</v>
      </c>
      <c r="G269" s="225"/>
      <c r="H269" s="225">
        <v>138.5</v>
      </c>
      <c r="I269" s="225">
        <v>190</v>
      </c>
      <c r="J269" s="226" t="s">
        <v>824</v>
      </c>
      <c r="K269" s="227">
        <f t="shared" ref="K269" si="93">H269-F269</f>
        <v>1</v>
      </c>
      <c r="L269" s="228">
        <f t="shared" ref="L269" si="94">K269/F269</f>
        <v>7.2727272727272727E-3</v>
      </c>
      <c r="M269" s="224" t="s">
        <v>714</v>
      </c>
      <c r="N269" s="222">
        <v>44432</v>
      </c>
      <c r="O269" s="1"/>
      <c r="P269" s="1"/>
      <c r="Q269" s="1"/>
      <c r="R269" s="6" t="s">
        <v>780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9">
        <v>146</v>
      </c>
      <c r="B270" s="230">
        <v>43731</v>
      </c>
      <c r="C270" s="230"/>
      <c r="D270" s="231" t="s">
        <v>430</v>
      </c>
      <c r="E270" s="232" t="s">
        <v>623</v>
      </c>
      <c r="F270" s="232">
        <v>235</v>
      </c>
      <c r="G270" s="232"/>
      <c r="H270" s="232">
        <v>295</v>
      </c>
      <c r="I270" s="234">
        <v>296</v>
      </c>
      <c r="J270" s="204" t="s">
        <v>801</v>
      </c>
      <c r="K270" s="205">
        <f t="shared" ref="K270:K275" si="95">H270-F270</f>
        <v>60</v>
      </c>
      <c r="L270" s="206">
        <f t="shared" ref="L270:L275" si="96">K270/F270</f>
        <v>0.25531914893617019</v>
      </c>
      <c r="M270" s="201" t="s">
        <v>591</v>
      </c>
      <c r="N270" s="207">
        <v>43844</v>
      </c>
      <c r="O270" s="1"/>
      <c r="P270" s="1"/>
      <c r="Q270" s="1"/>
      <c r="R270" s="6" t="s">
        <v>784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9">
        <v>147</v>
      </c>
      <c r="B271" s="230">
        <v>43752</v>
      </c>
      <c r="C271" s="230"/>
      <c r="D271" s="231" t="s">
        <v>802</v>
      </c>
      <c r="E271" s="232" t="s">
        <v>623</v>
      </c>
      <c r="F271" s="232">
        <v>277.5</v>
      </c>
      <c r="G271" s="232"/>
      <c r="H271" s="232">
        <v>333</v>
      </c>
      <c r="I271" s="234">
        <v>333</v>
      </c>
      <c r="J271" s="204" t="s">
        <v>803</v>
      </c>
      <c r="K271" s="205">
        <f t="shared" si="95"/>
        <v>55.5</v>
      </c>
      <c r="L271" s="206">
        <f t="shared" si="96"/>
        <v>0.2</v>
      </c>
      <c r="M271" s="201" t="s">
        <v>591</v>
      </c>
      <c r="N271" s="207">
        <v>43846</v>
      </c>
      <c r="O271" s="1"/>
      <c r="P271" s="1"/>
      <c r="Q271" s="1"/>
      <c r="R271" s="6" t="s">
        <v>780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9">
        <v>148</v>
      </c>
      <c r="B272" s="230">
        <v>43752</v>
      </c>
      <c r="C272" s="230"/>
      <c r="D272" s="231" t="s">
        <v>804</v>
      </c>
      <c r="E272" s="232" t="s">
        <v>623</v>
      </c>
      <c r="F272" s="232">
        <v>930</v>
      </c>
      <c r="G272" s="232"/>
      <c r="H272" s="232">
        <v>1165</v>
      </c>
      <c r="I272" s="234">
        <v>1200</v>
      </c>
      <c r="J272" s="204" t="s">
        <v>805</v>
      </c>
      <c r="K272" s="205">
        <f t="shared" si="95"/>
        <v>235</v>
      </c>
      <c r="L272" s="206">
        <f t="shared" si="96"/>
        <v>0.25268817204301075</v>
      </c>
      <c r="M272" s="201" t="s">
        <v>591</v>
      </c>
      <c r="N272" s="207">
        <v>43847</v>
      </c>
      <c r="O272" s="1"/>
      <c r="P272" s="1"/>
      <c r="Q272" s="1"/>
      <c r="R272" s="6" t="s">
        <v>784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9">
        <v>149</v>
      </c>
      <c r="B273" s="230">
        <v>43753</v>
      </c>
      <c r="C273" s="230"/>
      <c r="D273" s="231" t="s">
        <v>806</v>
      </c>
      <c r="E273" s="232" t="s">
        <v>623</v>
      </c>
      <c r="F273" s="202">
        <v>111</v>
      </c>
      <c r="G273" s="232"/>
      <c r="H273" s="232">
        <v>141</v>
      </c>
      <c r="I273" s="234">
        <v>141</v>
      </c>
      <c r="J273" s="204" t="s">
        <v>607</v>
      </c>
      <c r="K273" s="205">
        <f t="shared" si="95"/>
        <v>30</v>
      </c>
      <c r="L273" s="206">
        <f t="shared" si="96"/>
        <v>0.27027027027027029</v>
      </c>
      <c r="M273" s="201" t="s">
        <v>591</v>
      </c>
      <c r="N273" s="207">
        <v>44328</v>
      </c>
      <c r="O273" s="1"/>
      <c r="P273" s="1"/>
      <c r="Q273" s="1"/>
      <c r="R273" s="6" t="s">
        <v>784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9">
        <v>150</v>
      </c>
      <c r="B274" s="230">
        <v>43753</v>
      </c>
      <c r="C274" s="230"/>
      <c r="D274" s="231" t="s">
        <v>807</v>
      </c>
      <c r="E274" s="232" t="s">
        <v>623</v>
      </c>
      <c r="F274" s="202">
        <v>296</v>
      </c>
      <c r="G274" s="232"/>
      <c r="H274" s="232">
        <v>370</v>
      </c>
      <c r="I274" s="234">
        <v>370</v>
      </c>
      <c r="J274" s="204" t="s">
        <v>681</v>
      </c>
      <c r="K274" s="205">
        <f t="shared" si="95"/>
        <v>74</v>
      </c>
      <c r="L274" s="206">
        <f t="shared" si="96"/>
        <v>0.25</v>
      </c>
      <c r="M274" s="201" t="s">
        <v>591</v>
      </c>
      <c r="N274" s="207">
        <v>43853</v>
      </c>
      <c r="O274" s="1"/>
      <c r="P274" s="1"/>
      <c r="Q274" s="1"/>
      <c r="R274" s="6" t="s">
        <v>784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9">
        <v>151</v>
      </c>
      <c r="B275" s="230">
        <v>43754</v>
      </c>
      <c r="C275" s="230"/>
      <c r="D275" s="231" t="s">
        <v>808</v>
      </c>
      <c r="E275" s="232" t="s">
        <v>623</v>
      </c>
      <c r="F275" s="202">
        <v>300</v>
      </c>
      <c r="G275" s="232"/>
      <c r="H275" s="232">
        <v>382.5</v>
      </c>
      <c r="I275" s="234">
        <v>344</v>
      </c>
      <c r="J275" s="204" t="s">
        <v>809</v>
      </c>
      <c r="K275" s="205">
        <f t="shared" si="95"/>
        <v>82.5</v>
      </c>
      <c r="L275" s="206">
        <f t="shared" si="96"/>
        <v>0.27500000000000002</v>
      </c>
      <c r="M275" s="201" t="s">
        <v>591</v>
      </c>
      <c r="N275" s="207">
        <v>44238</v>
      </c>
      <c r="O275" s="1"/>
      <c r="P275" s="1"/>
      <c r="Q275" s="1"/>
      <c r="R275" s="6" t="s">
        <v>784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48">
        <v>152</v>
      </c>
      <c r="B276" s="249">
        <v>43832</v>
      </c>
      <c r="C276" s="249"/>
      <c r="D276" s="250" t="s">
        <v>810</v>
      </c>
      <c r="E276" s="56" t="s">
        <v>623</v>
      </c>
      <c r="F276" s="251" t="s">
        <v>811</v>
      </c>
      <c r="G276" s="56"/>
      <c r="H276" s="56"/>
      <c r="I276" s="252">
        <v>590</v>
      </c>
      <c r="J276" s="247" t="s">
        <v>594</v>
      </c>
      <c r="K276" s="247"/>
      <c r="L276" s="253"/>
      <c r="M276" s="254" t="s">
        <v>594</v>
      </c>
      <c r="N276" s="255"/>
      <c r="O276" s="1"/>
      <c r="P276" s="1"/>
      <c r="Q276" s="1"/>
      <c r="R276" s="6" t="s">
        <v>784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9">
        <v>153</v>
      </c>
      <c r="B277" s="230">
        <v>43966</v>
      </c>
      <c r="C277" s="230"/>
      <c r="D277" s="231" t="s">
        <v>71</v>
      </c>
      <c r="E277" s="232" t="s">
        <v>623</v>
      </c>
      <c r="F277" s="202">
        <v>67.5</v>
      </c>
      <c r="G277" s="232"/>
      <c r="H277" s="232">
        <v>86</v>
      </c>
      <c r="I277" s="234">
        <v>86</v>
      </c>
      <c r="J277" s="204" t="s">
        <v>812</v>
      </c>
      <c r="K277" s="205">
        <f t="shared" ref="K277:K284" si="97">H277-F277</f>
        <v>18.5</v>
      </c>
      <c r="L277" s="206">
        <f t="shared" ref="L277:L284" si="98">K277/F277</f>
        <v>0.27407407407407408</v>
      </c>
      <c r="M277" s="201" t="s">
        <v>591</v>
      </c>
      <c r="N277" s="207">
        <v>44008</v>
      </c>
      <c r="O277" s="1"/>
      <c r="P277" s="1"/>
      <c r="Q277" s="1"/>
      <c r="R277" s="6" t="s">
        <v>784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9">
        <v>154</v>
      </c>
      <c r="B278" s="230">
        <v>44035</v>
      </c>
      <c r="C278" s="230"/>
      <c r="D278" s="231" t="s">
        <v>482</v>
      </c>
      <c r="E278" s="232" t="s">
        <v>623</v>
      </c>
      <c r="F278" s="202">
        <v>231</v>
      </c>
      <c r="G278" s="232"/>
      <c r="H278" s="232">
        <v>281</v>
      </c>
      <c r="I278" s="234">
        <v>281</v>
      </c>
      <c r="J278" s="204" t="s">
        <v>681</v>
      </c>
      <c r="K278" s="205">
        <f t="shared" si="97"/>
        <v>50</v>
      </c>
      <c r="L278" s="206">
        <f t="shared" si="98"/>
        <v>0.21645021645021645</v>
      </c>
      <c r="M278" s="201" t="s">
        <v>591</v>
      </c>
      <c r="N278" s="207">
        <v>44358</v>
      </c>
      <c r="O278" s="1"/>
      <c r="P278" s="1"/>
      <c r="Q278" s="1"/>
      <c r="R278" s="6" t="s">
        <v>784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9">
        <v>155</v>
      </c>
      <c r="B279" s="230">
        <v>44092</v>
      </c>
      <c r="C279" s="230"/>
      <c r="D279" s="231" t="s">
        <v>407</v>
      </c>
      <c r="E279" s="232" t="s">
        <v>623</v>
      </c>
      <c r="F279" s="232">
        <v>206</v>
      </c>
      <c r="G279" s="232"/>
      <c r="H279" s="232">
        <v>248</v>
      </c>
      <c r="I279" s="234">
        <v>248</v>
      </c>
      <c r="J279" s="204" t="s">
        <v>681</v>
      </c>
      <c r="K279" s="205">
        <f t="shared" si="97"/>
        <v>42</v>
      </c>
      <c r="L279" s="206">
        <f t="shared" si="98"/>
        <v>0.20388349514563106</v>
      </c>
      <c r="M279" s="201" t="s">
        <v>591</v>
      </c>
      <c r="N279" s="207">
        <v>44214</v>
      </c>
      <c r="O279" s="1"/>
      <c r="P279" s="1"/>
      <c r="Q279" s="1"/>
      <c r="R279" s="6" t="s">
        <v>784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9">
        <v>156</v>
      </c>
      <c r="B280" s="230">
        <v>44140</v>
      </c>
      <c r="C280" s="230"/>
      <c r="D280" s="231" t="s">
        <v>407</v>
      </c>
      <c r="E280" s="232" t="s">
        <v>623</v>
      </c>
      <c r="F280" s="232">
        <v>182.5</v>
      </c>
      <c r="G280" s="232"/>
      <c r="H280" s="232">
        <v>248</v>
      </c>
      <c r="I280" s="234">
        <v>248</v>
      </c>
      <c r="J280" s="204" t="s">
        <v>681</v>
      </c>
      <c r="K280" s="205">
        <f t="shared" si="97"/>
        <v>65.5</v>
      </c>
      <c r="L280" s="206">
        <f t="shared" si="98"/>
        <v>0.35890410958904112</v>
      </c>
      <c r="M280" s="201" t="s">
        <v>591</v>
      </c>
      <c r="N280" s="207">
        <v>44214</v>
      </c>
      <c r="O280" s="1"/>
      <c r="P280" s="1"/>
      <c r="Q280" s="1"/>
      <c r="R280" s="6" t="s">
        <v>784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9">
        <v>157</v>
      </c>
      <c r="B281" s="230">
        <v>44140</v>
      </c>
      <c r="C281" s="230"/>
      <c r="D281" s="231" t="s">
        <v>327</v>
      </c>
      <c r="E281" s="232" t="s">
        <v>623</v>
      </c>
      <c r="F281" s="232">
        <v>247.5</v>
      </c>
      <c r="G281" s="232"/>
      <c r="H281" s="232">
        <v>320</v>
      </c>
      <c r="I281" s="234">
        <v>320</v>
      </c>
      <c r="J281" s="204" t="s">
        <v>681</v>
      </c>
      <c r="K281" s="205">
        <f t="shared" si="97"/>
        <v>72.5</v>
      </c>
      <c r="L281" s="206">
        <f t="shared" si="98"/>
        <v>0.29292929292929293</v>
      </c>
      <c r="M281" s="201" t="s">
        <v>591</v>
      </c>
      <c r="N281" s="207">
        <v>44323</v>
      </c>
      <c r="O281" s="1"/>
      <c r="P281" s="1"/>
      <c r="Q281" s="1"/>
      <c r="R281" s="6" t="s">
        <v>784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9">
        <v>158</v>
      </c>
      <c r="B282" s="230">
        <v>44140</v>
      </c>
      <c r="C282" s="230"/>
      <c r="D282" s="231" t="s">
        <v>272</v>
      </c>
      <c r="E282" s="232" t="s">
        <v>623</v>
      </c>
      <c r="F282" s="202">
        <v>925</v>
      </c>
      <c r="G282" s="232"/>
      <c r="H282" s="232">
        <v>1095</v>
      </c>
      <c r="I282" s="234">
        <v>1093</v>
      </c>
      <c r="J282" s="204" t="s">
        <v>813</v>
      </c>
      <c r="K282" s="205">
        <f t="shared" si="97"/>
        <v>170</v>
      </c>
      <c r="L282" s="206">
        <f t="shared" si="98"/>
        <v>0.18378378378378379</v>
      </c>
      <c r="M282" s="201" t="s">
        <v>591</v>
      </c>
      <c r="N282" s="207">
        <v>44201</v>
      </c>
      <c r="O282" s="1"/>
      <c r="P282" s="1"/>
      <c r="Q282" s="1"/>
      <c r="R282" s="6" t="s">
        <v>784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9">
        <v>159</v>
      </c>
      <c r="B283" s="230">
        <v>44140</v>
      </c>
      <c r="C283" s="230"/>
      <c r="D283" s="231" t="s">
        <v>343</v>
      </c>
      <c r="E283" s="232" t="s">
        <v>623</v>
      </c>
      <c r="F283" s="202">
        <v>332.5</v>
      </c>
      <c r="G283" s="232"/>
      <c r="H283" s="232">
        <v>393</v>
      </c>
      <c r="I283" s="234">
        <v>406</v>
      </c>
      <c r="J283" s="204" t="s">
        <v>814</v>
      </c>
      <c r="K283" s="205">
        <f t="shared" si="97"/>
        <v>60.5</v>
      </c>
      <c r="L283" s="206">
        <f t="shared" si="98"/>
        <v>0.18195488721804512</v>
      </c>
      <c r="M283" s="201" t="s">
        <v>591</v>
      </c>
      <c r="N283" s="207">
        <v>44256</v>
      </c>
      <c r="O283" s="1"/>
      <c r="P283" s="1"/>
      <c r="Q283" s="1"/>
      <c r="R283" s="6" t="s">
        <v>784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9">
        <v>160</v>
      </c>
      <c r="B284" s="230">
        <v>44141</v>
      </c>
      <c r="C284" s="230"/>
      <c r="D284" s="231" t="s">
        <v>482</v>
      </c>
      <c r="E284" s="232" t="s">
        <v>623</v>
      </c>
      <c r="F284" s="202">
        <v>231</v>
      </c>
      <c r="G284" s="232"/>
      <c r="H284" s="232">
        <v>281</v>
      </c>
      <c r="I284" s="234">
        <v>281</v>
      </c>
      <c r="J284" s="204" t="s">
        <v>681</v>
      </c>
      <c r="K284" s="205">
        <f t="shared" si="97"/>
        <v>50</v>
      </c>
      <c r="L284" s="206">
        <f t="shared" si="98"/>
        <v>0.21645021645021645</v>
      </c>
      <c r="M284" s="201" t="s">
        <v>591</v>
      </c>
      <c r="N284" s="207">
        <v>44358</v>
      </c>
      <c r="O284" s="1"/>
      <c r="P284" s="1"/>
      <c r="Q284" s="1"/>
      <c r="R284" s="6" t="s">
        <v>784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56">
        <v>161</v>
      </c>
      <c r="B285" s="249">
        <v>44187</v>
      </c>
      <c r="C285" s="249"/>
      <c r="D285" s="250" t="s">
        <v>455</v>
      </c>
      <c r="E285" s="56" t="s">
        <v>623</v>
      </c>
      <c r="F285" s="251" t="s">
        <v>815</v>
      </c>
      <c r="G285" s="56"/>
      <c r="H285" s="56"/>
      <c r="I285" s="252">
        <v>239</v>
      </c>
      <c r="J285" s="247" t="s">
        <v>594</v>
      </c>
      <c r="K285" s="247"/>
      <c r="L285" s="253"/>
      <c r="M285" s="254"/>
      <c r="N285" s="255"/>
      <c r="O285" s="1"/>
      <c r="P285" s="1"/>
      <c r="Q285" s="1"/>
      <c r="R285" s="6" t="s">
        <v>784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56">
        <v>162</v>
      </c>
      <c r="B286" s="249">
        <v>44258</v>
      </c>
      <c r="C286" s="249"/>
      <c r="D286" s="250" t="s">
        <v>810</v>
      </c>
      <c r="E286" s="56" t="s">
        <v>623</v>
      </c>
      <c r="F286" s="251" t="s">
        <v>811</v>
      </c>
      <c r="G286" s="56"/>
      <c r="H286" s="56"/>
      <c r="I286" s="252">
        <v>590</v>
      </c>
      <c r="J286" s="247" t="s">
        <v>594</v>
      </c>
      <c r="K286" s="247"/>
      <c r="L286" s="253"/>
      <c r="M286" s="254"/>
      <c r="N286" s="255"/>
      <c r="O286" s="1"/>
      <c r="P286" s="1"/>
      <c r="R286" s="6" t="s">
        <v>784</v>
      </c>
    </row>
    <row r="287" spans="1:26" ht="12.75" customHeight="1">
      <c r="A287" s="229">
        <v>163</v>
      </c>
      <c r="B287" s="230">
        <v>44274</v>
      </c>
      <c r="C287" s="230"/>
      <c r="D287" s="231" t="s">
        <v>343</v>
      </c>
      <c r="E287" s="232" t="s">
        <v>623</v>
      </c>
      <c r="F287" s="202">
        <v>355</v>
      </c>
      <c r="G287" s="232"/>
      <c r="H287" s="232">
        <v>422.5</v>
      </c>
      <c r="I287" s="234">
        <v>420</v>
      </c>
      <c r="J287" s="204" t="s">
        <v>816</v>
      </c>
      <c r="K287" s="205">
        <f t="shared" ref="K287:K290" si="99">H287-F287</f>
        <v>67.5</v>
      </c>
      <c r="L287" s="206">
        <f t="shared" ref="L287:L290" si="100">K287/F287</f>
        <v>0.19014084507042253</v>
      </c>
      <c r="M287" s="201" t="s">
        <v>591</v>
      </c>
      <c r="N287" s="207">
        <v>44361</v>
      </c>
      <c r="O287" s="1"/>
      <c r="R287" s="257" t="s">
        <v>784</v>
      </c>
    </row>
    <row r="288" spans="1:26" ht="12.75" customHeight="1">
      <c r="A288" s="229">
        <v>164</v>
      </c>
      <c r="B288" s="230">
        <v>44295</v>
      </c>
      <c r="C288" s="230"/>
      <c r="D288" s="231" t="s">
        <v>817</v>
      </c>
      <c r="E288" s="232" t="s">
        <v>623</v>
      </c>
      <c r="F288" s="202">
        <v>555</v>
      </c>
      <c r="G288" s="232"/>
      <c r="H288" s="232">
        <v>663</v>
      </c>
      <c r="I288" s="234">
        <v>663</v>
      </c>
      <c r="J288" s="204" t="s">
        <v>818</v>
      </c>
      <c r="K288" s="205">
        <f t="shared" si="99"/>
        <v>108</v>
      </c>
      <c r="L288" s="206">
        <f t="shared" si="100"/>
        <v>0.19459459459459461</v>
      </c>
      <c r="M288" s="201" t="s">
        <v>591</v>
      </c>
      <c r="N288" s="207">
        <v>44321</v>
      </c>
      <c r="O288" s="1"/>
      <c r="P288" s="1"/>
      <c r="Q288" s="1"/>
      <c r="R288" s="257" t="s">
        <v>784</v>
      </c>
      <c r="S288" s="1"/>
      <c r="T288" s="1"/>
      <c r="U288" s="1"/>
      <c r="V288" s="1"/>
      <c r="W288" s="1"/>
      <c r="X288" s="1"/>
      <c r="Y288" s="1"/>
      <c r="Z288" s="1"/>
    </row>
    <row r="289" spans="1:18" ht="12.75" customHeight="1">
      <c r="A289" s="229">
        <v>165</v>
      </c>
      <c r="B289" s="230">
        <v>44308</v>
      </c>
      <c r="C289" s="230"/>
      <c r="D289" s="231" t="s">
        <v>376</v>
      </c>
      <c r="E289" s="232" t="s">
        <v>623</v>
      </c>
      <c r="F289" s="202">
        <v>126.5</v>
      </c>
      <c r="G289" s="232"/>
      <c r="H289" s="232">
        <v>155</v>
      </c>
      <c r="I289" s="234">
        <v>155</v>
      </c>
      <c r="J289" s="204" t="s">
        <v>681</v>
      </c>
      <c r="K289" s="205">
        <f t="shared" si="99"/>
        <v>28.5</v>
      </c>
      <c r="L289" s="206">
        <f t="shared" si="100"/>
        <v>0.22529644268774704</v>
      </c>
      <c r="M289" s="201" t="s">
        <v>591</v>
      </c>
      <c r="N289" s="207">
        <v>44362</v>
      </c>
      <c r="O289" s="1"/>
      <c r="R289" s="257" t="s">
        <v>784</v>
      </c>
    </row>
    <row r="290" spans="1:18" ht="12.75" customHeight="1">
      <c r="A290" s="336">
        <v>166</v>
      </c>
      <c r="B290" s="337">
        <v>44368</v>
      </c>
      <c r="C290" s="337"/>
      <c r="D290" s="338" t="s">
        <v>394</v>
      </c>
      <c r="E290" s="339" t="s">
        <v>623</v>
      </c>
      <c r="F290" s="340">
        <v>287.5</v>
      </c>
      <c r="G290" s="339"/>
      <c r="H290" s="339">
        <v>245</v>
      </c>
      <c r="I290" s="341">
        <v>344</v>
      </c>
      <c r="J290" s="214" t="s">
        <v>863</v>
      </c>
      <c r="K290" s="215">
        <f t="shared" si="99"/>
        <v>-42.5</v>
      </c>
      <c r="L290" s="216">
        <f t="shared" si="100"/>
        <v>-0.14782608695652175</v>
      </c>
      <c r="M290" s="212" t="s">
        <v>604</v>
      </c>
      <c r="N290" s="209">
        <v>44508</v>
      </c>
      <c r="O290" s="1"/>
      <c r="R290" s="257" t="s">
        <v>784</v>
      </c>
    </row>
    <row r="291" spans="1:18" ht="12.75" customHeight="1">
      <c r="A291" s="256">
        <v>167</v>
      </c>
      <c r="B291" s="249">
        <v>44368</v>
      </c>
      <c r="C291" s="249"/>
      <c r="D291" s="250" t="s">
        <v>482</v>
      </c>
      <c r="E291" s="56" t="s">
        <v>623</v>
      </c>
      <c r="F291" s="251" t="s">
        <v>819</v>
      </c>
      <c r="G291" s="56"/>
      <c r="H291" s="56"/>
      <c r="I291" s="252">
        <v>320</v>
      </c>
      <c r="J291" s="247" t="s">
        <v>594</v>
      </c>
      <c r="K291" s="256"/>
      <c r="L291" s="249"/>
      <c r="M291" s="249"/>
      <c r="N291" s="250"/>
      <c r="O291" s="44"/>
      <c r="R291" s="257" t="s">
        <v>784</v>
      </c>
    </row>
    <row r="292" spans="1:18" ht="12.75" customHeight="1">
      <c r="A292" s="256">
        <v>168</v>
      </c>
      <c r="B292" s="249">
        <v>44406</v>
      </c>
      <c r="C292" s="249"/>
      <c r="D292" s="250" t="s">
        <v>376</v>
      </c>
      <c r="E292" s="56" t="s">
        <v>623</v>
      </c>
      <c r="F292" s="251" t="s">
        <v>822</v>
      </c>
      <c r="G292" s="56"/>
      <c r="H292" s="56"/>
      <c r="I292" s="56">
        <v>200</v>
      </c>
      <c r="J292" s="247" t="s">
        <v>594</v>
      </c>
      <c r="K292" s="256"/>
      <c r="L292" s="249"/>
      <c r="M292" s="249"/>
      <c r="N292" s="250"/>
      <c r="O292" s="44"/>
      <c r="R292" s="257" t="s">
        <v>784</v>
      </c>
    </row>
    <row r="293" spans="1:18" ht="12.75" customHeight="1">
      <c r="A293" s="256">
        <v>169</v>
      </c>
      <c r="B293" s="249">
        <v>44462</v>
      </c>
      <c r="C293" s="249"/>
      <c r="D293" s="250" t="s">
        <v>827</v>
      </c>
      <c r="E293" s="56" t="s">
        <v>623</v>
      </c>
      <c r="F293" s="251" t="s">
        <v>828</v>
      </c>
      <c r="G293" s="56"/>
      <c r="H293" s="56"/>
      <c r="I293" s="56">
        <v>1500</v>
      </c>
      <c r="J293" s="247" t="s">
        <v>594</v>
      </c>
      <c r="K293" s="256"/>
      <c r="L293" s="249"/>
      <c r="M293" s="249"/>
      <c r="N293" s="250"/>
      <c r="O293" s="44"/>
      <c r="R293" s="257" t="s">
        <v>784</v>
      </c>
    </row>
    <row r="294" spans="1:18" ht="12.75" customHeight="1">
      <c r="A294" s="284">
        <v>170</v>
      </c>
      <c r="B294" s="285">
        <v>44480</v>
      </c>
      <c r="C294" s="285"/>
      <c r="D294" s="286" t="s">
        <v>831</v>
      </c>
      <c r="E294" s="287" t="s">
        <v>623</v>
      </c>
      <c r="F294" s="288" t="s">
        <v>836</v>
      </c>
      <c r="G294" s="287"/>
      <c r="H294" s="287"/>
      <c r="I294" s="287">
        <v>145</v>
      </c>
      <c r="J294" s="289" t="s">
        <v>594</v>
      </c>
      <c r="K294" s="284"/>
      <c r="L294" s="285"/>
      <c r="M294" s="285"/>
      <c r="N294" s="286"/>
      <c r="O294" s="44"/>
      <c r="R294" s="257" t="s">
        <v>784</v>
      </c>
    </row>
    <row r="295" spans="1:18" ht="12.75" customHeight="1">
      <c r="A295" s="290">
        <v>171</v>
      </c>
      <c r="B295" s="291">
        <v>44481</v>
      </c>
      <c r="C295" s="291"/>
      <c r="D295" s="292" t="s">
        <v>261</v>
      </c>
      <c r="E295" s="293" t="s">
        <v>623</v>
      </c>
      <c r="F295" s="294" t="s">
        <v>833</v>
      </c>
      <c r="G295" s="293"/>
      <c r="H295" s="293"/>
      <c r="I295" s="293">
        <v>380</v>
      </c>
      <c r="J295" s="295" t="s">
        <v>594</v>
      </c>
      <c r="K295" s="290"/>
      <c r="L295" s="291"/>
      <c r="M295" s="291"/>
      <c r="N295" s="292"/>
      <c r="O295" s="44"/>
      <c r="R295" s="257" t="s">
        <v>784</v>
      </c>
    </row>
    <row r="296" spans="1:18" ht="12.75" customHeight="1">
      <c r="A296" s="290">
        <v>172</v>
      </c>
      <c r="B296" s="291">
        <v>44481</v>
      </c>
      <c r="C296" s="291"/>
      <c r="D296" s="292" t="s">
        <v>402</v>
      </c>
      <c r="E296" s="293" t="s">
        <v>623</v>
      </c>
      <c r="F296" s="294" t="s">
        <v>834</v>
      </c>
      <c r="G296" s="293"/>
      <c r="H296" s="293"/>
      <c r="I296" s="293">
        <v>56</v>
      </c>
      <c r="J296" s="295" t="s">
        <v>594</v>
      </c>
      <c r="K296" s="290"/>
      <c r="L296" s="291"/>
      <c r="M296" s="291"/>
      <c r="N296" s="292"/>
      <c r="O296" s="44"/>
      <c r="R296" s="257"/>
    </row>
    <row r="297" spans="1:18" ht="12.75" customHeight="1">
      <c r="A297" s="296">
        <v>173</v>
      </c>
      <c r="B297" s="291">
        <v>44551</v>
      </c>
      <c r="C297" s="296"/>
      <c r="D297" s="296" t="s">
        <v>119</v>
      </c>
      <c r="E297" s="293" t="s">
        <v>623</v>
      </c>
      <c r="F297" s="293" t="s">
        <v>1020</v>
      </c>
      <c r="G297" s="293"/>
      <c r="H297" s="293"/>
      <c r="I297" s="293">
        <v>3000</v>
      </c>
      <c r="J297" s="293" t="s">
        <v>594</v>
      </c>
      <c r="K297" s="293"/>
      <c r="L297" s="293"/>
      <c r="M297" s="293"/>
      <c r="N297" s="296"/>
      <c r="O297" s="44"/>
      <c r="R297" s="257"/>
    </row>
    <row r="298" spans="1:18" ht="12.75" customHeight="1">
      <c r="F298" s="59"/>
      <c r="G298" s="59"/>
      <c r="H298" s="59"/>
      <c r="I298" s="59"/>
      <c r="J298" s="44"/>
      <c r="K298" s="59"/>
      <c r="L298" s="59"/>
      <c r="M298" s="59"/>
      <c r="O298" s="44"/>
      <c r="R298" s="257"/>
    </row>
    <row r="299" spans="1:18" ht="12.75" customHeight="1">
      <c r="A299" s="256"/>
      <c r="B299" s="258" t="s">
        <v>820</v>
      </c>
      <c r="F299" s="59"/>
      <c r="G299" s="59"/>
      <c r="H299" s="59"/>
      <c r="I299" s="59"/>
      <c r="J299" s="44"/>
      <c r="K299" s="59"/>
      <c r="L299" s="59"/>
      <c r="M299" s="59"/>
      <c r="O299" s="44"/>
      <c r="R299" s="257"/>
    </row>
    <row r="300" spans="1:18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18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18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18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18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1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1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1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1:18" ht="12.75" customHeight="1"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1:18" ht="12.75" customHeight="1">
      <c r="A309" s="259"/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1:18" ht="12.75" customHeight="1">
      <c r="A310" s="259"/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1:18" ht="12.75" customHeight="1">
      <c r="A311" s="56"/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1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1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1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1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1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1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1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1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1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</sheetData>
  <autoFilter ref="R1:R307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2021-12-22T02:34:33Z</dcterms:modified>
</cp:coreProperties>
</file>