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F&amp;O)'!$R$1:$R$320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M87" i="6"/>
  <c r="K87"/>
  <c r="K104"/>
  <c r="M104" s="1"/>
  <c r="K100"/>
  <c r="M100" s="1"/>
  <c r="L36"/>
  <c r="K36"/>
  <c r="M36" s="1"/>
  <c r="K96"/>
  <c r="M96" s="1"/>
  <c r="L61"/>
  <c r="K61"/>
  <c r="L39"/>
  <c r="K39"/>
  <c r="M39" s="1"/>
  <c r="K99"/>
  <c r="M99" s="1"/>
  <c r="L62"/>
  <c r="M62" s="1"/>
  <c r="K62"/>
  <c r="K98"/>
  <c r="M98" s="1"/>
  <c r="L35"/>
  <c r="K35"/>
  <c r="L32"/>
  <c r="K32"/>
  <c r="K95"/>
  <c r="M95" s="1"/>
  <c r="K94"/>
  <c r="M94" s="1"/>
  <c r="K93"/>
  <c r="M93" s="1"/>
  <c r="L59"/>
  <c r="K59"/>
  <c r="L60"/>
  <c r="K60"/>
  <c r="K89"/>
  <c r="M89" s="1"/>
  <c r="K92"/>
  <c r="M92" s="1"/>
  <c r="K91"/>
  <c r="M91" s="1"/>
  <c r="P21"/>
  <c r="M59" l="1"/>
  <c r="M60"/>
  <c r="M61"/>
  <c r="M35"/>
  <c r="M32"/>
  <c r="K78"/>
  <c r="M78" s="1"/>
  <c r="K90"/>
  <c r="M90" s="1"/>
  <c r="L56"/>
  <c r="K56"/>
  <c r="L58"/>
  <c r="K58"/>
  <c r="K86"/>
  <c r="M86" s="1"/>
  <c r="K85"/>
  <c r="M85" s="1"/>
  <c r="L20"/>
  <c r="K20"/>
  <c r="K84"/>
  <c r="M84" s="1"/>
  <c r="L57"/>
  <c r="K57"/>
  <c r="L55"/>
  <c r="K55"/>
  <c r="L33"/>
  <c r="K33"/>
  <c r="L52"/>
  <c r="K52"/>
  <c r="L50"/>
  <c r="K50"/>
  <c r="L17"/>
  <c r="K17"/>
  <c r="P18"/>
  <c r="K83"/>
  <c r="M83" s="1"/>
  <c r="L54"/>
  <c r="K54"/>
  <c r="K82"/>
  <c r="M82" s="1"/>
  <c r="K303"/>
  <c r="L303" s="1"/>
  <c r="K80"/>
  <c r="M80" s="1"/>
  <c r="L19"/>
  <c r="K19"/>
  <c r="L53"/>
  <c r="K53"/>
  <c r="M58" l="1"/>
  <c r="M56"/>
  <c r="M17"/>
  <c r="M50"/>
  <c r="M33"/>
  <c r="M20"/>
  <c r="M55"/>
  <c r="M53"/>
  <c r="M57"/>
  <c r="M52"/>
  <c r="M54"/>
  <c r="M19"/>
  <c r="L51"/>
  <c r="K51"/>
  <c r="M51" l="1"/>
  <c r="K81"/>
  <c r="M81" s="1"/>
  <c r="K79"/>
  <c r="M79" s="1"/>
  <c r="K75"/>
  <c r="M75" s="1"/>
  <c r="K76"/>
  <c r="M76" s="1"/>
  <c r="L13"/>
  <c r="K13"/>
  <c r="L16"/>
  <c r="K16"/>
  <c r="K77"/>
  <c r="M77" s="1"/>
  <c r="K74"/>
  <c r="M74" s="1"/>
  <c r="K73"/>
  <c r="M73" s="1"/>
  <c r="K72"/>
  <c r="M72" s="1"/>
  <c r="M16" l="1"/>
  <c r="M13"/>
  <c r="L34"/>
  <c r="K34"/>
  <c r="L31"/>
  <c r="K31"/>
  <c r="L11"/>
  <c r="K11"/>
  <c r="L14"/>
  <c r="K14"/>
  <c r="P15"/>
  <c r="M31" l="1"/>
  <c r="M34"/>
  <c r="M11"/>
  <c r="M14"/>
  <c r="P12" l="1"/>
  <c r="K10" l="1"/>
  <c r="L10"/>
  <c r="P115"/>
  <c r="L115"/>
  <c r="K115"/>
  <c r="M10" l="1"/>
  <c r="M115"/>
  <c r="K282" l="1"/>
  <c r="L282" s="1"/>
  <c r="K302" l="1"/>
  <c r="L302" s="1"/>
  <c r="K301"/>
  <c r="L301" s="1"/>
  <c r="K300"/>
  <c r="L300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F278"/>
  <c r="K278" s="1"/>
  <c r="L278" s="1"/>
  <c r="K277"/>
  <c r="L277" s="1"/>
  <c r="K276"/>
  <c r="L276" s="1"/>
  <c r="K275"/>
  <c r="L275" s="1"/>
  <c r="K274"/>
  <c r="L274" s="1"/>
  <c r="K273"/>
  <c r="L273" s="1"/>
  <c r="F272"/>
  <c r="K272" s="1"/>
  <c r="L272" s="1"/>
  <c r="F271"/>
  <c r="K271" s="1"/>
  <c r="L271" s="1"/>
  <c r="K270"/>
  <c r="L270" s="1"/>
  <c r="F269"/>
  <c r="K269" s="1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50"/>
  <c r="L250" s="1"/>
  <c r="F249"/>
  <c r="K249" s="1"/>
  <c r="L249" s="1"/>
  <c r="K248"/>
  <c r="L248" s="1"/>
  <c r="K245"/>
  <c r="L245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19"/>
  <c r="L219" s="1"/>
  <c r="K217"/>
  <c r="L217" s="1"/>
  <c r="K216"/>
  <c r="L216" s="1"/>
  <c r="K215"/>
  <c r="L215" s="1"/>
  <c r="K213"/>
  <c r="L213" s="1"/>
  <c r="K212"/>
  <c r="L212" s="1"/>
  <c r="K211"/>
  <c r="L211" s="1"/>
  <c r="K210"/>
  <c r="K209"/>
  <c r="L209" s="1"/>
  <c r="K208"/>
  <c r="L208" s="1"/>
  <c r="K206"/>
  <c r="L206" s="1"/>
  <c r="K205"/>
  <c r="L205" s="1"/>
  <c r="K204"/>
  <c r="L204" s="1"/>
  <c r="K203"/>
  <c r="L203" s="1"/>
  <c r="K202"/>
  <c r="L202" s="1"/>
  <c r="F201"/>
  <c r="K201" s="1"/>
  <c r="L201" s="1"/>
  <c r="H200"/>
  <c r="K200" s="1"/>
  <c r="L200" s="1"/>
  <c r="K197"/>
  <c r="L197" s="1"/>
  <c r="K196"/>
  <c r="L196" s="1"/>
  <c r="K195"/>
  <c r="L195" s="1"/>
  <c r="K194"/>
  <c r="L194" s="1"/>
  <c r="K193"/>
  <c r="L193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F165"/>
  <c r="K165" s="1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M7"/>
  <c r="D7" i="5"/>
  <c r="K6" i="4"/>
  <c r="K6" i="3"/>
  <c r="L6" i="2"/>
</calcChain>
</file>

<file path=xl/sharedStrings.xml><?xml version="1.0" encoding="utf-8"?>
<sst xmlns="http://schemas.openxmlformats.org/spreadsheetml/2006/main" count="2718" uniqueCount="1050">
  <si>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</si>
  <si>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</si>
  <si>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</si>
  <si>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</si>
  <si>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</si>
  <si>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</si>
  <si>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</si>
  <si>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</si>
  <si>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</si>
  <si>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</si>
  <si>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</si>
  <si>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</si>
  <si>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</si>
  <si>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</si>
  <si>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</si>
  <si>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</si>
  <si>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</si>
  <si>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</si>
  <si>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</si>
  <si>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</si>
  <si>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</si>
  <si>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</si>
  <si>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</si>
  <si>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</si>
  <si>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</si>
  <si>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</si>
  <si>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</si>
  <si>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</si>
  <si>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</si>
  <si>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</si>
  <si>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</si>
  <si>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</si>
  <si>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</si>
  <si>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</si>
  <si>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</si>
  <si>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</si>
  <si>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</si>
  <si>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</si>
  <si>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</si>
  <si>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</si>
  <si>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</si>
  <si>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</si>
  <si>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</si>
  <si>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</si>
  <si>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</si>
  <si>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</si>
  <si>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</si>
  <si>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</si>
  <si>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</si>
  <si>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</si>
  <si>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</si>
  <si>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</si>
  <si>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</si>
  <si>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</si>
  <si>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</si>
  <si>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</si>
  <si>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</si>
  <si>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</si>
  <si>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</si>
  <si>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</si>
  <si>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</si>
  <si>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</si>
  <si>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</si>
  <si>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</si>
  <si>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</si>
  <si>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</si>
  <si>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</si>
  <si>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</si>
  <si>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</si>
  <si>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</si>
  <si>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</si>
  <si>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</si>
  <si>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</si>
  <si>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</si>
  <si>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</si>
  <si>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</si>
  <si>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</si>
  <si>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</si>
  <si>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</si>
  <si>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</si>
  <si>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</si>
  <si>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</si>
  <si>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</si>
  <si>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</si>
  <si>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</si>
  <si>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</si>
  <si>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</si>
  <si>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</si>
  <si>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</si>
  <si>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</si>
  <si>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</si>
  <si>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</si>
  <si>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</si>
  <si>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</si>
  <si>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</si>
  <si>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</si>
  <si>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</si>
  <si>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</si>
  <si>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</si>
  <si>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</si>
  <si>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</si>
  <si>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</si>
  <si>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</si>
  <si>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</si>
  <si>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</si>
  <si>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</si>
  <si>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</si>
  <si>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</si>
  <si>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</si>
  <si>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</si>
  <si>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</si>
  <si>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</si>
  <si>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</si>
  <si>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</si>
  <si>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</si>
  <si>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</si>
  <si>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</si>
  <si>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</si>
  <si>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</si>
  <si>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</si>
  <si>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</si>
  <si>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</si>
  <si>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</si>
  <si>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</si>
  <si>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</si>
  <si>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</si>
  <si>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</si>
  <si>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</si>
  <si>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</si>
  <si>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</si>
  <si>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</si>
  <si>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</si>
  <si>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</si>
  <si>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</si>
  <si>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</si>
  <si>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</si>
  <si>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</si>
  <si>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</si>
  <si>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</si>
  <si>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</si>
  <si>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</si>
  <si>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</si>
  <si>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</si>
  <si>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</si>
  <si>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</si>
  <si>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</si>
  <si>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</si>
  <si>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</si>
  <si>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</si>
  <si>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</si>
  <si>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</si>
  <si>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</si>
  <si>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</si>
  <si>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</si>
  <si>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</si>
  <si>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</si>
  <si>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</si>
  <si>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</si>
  <si>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</si>
  <si>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</si>
  <si>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</si>
  <si>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</si>
  <si>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</si>
  <si>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</si>
  <si>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</si>
  <si>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</si>
  <si>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</si>
  <si>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</si>
  <si>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</si>
  <si>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</si>
  <si>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</si>
  <si>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</si>
  <si>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</si>
  <si>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</si>
  <si>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</si>
  <si>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</si>
  <si>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</si>
  <si>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</si>
  <si>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</si>
  <si>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</si>
  <si>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</si>
  <si>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</si>
  <si>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</si>
  <si>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</si>
  <si>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</si>
  <si>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</si>
  <si>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</si>
  <si>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</si>
  <si>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</si>
  <si>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</si>
  <si>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</si>
  <si>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</si>
  <si>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</si>
  <si>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</si>
  <si>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</si>
  <si>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</si>
  <si>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</si>
  <si>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</si>
  <si>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</si>
  <si>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</si>
  <si>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</si>
  <si>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</si>
  <si>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</si>
  <si>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</si>
  <si>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</si>
  <si>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</si>
  <si>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</si>
  <si>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</si>
  <si>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</si>
  <si>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</si>
  <si>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</si>
  <si>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</si>
  <si>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</si>
  <si>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</si>
  <si>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</si>
  <si>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</si>
  <si>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</si>
  <si>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</si>
  <si>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</si>
  <si>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</si>
  <si>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</si>
  <si>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</si>
  <si>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</si>
  <si>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</si>
  <si>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</si>
  <si>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</si>
  <si>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</si>
  <si>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</si>
  <si>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</si>
  <si>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</si>
  <si>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</si>
  <si>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</si>
  <si>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</si>
  <si>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</si>
  <si>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</si>
  <si>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</si>
  <si>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</si>
  <si>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</si>
  <si>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</si>
  <si>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</si>
  <si>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</si>
  <si>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</si>
  <si>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</si>
  <si>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</si>
  <si>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</si>
  <si>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</si>
  <si>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</si>
  <si>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</si>
  <si>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</si>
  <si>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</si>
  <si>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</si>
  <si>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</si>
  <si>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</si>
  <si>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</si>
  <si>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</si>
  <si>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</si>
  <si>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</si>
  <si>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</si>
  <si>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</si>
  <si>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</si>
  <si>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</si>
  <si>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</si>
  <si>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</si>
  <si>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</si>
  <si>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</si>
  <si>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</si>
  <si>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</si>
  <si>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</si>
  <si>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</si>
  <si>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</si>
  <si>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</si>
  <si>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</si>
  <si>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</si>
  <si>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</si>
  <si>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</si>
  <si>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</si>
  <si>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</si>
  <si>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</si>
  <si>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</si>
  <si>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</si>
  <si>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</si>
  <si>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</si>
  <si>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</si>
  <si>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</si>
  <si>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</si>
  <si>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</si>
  <si>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</si>
  <si>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</si>
  <si>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</si>
  <si>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</si>
  <si>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</si>
  <si>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</si>
  <si>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</si>
  <si>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</si>
  <si>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</si>
  <si>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</si>
  <si>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</si>
  <si>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</si>
  <si>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</si>
  <si>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</si>
  <si>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</si>
  <si>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</si>
  <si>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</si>
  <si>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</si>
  <si>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</si>
  <si>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</si>
  <si>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</si>
  <si>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</si>
  <si>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</si>
  <si>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</si>
  <si>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</si>
  <si>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</si>
  <si>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</si>
  <si>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</si>
  <si>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</si>
  <si>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</si>
  <si>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</si>
  <si>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</si>
  <si>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</si>
  <si>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</si>
  <si>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</si>
  <si>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</si>
  <si>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</si>
  <si>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</si>
  <si>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</si>
  <si>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</si>
  <si>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</si>
  <si>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</si>
  <si>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</si>
  <si>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</si>
  <si>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</si>
  <si>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</si>
  <si>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</si>
  <si>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</si>
  <si>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</si>
  <si>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</si>
  <si>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</si>
  <si>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</si>
  <si>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</si>
  <si>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</si>
  <si>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</si>
  <si>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</si>
  <si>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</si>
  <si>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</si>
  <si>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</si>
  <si>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</si>
  <si>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</si>
  <si>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</si>
  <si>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</si>
  <si>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</si>
  <si>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</si>
  <si>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</si>
  <si>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</si>
  <si>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</si>
  <si>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</si>
  <si>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</si>
  <si>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</si>
  <si>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</si>
  <si>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</si>
  <si>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</si>
  <si>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</si>
  <si>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</si>
  <si>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</si>
  <si>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</si>
  <si>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</si>
  <si>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</si>
  <si>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</si>
  <si>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</si>
  <si>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</si>
  <si>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</si>
  <si>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</si>
  <si>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</si>
  <si>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</si>
  <si>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</si>
  <si>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</si>
  <si>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</si>
  <si>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</si>
  <si>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</si>
  <si>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</si>
  <si>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</si>
  <si>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</si>
  <si>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</si>
  <si>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</si>
  <si>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</si>
  <si>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</si>
  <si>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</si>
  <si>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</si>
  <si>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</si>
  <si>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</si>
  <si>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</si>
  <si>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</si>
  <si>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</si>
  <si>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</si>
  <si>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</si>
  <si>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</si>
  <si>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</si>
  <si>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</si>
  <si>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</si>
  <si>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</si>
  <si>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</si>
  <si>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</si>
  <si>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</si>
  <si>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</si>
  <si>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</si>
  <si>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</si>
  <si>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</si>
  <si>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</si>
  <si>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</si>
  <si>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</si>
  <si>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</si>
  <si>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</si>
  <si>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</si>
  <si>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</si>
  <si>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</si>
  <si>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</si>
  <si>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</si>
  <si>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</si>
  <si>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</si>
  <si>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</si>
  <si>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</si>
  <si>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</si>
  <si>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</si>
  <si>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</si>
  <si>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</si>
  <si>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</si>
  <si>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</si>
  <si>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</si>
  <si>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</si>
  <si>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</si>
  <si>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</si>
  <si>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</si>
  <si>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</si>
  <si>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</si>
  <si>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</si>
  <si>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</si>
  <si>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</si>
  <si>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</si>
  <si>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</si>
  <si>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</si>
  <si>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</si>
  <si>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</si>
  <si>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</si>
  <si>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</si>
  <si>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</si>
  <si>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</si>
  <si>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</si>
  <si>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</si>
  <si>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</si>
  <si>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</si>
  <si>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</si>
  <si>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</si>
  <si>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</si>
  <si>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</si>
  <si>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</si>
  <si>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</si>
  <si>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</si>
  <si>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</si>
  <si>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</si>
  <si>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</si>
  <si>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</si>
  <si>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</si>
  <si>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</si>
  <si>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</si>
  <si>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</si>
  <si>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</si>
  <si>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</si>
  <si>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</si>
  <si>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</si>
  <si>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</si>
  <si>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</si>
  <si>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</si>
  <si>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</si>
  <si>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</si>
  <si>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</si>
  <si>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</si>
  <si>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</si>
  <si>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</si>
  <si>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</si>
  <si>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</si>
  <si>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</si>
  <si>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</si>
  <si>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</si>
  <si>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</si>
  <si>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</si>
  <si>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</si>
  <si>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</si>
  <si>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</si>
  <si>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</si>
  <si>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</si>
  <si>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</si>
  <si>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</si>
  <si>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</si>
  <si>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</si>
  <si>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</si>
  <si>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</si>
  <si>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</si>
  <si>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</si>
  <si>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</si>
  <si>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</si>
  <si>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</si>
  <si>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</si>
  <si>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</si>
  <si>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</si>
  <si>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</si>
  <si>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</si>
  <si>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</si>
  <si>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</si>
  <si>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</si>
  <si>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</si>
  <si>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</si>
  <si>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</si>
  <si>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</si>
  <si>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</si>
  <si>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</si>
  <si>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</si>
  <si>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</si>
  <si>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</si>
  <si>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</si>
  <si>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</si>
  <si>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</si>
  <si>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</si>
  <si>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</si>
  <si>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</si>
  <si>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</si>
  <si>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</si>
  <si>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</si>
  <si>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</si>
  <si>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</si>
  <si>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</si>
  <si>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</si>
  <si>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</si>
  <si>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</si>
  <si>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</si>
  <si>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</si>
  <si>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</si>
  <si>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</si>
  <si>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</si>
  <si>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</si>
  <si>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</si>
  <si>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</si>
  <si>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</si>
  <si>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</si>
  <si>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</si>
  <si>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</si>
  <si>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</si>
  <si>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</si>
  <si>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</si>
  <si>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</si>
  <si>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</si>
  <si>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</si>
  <si>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</si>
  <si>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</si>
  <si>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</si>
  <si>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</si>
  <si>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</si>
  <si>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</si>
  <si>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</si>
  <si>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</si>
  <si>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</si>
  <si>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</si>
  <si>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</si>
  <si>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</si>
  <si>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</si>
  <si>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</si>
  <si>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</si>
  <si>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</si>
  <si>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</si>
  <si>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</si>
  <si>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</si>
  <si>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</si>
  <si>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</si>
  <si>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</si>
  <si>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</si>
  <si>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</si>
  <si>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</si>
  <si>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</si>
  <si>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</si>
  <si>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</si>
  <si>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</si>
  <si>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</si>
  <si>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</si>
  <si>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</si>
  <si>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</si>
  <si>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</si>
  <si>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</si>
  <si>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</si>
  <si>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</si>
  <si>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</si>
  <si>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</si>
  <si>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</si>
  <si>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</si>
  <si>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</si>
  <si>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</si>
  <si>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</si>
  <si>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</si>
  <si>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</si>
  <si>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</si>
  <si>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</si>
  <si>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</si>
  <si>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</si>
  <si>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</si>
  <si>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</si>
  <si>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</si>
  <si>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</si>
  <si>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</si>
  <si>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</si>
  <si>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</si>
  <si>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</si>
  <si>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</si>
  <si>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</si>
  <si>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</si>
  <si>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</si>
  <si>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</si>
  <si>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</si>
  <si>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</si>
  <si>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</si>
  <si>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</si>
  <si>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</si>
  <si>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</si>
  <si>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</si>
  <si>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</si>
  <si>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</si>
  <si>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</si>
  <si>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</si>
  <si>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</si>
  <si>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</si>
  <si>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</si>
  <si>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</si>
  <si>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</si>
  <si>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</si>
  <si>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</si>
  <si>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</si>
  <si>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</si>
  <si>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</si>
  <si>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</si>
  <si>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</si>
  <si>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</si>
  <si>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</si>
  <si>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</si>
  <si>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</si>
  <si>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</si>
  <si>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</si>
  <si>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</si>
  <si>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</si>
  <si>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</si>
  <si>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</si>
  <si>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</si>
  <si>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</si>
  <si>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</si>
  <si>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</si>
  <si>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</si>
  <si>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</si>
  <si>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</si>
  <si>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</si>
  <si>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</si>
  <si>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</si>
  <si>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</si>
  <si>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</si>
  <si>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</si>
  <si>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</si>
  <si>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</si>
  <si>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</si>
  <si>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</si>
  <si>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</si>
  <si>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</si>
  <si>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</si>
  <si>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</si>
  <si>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</si>
  <si>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</si>
  <si>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</si>
  <si>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</si>
  <si>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</si>
  <si>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</si>
  <si>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</si>
  <si>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</si>
  <si>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</si>
  <si>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</si>
  <si>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</si>
  <si>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</si>
  <si>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</si>
  <si>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</si>
  <si>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</si>
  <si>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</si>
  <si>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</si>
  <si>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</si>
  <si>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</si>
  <si>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</si>
  <si>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</si>
  <si>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</si>
  <si>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</si>
  <si>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</si>
  <si>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</si>
  <si>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</si>
  <si>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</si>
  <si>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</si>
  <si>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</si>
  <si>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</si>
  <si>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</si>
  <si>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</si>
  <si>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</si>
  <si>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</si>
  <si>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</si>
  <si>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</si>
  <si>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</si>
  <si>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</si>
  <si>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</si>
  <si>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</si>
  <si>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</si>
  <si>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</si>
  <si>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</si>
  <si>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</si>
  <si>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</si>
  <si>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</si>
  <si>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</si>
  <si>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</si>
  <si>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</si>
  <si>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</si>
  <si>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</si>
  <si>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</si>
  <si>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</si>
  <si>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</si>
  <si>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</si>
  <si>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</si>
  <si>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</si>
  <si>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</si>
  <si>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</si>
  <si>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</si>
  <si>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</si>
  <si>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</si>
  <si>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</si>
  <si>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</si>
  <si>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</si>
  <si>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</si>
  <si>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</si>
  <si>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</si>
  <si>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</si>
  <si>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</si>
  <si>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</si>
  <si>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</si>
  <si>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</si>
  <si>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</si>
  <si>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</si>
  <si>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</si>
  <si>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</si>
  <si>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</si>
  <si>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</si>
  <si>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</si>
  <si>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</si>
  <si>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</si>
  <si>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</si>
  <si>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</si>
  <si>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</si>
  <si>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</si>
  <si>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</si>
  <si>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</si>
  <si>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</si>
  <si>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</si>
  <si>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</si>
  <si>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</si>
  <si>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</si>
  <si>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</si>
  <si>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</si>
  <si>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</si>
  <si>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</si>
  <si>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</si>
  <si>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</si>
  <si>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</si>
  <si>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</si>
  <si>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</si>
  <si>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</si>
  <si>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</si>
  <si>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</si>
  <si>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</si>
  <si>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</si>
  <si>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</si>
  <si>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</si>
  <si>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</si>
  <si>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</si>
  <si>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</si>
  <si>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</si>
  <si>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</si>
  <si>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</si>
  <si>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</si>
  <si>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</si>
  <si>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</si>
  <si>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</si>
  <si>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</si>
  <si>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</si>
  <si>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</si>
  <si>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</si>
  <si>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</si>
  <si>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</si>
  <si>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</si>
  <si>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</si>
  <si>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</si>
  <si>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</si>
  <si>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</si>
  <si>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</si>
  <si>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</si>
  <si>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</si>
  <si>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</si>
  <si>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</si>
  <si>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</si>
  <si>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</si>
  <si>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</si>
  <si>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</si>
  <si>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</si>
  <si>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</si>
  <si>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</si>
  <si>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</si>
  <si>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</si>
  <si>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</si>
  <si>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</si>
  <si>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</si>
  <si>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</si>
  <si>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</si>
  <si>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</si>
  <si>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</si>
  <si>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</si>
  <si>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</si>
  <si>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</si>
  <si>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</si>
  <si>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</si>
  <si>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</si>
  <si>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</si>
  <si>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</si>
  <si>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</si>
  <si>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</si>
  <si>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</si>
  <si>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</si>
  <si>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</si>
  <si>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</si>
  <si>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</si>
  <si>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</si>
  <si>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</si>
  <si>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Part Profit of Rs.100/-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</si>
  <si>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</si>
  <si>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</si>
  <si>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</si>
  <si>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</si>
  <si>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</si>
  <si>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</si>
  <si>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</si>
  <si>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</si>
  <si>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</si>
  <si>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</si>
  <si>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</si>
  <si>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</si>
  <si>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</si>
  <si>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</si>
  <si>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</si>
  <si>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</si>
  <si>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</si>
  <si>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</si>
  <si>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</si>
  <si>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</si>
  <si>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</si>
  <si>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</si>
  <si>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</si>
  <si>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</si>
  <si>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</si>
  <si>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</si>
  <si>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</si>
  <si>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</si>
  <si>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</si>
  <si>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</si>
  <si>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</si>
  <si>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</si>
  <si>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</si>
  <si>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</si>
  <si>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</si>
  <si>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</si>
  <si>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</si>
  <si>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</si>
  <si>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</si>
  <si>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</si>
  <si>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</si>
  <si>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</si>
  <si>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</si>
  <si>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</si>
  <si>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1005-1015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</si>
  <si>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</si>
  <si>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</si>
  <si>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</si>
  <si>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</si>
  <si>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</si>
  <si>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</si>
  <si>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</si>
  <si>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</si>
  <si>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</si>
  <si>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</si>
  <si>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</si>
  <si>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</si>
  <si>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</si>
  <si>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</si>
  <si>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</si>
  <si>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</si>
  <si>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</si>
  <si>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</si>
  <si>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</si>
  <si>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</si>
  <si>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</si>
  <si>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</si>
  <si>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</si>
  <si>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</si>
  <si>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</si>
  <si>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</si>
  <si>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</si>
  <si>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</si>
  <si>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</si>
  <si>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</si>
  <si>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</si>
  <si>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</si>
  <si>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</si>
  <si>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</si>
  <si>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</si>
  <si>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</si>
  <si>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</si>
  <si>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</si>
  <si>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</si>
  <si>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</si>
  <si>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</si>
  <si>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</si>
  <si>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ALPHA LEON ENTERPRISES LLP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</si>
  <si>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</si>
  <si>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</si>
  <si>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</si>
  <si>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</si>
  <si>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</si>
  <si>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</si>
  <si>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</si>
  <si>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3100-3200</t>
  </si>
  <si>
    <t>ICICIBANK NOV FUT</t>
  </si>
  <si>
    <t>794-804</t>
  </si>
  <si>
    <t>Profit of Rs.7/-</t>
  </si>
  <si>
    <t>Profit of Rs.7.5/-</t>
  </si>
  <si>
    <t>2420-2480</t>
  </si>
  <si>
    <t>Profit of Rs.8/-</t>
  </si>
  <si>
    <t>Profit of Rs.85/-</t>
  </si>
  <si>
    <t>50-65</t>
  </si>
  <si>
    <t>Profit of Rs.17/-</t>
  </si>
  <si>
    <t>NIFTY 17900 PE 25-NOV</t>
  </si>
  <si>
    <t>NIFTY 17950 PE 11-NOV</t>
  </si>
  <si>
    <t>105-120</t>
  </si>
  <si>
    <t>Loss of Rs.34.5/-</t>
  </si>
  <si>
    <t>17850-17750</t>
  </si>
  <si>
    <t>HDFC 2920 CE NOV</t>
  </si>
  <si>
    <t>62-75</t>
  </si>
  <si>
    <t>2020-2040</t>
  </si>
  <si>
    <t>2150-2200</t>
  </si>
  <si>
    <t>HDFCBANK NOV FUT</t>
  </si>
  <si>
    <t>1570-1590</t>
  </si>
  <si>
    <t>NIFTY 17900 PE 11-NOV</t>
  </si>
  <si>
    <t>70-100</t>
  </si>
  <si>
    <t>Profit of Rs.24/-</t>
  </si>
  <si>
    <t>Loss of Rs.16/-</t>
  </si>
  <si>
    <t>NIFTY 17900 PE 18-NOV</t>
  </si>
  <si>
    <t>Loss of Rs.33/-</t>
  </si>
  <si>
    <t>Profit of Rs.11/-</t>
  </si>
  <si>
    <t>2450-2490</t>
  </si>
  <si>
    <t>HDFCBANK 1560 CE NOV</t>
  </si>
  <si>
    <t>34-40</t>
  </si>
  <si>
    <t>DSML</t>
  </si>
  <si>
    <t>Debock Sale Marketing Ltd</t>
  </si>
  <si>
    <t>NSE</t>
  </si>
  <si>
    <t>Loss of Rs.150/-</t>
  </si>
  <si>
    <t>Loss of Rs.39/-</t>
  </si>
  <si>
    <t>Profit of Rs.23.5/-</t>
  </si>
  <si>
    <t>Profit of Rs.5/-</t>
  </si>
  <si>
    <t>CONCOR NOV FUT</t>
  </si>
  <si>
    <t>698-710</t>
  </si>
  <si>
    <t>NIFTY 18050 PE 18-NOV</t>
  </si>
  <si>
    <t>80-100</t>
  </si>
  <si>
    <t>Profit of Rs.20.50/-</t>
  </si>
  <si>
    <t>Profit of Rs.77.5/-</t>
  </si>
  <si>
    <t>Profit of Rs.125/-</t>
  </si>
  <si>
    <t>497-500</t>
  </si>
  <si>
    <t>515-530</t>
  </si>
  <si>
    <t xml:space="preserve">BAJAJ-AUTO 3650 CE NOV </t>
  </si>
  <si>
    <t>70-90</t>
  </si>
  <si>
    <t xml:space="preserve">HDFCBANK NOV FUT </t>
  </si>
  <si>
    <t>1547-1549</t>
  </si>
  <si>
    <t>15-15.5</t>
  </si>
  <si>
    <t>30-40</t>
  </si>
  <si>
    <t>BANKNIFTY 38400 CE 18-NOV</t>
  </si>
  <si>
    <t>250-300</t>
  </si>
  <si>
    <t>Loss of Rs.9.5/-</t>
  </si>
  <si>
    <t>ONELIFECAP</t>
  </si>
  <si>
    <t>LIBAS</t>
  </si>
  <si>
    <t>Libas Consu Products Ltd</t>
  </si>
  <si>
    <t>VIVIDHA</t>
  </si>
  <si>
    <t>Visagar Polytex Ltd</t>
  </si>
  <si>
    <t>ADROIT FINANCIAL SERVICES PVT LTD</t>
  </si>
  <si>
    <t>MAHIMTURA NISHANT MITRASEN</t>
  </si>
  <si>
    <t>Onelife Cap Advisors Ltd</t>
  </si>
  <si>
    <t>NAIG PANDOO PRABHAKAR</t>
  </si>
  <si>
    <t>ANGELONE</t>
  </si>
  <si>
    <t>BANKNIFTY 38300 CE 18-NOV</t>
  </si>
  <si>
    <t>240-300</t>
  </si>
  <si>
    <t>BANKNIFTY 38200 CE 18-NOV</t>
  </si>
  <si>
    <t>712-717</t>
  </si>
  <si>
    <t>740-750</t>
  </si>
  <si>
    <t>149-151</t>
  </si>
  <si>
    <t>Profit of Rs.3.75/-</t>
  </si>
  <si>
    <t>Loss of Rs.32/-</t>
  </si>
  <si>
    <t>Loss of Rs.17.5/-</t>
  </si>
  <si>
    <t>XTX MARKETS LLP</t>
  </si>
  <si>
    <t>NK SECURITIES RESEARCH PRIVATE LIMITED</t>
  </si>
  <si>
    <t>INDTERRAIN</t>
  </si>
  <si>
    <t>Ind Terrain Fashions Ltd</t>
  </si>
  <si>
    <t>N J SHARES &amp; SECURITIES PVT.LTD.</t>
  </si>
  <si>
    <t>SATISH RAMSEVAK PANDEY</t>
  </si>
  <si>
    <t>Loss of Rs.75/-</t>
  </si>
  <si>
    <t>Loss of Rs.10/-</t>
  </si>
  <si>
    <t>HDFC 2940 CE NOV</t>
  </si>
  <si>
    <t>30-32</t>
  </si>
  <si>
    <t>45-60</t>
  </si>
  <si>
    <t>NIFTY 17750 CE 18-NOV</t>
  </si>
  <si>
    <t>60-80</t>
  </si>
  <si>
    <t>Profit of 42.5/-</t>
  </si>
  <si>
    <t>BANKNIFTY 38300 CE 25-NOV</t>
  </si>
  <si>
    <t>290-300</t>
  </si>
  <si>
    <t>500-550</t>
  </si>
  <si>
    <t>63MOONS</t>
  </si>
  <si>
    <t>63 moons tech limited</t>
  </si>
  <si>
    <t>RADHIKA DUBASH</t>
  </si>
  <si>
    <t>Escorts India Ltd.</t>
  </si>
  <si>
    <t>GRAVITON RESEARCH CAPITAL LLP</t>
  </si>
  <si>
    <t>SURJECTIVE RESEARCH CAPITAL LLP</t>
  </si>
  <si>
    <t>INDLMETER</t>
  </si>
  <si>
    <t>IMP Powers Ltd</t>
  </si>
  <si>
    <t>SHAH DIPAK KANAYALAL</t>
  </si>
  <si>
    <t>TOUCHLINE SECURITIES PRIVATE LIMITED</t>
  </si>
  <si>
    <t>SAPPHIRE</t>
  </si>
  <si>
    <t>Sapphire Foods India Ltd</t>
  </si>
  <si>
    <t>SPMLINFRA</t>
  </si>
  <si>
    <t>SPML Infra Limited</t>
  </si>
  <si>
    <t>TRANSGLOBAL SECURITIES LTD</t>
  </si>
  <si>
    <t>Zensar Technologies -Depo</t>
  </si>
  <si>
    <t>MANSI SHARES &amp; STOCK ADVISORS PVT LTD</t>
  </si>
  <si>
    <t>BRIGHT</t>
  </si>
  <si>
    <t>Bright Solar Limited</t>
  </si>
  <si>
    <t>PIYUSHKUMAR THUMAR</t>
  </si>
  <si>
    <t>NANALAL BHANJI DUDHAIYA</t>
  </si>
  <si>
    <t>GOLDTECH</t>
  </si>
  <si>
    <t>Goldstone Tech Ltd.</t>
  </si>
  <si>
    <t>VELDI VARALAKSHMI</t>
  </si>
  <si>
    <t>SHAHALLOYS</t>
  </si>
  <si>
    <t>Shah Alloys Limited</t>
  </si>
  <si>
    <t>SUMIT BINANI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</si>
</sst>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15" fontId="1" fillId="14" borderId="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8" fontId="1" fillId="28" borderId="1" xfId="0" applyNumberFormat="1" applyFont="1" applyFill="1" applyBorder="1" applyAlignment="1">
      <alignment horizontal="center" vertical="center"/>
    </xf>
    <xf numFmtId="168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16" fontId="36" fillId="16" borderId="24" xfId="0" applyNumberFormat="1" applyFont="1" applyFill="1" applyBorder="1" applyAlignment="1">
      <alignment horizontal="center" vertical="center"/>
    </xf>
    <xf numFmtId="0" fontId="36" fillId="2" borderId="2" xfId="0" applyFont="1" applyFill="1" applyBorder="1"/>
    <xf numFmtId="0" fontId="35" fillId="2" borderId="2" xfId="0" applyFont="1" applyFill="1" applyBorder="1"/>
    <xf numFmtId="0" fontId="35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3" xfId="0" applyNumberFormat="1" applyFont="1" applyFill="1" applyBorder="1" applyAlignment="1">
      <alignment horizontal="center" vertical="center"/>
    </xf>
    <xf numFmtId="2" fontId="36" fillId="2" borderId="30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7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16" fontId="36" fillId="2" borderId="24" xfId="0" applyNumberFormat="1" applyFont="1" applyFill="1" applyBorder="1" applyAlignment="1">
      <alignment horizontal="center" vertical="center"/>
    </xf>
    <xf numFmtId="0" fontId="0" fillId="13" borderId="0" xfId="0" applyFont="1" applyFill="1" applyBorder="1" applyAlignment="1"/>
    <xf numFmtId="16" fontId="37" fillId="16" borderId="21" xfId="0" applyNumberFormat="1" applyFont="1" applyFill="1" applyBorder="1" applyAlignment="1">
      <alignment horizontal="center" vertical="center"/>
    </xf>
    <xf numFmtId="166" fontId="35" fillId="12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0" fontId="36" fillId="24" borderId="21" xfId="0" applyFont="1" applyFill="1" applyBorder="1"/>
    <xf numFmtId="0" fontId="35" fillId="2" borderId="21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" fontId="35" fillId="24" borderId="23" xfId="0" applyNumberFormat="1" applyFont="1" applyFill="1" applyBorder="1" applyAlignment="1">
      <alignment horizontal="center" vertical="center"/>
    </xf>
    <xf numFmtId="166" fontId="35" fillId="24" borderId="23" xfId="0" applyNumberFormat="1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left"/>
    </xf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5" fillId="11" borderId="2" xfId="0" applyFont="1" applyFill="1" applyBorder="1"/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2" fontId="36" fillId="11" borderId="33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6" fillId="11" borderId="18" xfId="0" applyNumberFormat="1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0" fontId="35" fillId="11" borderId="34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2" borderId="34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8" sqref="C28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44522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N209" sqref="N20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44522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33" t="s">
        <v>16</v>
      </c>
      <c r="B9" s="535" t="s">
        <v>17</v>
      </c>
      <c r="C9" s="535" t="s">
        <v>18</v>
      </c>
      <c r="D9" s="535" t="s">
        <v>19</v>
      </c>
      <c r="E9" s="26" t="s">
        <v>20</v>
      </c>
      <c r="F9" s="26" t="s">
        <v>21</v>
      </c>
      <c r="G9" s="530" t="s">
        <v>22</v>
      </c>
      <c r="H9" s="531"/>
      <c r="I9" s="532"/>
      <c r="J9" s="530" t="s">
        <v>23</v>
      </c>
      <c r="K9" s="531"/>
      <c r="L9" s="532"/>
      <c r="M9" s="26"/>
      <c r="N9" s="27"/>
      <c r="O9" s="27"/>
      <c r="P9" s="27"/>
    </row>
    <row r="10" spans="1:16" ht="59.25" customHeight="1">
      <c r="A10" s="534"/>
      <c r="B10" s="536"/>
      <c r="C10" s="536"/>
      <c r="D10" s="53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38105.699999999997</v>
      </c>
      <c r="F11" s="35">
        <v>38080.633333333339</v>
      </c>
      <c r="G11" s="36">
        <v>37846.366666666676</v>
      </c>
      <c r="H11" s="36">
        <v>37587.03333333334</v>
      </c>
      <c r="I11" s="36">
        <v>37352.766666666677</v>
      </c>
      <c r="J11" s="36">
        <v>38339.966666666674</v>
      </c>
      <c r="K11" s="36">
        <v>38574.233333333337</v>
      </c>
      <c r="L11" s="36">
        <v>38833.566666666673</v>
      </c>
      <c r="M11" s="37">
        <v>38314.9</v>
      </c>
      <c r="N11" s="37">
        <v>37821.300000000003</v>
      </c>
      <c r="O11" s="38">
        <v>2551275</v>
      </c>
      <c r="P11" s="39">
        <v>4.5347455543718759E-2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17792.900000000001</v>
      </c>
      <c r="F12" s="40">
        <v>17809.666666666668</v>
      </c>
      <c r="G12" s="41">
        <v>17675.333333333336</v>
      </c>
      <c r="H12" s="41">
        <v>17557.766666666666</v>
      </c>
      <c r="I12" s="41">
        <v>17423.433333333334</v>
      </c>
      <c r="J12" s="41">
        <v>17927.233333333337</v>
      </c>
      <c r="K12" s="41">
        <v>18061.566666666673</v>
      </c>
      <c r="L12" s="41">
        <v>18179.133333333339</v>
      </c>
      <c r="M12" s="31">
        <v>17944</v>
      </c>
      <c r="N12" s="31">
        <v>17692.099999999999</v>
      </c>
      <c r="O12" s="42">
        <v>12116250</v>
      </c>
      <c r="P12" s="43">
        <v>2.9732968452542835E-2</v>
      </c>
    </row>
    <row r="13" spans="1:16" ht="12.75" customHeight="1">
      <c r="A13" s="31">
        <v>3</v>
      </c>
      <c r="B13" s="32" t="s">
        <v>35</v>
      </c>
      <c r="C13" s="33" t="s">
        <v>850</v>
      </c>
      <c r="D13" s="34">
        <v>44530</v>
      </c>
      <c r="E13" s="40">
        <v>18435.55</v>
      </c>
      <c r="F13" s="40">
        <v>18533.716666666664</v>
      </c>
      <c r="G13" s="41">
        <v>18337.383333333328</v>
      </c>
      <c r="H13" s="41">
        <v>18239.216666666664</v>
      </c>
      <c r="I13" s="41">
        <v>18042.883333333328</v>
      </c>
      <c r="J13" s="41">
        <v>18631.883333333328</v>
      </c>
      <c r="K13" s="41">
        <v>18828.216666666664</v>
      </c>
      <c r="L13" s="41">
        <v>18926.383333333328</v>
      </c>
      <c r="M13" s="31">
        <v>18730.05</v>
      </c>
      <c r="N13" s="31">
        <v>18435.55</v>
      </c>
      <c r="O13" s="42">
        <v>1600</v>
      </c>
      <c r="P13" s="43">
        <v>8.1081081081081086E-2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972.3</v>
      </c>
      <c r="F14" s="40">
        <v>974.31666666666661</v>
      </c>
      <c r="G14" s="41">
        <v>952.98333333333323</v>
      </c>
      <c r="H14" s="41">
        <v>933.66666666666663</v>
      </c>
      <c r="I14" s="41">
        <v>912.33333333333326</v>
      </c>
      <c r="J14" s="41">
        <v>993.63333333333321</v>
      </c>
      <c r="K14" s="41">
        <v>1014.9666666666667</v>
      </c>
      <c r="L14" s="41">
        <v>1034.2833333333333</v>
      </c>
      <c r="M14" s="31">
        <v>995.65</v>
      </c>
      <c r="N14" s="31">
        <v>955</v>
      </c>
      <c r="O14" s="42">
        <v>3562350</v>
      </c>
      <c r="P14" s="43">
        <v>-7.5775515036703763E-3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19622.650000000001</v>
      </c>
      <c r="F15" s="40">
        <v>19535.5</v>
      </c>
      <c r="G15" s="41">
        <v>19356.75</v>
      </c>
      <c r="H15" s="41">
        <v>19090.849999999999</v>
      </c>
      <c r="I15" s="41">
        <v>18912.099999999999</v>
      </c>
      <c r="J15" s="41">
        <v>19801.400000000001</v>
      </c>
      <c r="K15" s="41">
        <v>19980.150000000001</v>
      </c>
      <c r="L15" s="41">
        <v>20246.050000000003</v>
      </c>
      <c r="M15" s="31">
        <v>19714.25</v>
      </c>
      <c r="N15" s="31">
        <v>19269.599999999999</v>
      </c>
      <c r="O15" s="42">
        <v>36025</v>
      </c>
      <c r="P15" s="43">
        <v>-3.8050734312416554E-2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284.64999999999998</v>
      </c>
      <c r="F16" s="40">
        <v>282.96666666666664</v>
      </c>
      <c r="G16" s="41">
        <v>278.93333333333328</v>
      </c>
      <c r="H16" s="41">
        <v>273.21666666666664</v>
      </c>
      <c r="I16" s="41">
        <v>269.18333333333328</v>
      </c>
      <c r="J16" s="41">
        <v>288.68333333333328</v>
      </c>
      <c r="K16" s="41">
        <v>292.7166666666667</v>
      </c>
      <c r="L16" s="41">
        <v>298.43333333333328</v>
      </c>
      <c r="M16" s="31">
        <v>287</v>
      </c>
      <c r="N16" s="31">
        <v>277.25</v>
      </c>
      <c r="O16" s="42">
        <v>11094200</v>
      </c>
      <c r="P16" s="43">
        <v>-9.287206872533085E-3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2445.75</v>
      </c>
      <c r="F17" s="40">
        <v>2457.5833333333335</v>
      </c>
      <c r="G17" s="41">
        <v>2408.166666666667</v>
      </c>
      <c r="H17" s="41">
        <v>2370.5833333333335</v>
      </c>
      <c r="I17" s="41">
        <v>2321.166666666667</v>
      </c>
      <c r="J17" s="41">
        <v>2495.166666666667</v>
      </c>
      <c r="K17" s="41">
        <v>2544.5833333333339</v>
      </c>
      <c r="L17" s="41">
        <v>2582.166666666667</v>
      </c>
      <c r="M17" s="31">
        <v>2507</v>
      </c>
      <c r="N17" s="31">
        <v>2420</v>
      </c>
      <c r="O17" s="42">
        <v>2166500</v>
      </c>
      <c r="P17" s="43">
        <v>-2.2558087074216106E-2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1691.45</v>
      </c>
      <c r="F18" s="40">
        <v>1690.0999999999997</v>
      </c>
      <c r="G18" s="41">
        <v>1663.1999999999994</v>
      </c>
      <c r="H18" s="41">
        <v>1634.9499999999996</v>
      </c>
      <c r="I18" s="41">
        <v>1608.0499999999993</v>
      </c>
      <c r="J18" s="41">
        <v>1718.3499999999995</v>
      </c>
      <c r="K18" s="41">
        <v>1745.2499999999995</v>
      </c>
      <c r="L18" s="41">
        <v>1773.4999999999995</v>
      </c>
      <c r="M18" s="31">
        <v>1717</v>
      </c>
      <c r="N18" s="31">
        <v>1661.85</v>
      </c>
      <c r="O18" s="42">
        <v>22508500</v>
      </c>
      <c r="P18" s="43">
        <v>-6.2033643869486513E-3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725.95</v>
      </c>
      <c r="F19" s="40">
        <v>727.86666666666667</v>
      </c>
      <c r="G19" s="41">
        <v>713.83333333333337</v>
      </c>
      <c r="H19" s="41">
        <v>701.7166666666667</v>
      </c>
      <c r="I19" s="41">
        <v>687.68333333333339</v>
      </c>
      <c r="J19" s="41">
        <v>739.98333333333335</v>
      </c>
      <c r="K19" s="41">
        <v>754.01666666666665</v>
      </c>
      <c r="L19" s="41">
        <v>766.13333333333333</v>
      </c>
      <c r="M19" s="31">
        <v>741.9</v>
      </c>
      <c r="N19" s="31">
        <v>715.75</v>
      </c>
      <c r="O19" s="42">
        <v>92495000</v>
      </c>
      <c r="P19" s="43">
        <v>-6.8584159877595396E-3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3488.15</v>
      </c>
      <c r="F20" s="40">
        <v>3485.4166666666665</v>
      </c>
      <c r="G20" s="41">
        <v>3445.9833333333331</v>
      </c>
      <c r="H20" s="41">
        <v>3403.8166666666666</v>
      </c>
      <c r="I20" s="41">
        <v>3364.3833333333332</v>
      </c>
      <c r="J20" s="41">
        <v>3527.583333333333</v>
      </c>
      <c r="K20" s="41">
        <v>3567.0166666666664</v>
      </c>
      <c r="L20" s="41">
        <v>3609.1833333333329</v>
      </c>
      <c r="M20" s="31">
        <v>3524.85</v>
      </c>
      <c r="N20" s="31">
        <v>3443.25</v>
      </c>
      <c r="O20" s="42">
        <v>664800</v>
      </c>
      <c r="P20" s="43">
        <v>3.9263062518876471E-3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645.9</v>
      </c>
      <c r="F21" s="40">
        <v>650.61666666666667</v>
      </c>
      <c r="G21" s="41">
        <v>637.88333333333333</v>
      </c>
      <c r="H21" s="41">
        <v>629.86666666666667</v>
      </c>
      <c r="I21" s="41">
        <v>617.13333333333333</v>
      </c>
      <c r="J21" s="41">
        <v>658.63333333333333</v>
      </c>
      <c r="K21" s="41">
        <v>671.36666666666667</v>
      </c>
      <c r="L21" s="41">
        <v>679.38333333333333</v>
      </c>
      <c r="M21" s="31">
        <v>663.35</v>
      </c>
      <c r="N21" s="31">
        <v>642.6</v>
      </c>
      <c r="O21" s="42">
        <v>11218000</v>
      </c>
      <c r="P21" s="43">
        <v>3.2194598461813629E-3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401.35</v>
      </c>
      <c r="F22" s="40">
        <v>403.58333333333331</v>
      </c>
      <c r="G22" s="41">
        <v>394.56666666666661</v>
      </c>
      <c r="H22" s="41">
        <v>387.7833333333333</v>
      </c>
      <c r="I22" s="41">
        <v>378.76666666666659</v>
      </c>
      <c r="J22" s="41">
        <v>410.36666666666662</v>
      </c>
      <c r="K22" s="41">
        <v>419.38333333333338</v>
      </c>
      <c r="L22" s="41">
        <v>426.16666666666663</v>
      </c>
      <c r="M22" s="31">
        <v>412.6</v>
      </c>
      <c r="N22" s="31">
        <v>396.8</v>
      </c>
      <c r="O22" s="42">
        <v>12220500</v>
      </c>
      <c r="P22" s="43">
        <v>9.2913776015857291E-3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761.55</v>
      </c>
      <c r="F23" s="40">
        <v>769.06666666666661</v>
      </c>
      <c r="G23" s="41">
        <v>747.88333333333321</v>
      </c>
      <c r="H23" s="41">
        <v>734.21666666666658</v>
      </c>
      <c r="I23" s="41">
        <v>713.03333333333319</v>
      </c>
      <c r="J23" s="41">
        <v>782.73333333333323</v>
      </c>
      <c r="K23" s="41">
        <v>803.91666666666663</v>
      </c>
      <c r="L23" s="41">
        <v>817.58333333333326</v>
      </c>
      <c r="M23" s="31">
        <v>790.25</v>
      </c>
      <c r="N23" s="31">
        <v>755.4</v>
      </c>
      <c r="O23" s="42">
        <v>2344250</v>
      </c>
      <c r="P23" s="43">
        <v>-5.9787563338774994E-3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5598.55</v>
      </c>
      <c r="F24" s="40">
        <v>5663.3166666666666</v>
      </c>
      <c r="G24" s="41">
        <v>5490.2333333333336</v>
      </c>
      <c r="H24" s="41">
        <v>5381.916666666667</v>
      </c>
      <c r="I24" s="41">
        <v>5208.8333333333339</v>
      </c>
      <c r="J24" s="41">
        <v>5771.6333333333332</v>
      </c>
      <c r="K24" s="41">
        <v>5944.7166666666672</v>
      </c>
      <c r="L24" s="41">
        <v>6053.0333333333328</v>
      </c>
      <c r="M24" s="31">
        <v>5836.4</v>
      </c>
      <c r="N24" s="31">
        <v>5555</v>
      </c>
      <c r="O24" s="42">
        <v>2357375</v>
      </c>
      <c r="P24" s="43">
        <v>-8.8320603306584158E-2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224.05</v>
      </c>
      <c r="F25" s="40">
        <v>226.21666666666667</v>
      </c>
      <c r="G25" s="41">
        <v>220.93333333333334</v>
      </c>
      <c r="H25" s="41">
        <v>217.81666666666666</v>
      </c>
      <c r="I25" s="41">
        <v>212.53333333333333</v>
      </c>
      <c r="J25" s="41">
        <v>229.33333333333334</v>
      </c>
      <c r="K25" s="41">
        <v>234.6166666666667</v>
      </c>
      <c r="L25" s="41">
        <v>237.73333333333335</v>
      </c>
      <c r="M25" s="31">
        <v>231.5</v>
      </c>
      <c r="N25" s="31">
        <v>223.1</v>
      </c>
      <c r="O25" s="42">
        <v>13530000</v>
      </c>
      <c r="P25" s="43">
        <v>3.2627361190612478E-2</v>
      </c>
    </row>
    <row r="26" spans="1:16" ht="12.75" customHeight="1">
      <c r="A26" s="31">
        <v>16</v>
      </c>
      <c r="B26" s="322" t="s">
        <v>49</v>
      </c>
      <c r="C26" s="33" t="s">
        <v>55</v>
      </c>
      <c r="D26" s="34">
        <v>44525</v>
      </c>
      <c r="E26" s="40">
        <v>139.6</v>
      </c>
      <c r="F26" s="40">
        <v>141.91666666666666</v>
      </c>
      <c r="G26" s="41">
        <v>136.33333333333331</v>
      </c>
      <c r="H26" s="41">
        <v>133.06666666666666</v>
      </c>
      <c r="I26" s="41">
        <v>127.48333333333332</v>
      </c>
      <c r="J26" s="41">
        <v>145.18333333333331</v>
      </c>
      <c r="K26" s="41">
        <v>150.76666666666662</v>
      </c>
      <c r="L26" s="41">
        <v>154.0333333333333</v>
      </c>
      <c r="M26" s="31">
        <v>147.5</v>
      </c>
      <c r="N26" s="31">
        <v>138.65</v>
      </c>
      <c r="O26" s="42">
        <v>46962000</v>
      </c>
      <c r="P26" s="43">
        <v>-4.5458703009238086E-2</v>
      </c>
    </row>
    <row r="27" spans="1:16" ht="12.75" customHeight="1">
      <c r="A27" s="31">
        <v>17</v>
      </c>
      <c r="B27" s="323" t="s">
        <v>56</v>
      </c>
      <c r="C27" s="33" t="s">
        <v>57</v>
      </c>
      <c r="D27" s="34">
        <v>44525</v>
      </c>
      <c r="E27" s="40">
        <v>3229</v>
      </c>
      <c r="F27" s="40">
        <v>3235.4666666666667</v>
      </c>
      <c r="G27" s="41">
        <v>3211.0333333333333</v>
      </c>
      <c r="H27" s="41">
        <v>3193.0666666666666</v>
      </c>
      <c r="I27" s="41">
        <v>3168.6333333333332</v>
      </c>
      <c r="J27" s="41">
        <v>3253.4333333333334</v>
      </c>
      <c r="K27" s="41">
        <v>3277.8666666666668</v>
      </c>
      <c r="L27" s="41">
        <v>3295.8333333333335</v>
      </c>
      <c r="M27" s="31">
        <v>3259.9</v>
      </c>
      <c r="N27" s="31">
        <v>3217.5</v>
      </c>
      <c r="O27" s="42">
        <v>3670800</v>
      </c>
      <c r="P27" s="43">
        <v>1.3912758818233899E-3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44525</v>
      </c>
      <c r="E28" s="40">
        <v>2301.35</v>
      </c>
      <c r="F28" s="40">
        <v>2286.9500000000003</v>
      </c>
      <c r="G28" s="41">
        <v>2264.4000000000005</v>
      </c>
      <c r="H28" s="41">
        <v>2227.4500000000003</v>
      </c>
      <c r="I28" s="41">
        <v>2204.9000000000005</v>
      </c>
      <c r="J28" s="41">
        <v>2323.9000000000005</v>
      </c>
      <c r="K28" s="41">
        <v>2346.4500000000007</v>
      </c>
      <c r="L28" s="41">
        <v>2383.4000000000005</v>
      </c>
      <c r="M28" s="31">
        <v>2309.5</v>
      </c>
      <c r="N28" s="31">
        <v>2250</v>
      </c>
      <c r="O28" s="42">
        <v>605275</v>
      </c>
      <c r="P28" s="43">
        <v>-4.9654576856649396E-2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44525</v>
      </c>
      <c r="E29" s="40">
        <v>8708.2000000000007</v>
      </c>
      <c r="F29" s="40">
        <v>8819.5166666666682</v>
      </c>
      <c r="G29" s="41">
        <v>8544.0333333333365</v>
      </c>
      <c r="H29" s="41">
        <v>8379.8666666666686</v>
      </c>
      <c r="I29" s="41">
        <v>8104.3833333333369</v>
      </c>
      <c r="J29" s="41">
        <v>8983.6833333333361</v>
      </c>
      <c r="K29" s="41">
        <v>9259.1666666666697</v>
      </c>
      <c r="L29" s="41">
        <v>9423.3333333333358</v>
      </c>
      <c r="M29" s="31">
        <v>9095</v>
      </c>
      <c r="N29" s="31">
        <v>8655.35</v>
      </c>
      <c r="O29" s="42">
        <v>51900</v>
      </c>
      <c r="P29" s="43">
        <v>-5.7471264367816091E-3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1214.3</v>
      </c>
      <c r="F30" s="40">
        <v>1220.8</v>
      </c>
      <c r="G30" s="41">
        <v>1196.8499999999999</v>
      </c>
      <c r="H30" s="41">
        <v>1179.3999999999999</v>
      </c>
      <c r="I30" s="41">
        <v>1155.4499999999998</v>
      </c>
      <c r="J30" s="41">
        <v>1238.25</v>
      </c>
      <c r="K30" s="41">
        <v>1262.2000000000003</v>
      </c>
      <c r="L30" s="41">
        <v>1279.6500000000001</v>
      </c>
      <c r="M30" s="31">
        <v>1244.75</v>
      </c>
      <c r="N30" s="31">
        <v>1203.3499999999999</v>
      </c>
      <c r="O30" s="42">
        <v>3875500</v>
      </c>
      <c r="P30" s="43">
        <v>-1.52458391563969E-2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640.15</v>
      </c>
      <c r="F31" s="40">
        <v>648.28333333333342</v>
      </c>
      <c r="G31" s="41">
        <v>626.56666666666683</v>
      </c>
      <c r="H31" s="41">
        <v>612.98333333333346</v>
      </c>
      <c r="I31" s="41">
        <v>591.26666666666688</v>
      </c>
      <c r="J31" s="41">
        <v>661.86666666666679</v>
      </c>
      <c r="K31" s="41">
        <v>683.58333333333326</v>
      </c>
      <c r="L31" s="41">
        <v>697.16666666666674</v>
      </c>
      <c r="M31" s="31">
        <v>670</v>
      </c>
      <c r="N31" s="31">
        <v>634.70000000000005</v>
      </c>
      <c r="O31" s="42">
        <v>17422000</v>
      </c>
      <c r="P31" s="43">
        <v>8.579467169933656E-3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707.95</v>
      </c>
      <c r="F32" s="40">
        <v>708.86666666666667</v>
      </c>
      <c r="G32" s="41">
        <v>701.58333333333337</v>
      </c>
      <c r="H32" s="41">
        <v>695.2166666666667</v>
      </c>
      <c r="I32" s="41">
        <v>687.93333333333339</v>
      </c>
      <c r="J32" s="41">
        <v>715.23333333333335</v>
      </c>
      <c r="K32" s="41">
        <v>722.51666666666665</v>
      </c>
      <c r="L32" s="41">
        <v>728.88333333333333</v>
      </c>
      <c r="M32" s="31">
        <v>716.15</v>
      </c>
      <c r="N32" s="31">
        <v>702.5</v>
      </c>
      <c r="O32" s="42">
        <v>62208000</v>
      </c>
      <c r="P32" s="43">
        <v>4.6173716499838556E-2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3544.95</v>
      </c>
      <c r="F33" s="40">
        <v>3552.9833333333331</v>
      </c>
      <c r="G33" s="41">
        <v>3512.6166666666663</v>
      </c>
      <c r="H33" s="41">
        <v>3480.2833333333333</v>
      </c>
      <c r="I33" s="41">
        <v>3439.9166666666665</v>
      </c>
      <c r="J33" s="41">
        <v>3585.3166666666662</v>
      </c>
      <c r="K33" s="41">
        <v>3625.6833333333329</v>
      </c>
      <c r="L33" s="41">
        <v>3658.016666666666</v>
      </c>
      <c r="M33" s="31">
        <v>3593.35</v>
      </c>
      <c r="N33" s="31">
        <v>3520.65</v>
      </c>
      <c r="O33" s="42">
        <v>3355750</v>
      </c>
      <c r="P33" s="43">
        <v>8.1868709628961991E-3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17912.150000000001</v>
      </c>
      <c r="F34" s="40">
        <v>18074.083333333332</v>
      </c>
      <c r="G34" s="41">
        <v>17638.166666666664</v>
      </c>
      <c r="H34" s="41">
        <v>17364.183333333331</v>
      </c>
      <c r="I34" s="41">
        <v>16928.266666666663</v>
      </c>
      <c r="J34" s="41">
        <v>18348.066666666666</v>
      </c>
      <c r="K34" s="41">
        <v>18783.98333333333</v>
      </c>
      <c r="L34" s="41">
        <v>19057.966666666667</v>
      </c>
      <c r="M34" s="31">
        <v>18510</v>
      </c>
      <c r="N34" s="31">
        <v>17800.099999999999</v>
      </c>
      <c r="O34" s="42">
        <v>711525</v>
      </c>
      <c r="P34" s="43">
        <v>-7.0266661982222532E-5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7481.6</v>
      </c>
      <c r="F35" s="40">
        <v>7539.8166666666666</v>
      </c>
      <c r="G35" s="41">
        <v>7379.7833333333328</v>
      </c>
      <c r="H35" s="41">
        <v>7277.9666666666662</v>
      </c>
      <c r="I35" s="41">
        <v>7117.9333333333325</v>
      </c>
      <c r="J35" s="41">
        <v>7641.6333333333332</v>
      </c>
      <c r="K35" s="41">
        <v>7801.6666666666679</v>
      </c>
      <c r="L35" s="41">
        <v>7903.4833333333336</v>
      </c>
      <c r="M35" s="31">
        <v>7699.85</v>
      </c>
      <c r="N35" s="31">
        <v>7438</v>
      </c>
      <c r="O35" s="42">
        <v>4483000</v>
      </c>
      <c r="P35" s="43">
        <v>8.9177708386080409E-3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2311.15</v>
      </c>
      <c r="F36" s="40">
        <v>2315.9166666666665</v>
      </c>
      <c r="G36" s="41">
        <v>2294.1333333333332</v>
      </c>
      <c r="H36" s="41">
        <v>2277.1166666666668</v>
      </c>
      <c r="I36" s="41">
        <v>2255.3333333333335</v>
      </c>
      <c r="J36" s="41">
        <v>2332.9333333333329</v>
      </c>
      <c r="K36" s="41">
        <v>2354.7166666666667</v>
      </c>
      <c r="L36" s="41">
        <v>2371.7333333333327</v>
      </c>
      <c r="M36" s="31">
        <v>2337.6999999999998</v>
      </c>
      <c r="N36" s="31">
        <v>2298.9</v>
      </c>
      <c r="O36" s="42">
        <v>1575200</v>
      </c>
      <c r="P36" s="43">
        <v>-3.1123139377537211E-2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305.85000000000002</v>
      </c>
      <c r="F37" s="40">
        <v>307.36666666666667</v>
      </c>
      <c r="G37" s="41">
        <v>301.98333333333335</v>
      </c>
      <c r="H37" s="41">
        <v>298.11666666666667</v>
      </c>
      <c r="I37" s="41">
        <v>292.73333333333335</v>
      </c>
      <c r="J37" s="41">
        <v>311.23333333333335</v>
      </c>
      <c r="K37" s="41">
        <v>316.61666666666667</v>
      </c>
      <c r="L37" s="41">
        <v>320.48333333333335</v>
      </c>
      <c r="M37" s="31">
        <v>312.75</v>
      </c>
      <c r="N37" s="31">
        <v>303.5</v>
      </c>
      <c r="O37" s="42">
        <v>23250600</v>
      </c>
      <c r="P37" s="43">
        <v>1.0798967055325143E-2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96.5</v>
      </c>
      <c r="F38" s="40">
        <v>96.983333333333334</v>
      </c>
      <c r="G38" s="41">
        <v>95.116666666666674</v>
      </c>
      <c r="H38" s="41">
        <v>93.733333333333334</v>
      </c>
      <c r="I38" s="41">
        <v>91.866666666666674</v>
      </c>
      <c r="J38" s="41">
        <v>98.366666666666674</v>
      </c>
      <c r="K38" s="41">
        <v>100.23333333333332</v>
      </c>
      <c r="L38" s="41">
        <v>101.61666666666667</v>
      </c>
      <c r="M38" s="31">
        <v>98.85</v>
      </c>
      <c r="N38" s="31">
        <v>95.6</v>
      </c>
      <c r="O38" s="42">
        <v>155294100</v>
      </c>
      <c r="P38" s="43">
        <v>-2.9964189139808521E-2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2147.5500000000002</v>
      </c>
      <c r="F39" s="40">
        <v>2164.1</v>
      </c>
      <c r="G39" s="41">
        <v>2119.5</v>
      </c>
      <c r="H39" s="41">
        <v>2091.4500000000003</v>
      </c>
      <c r="I39" s="41">
        <v>2046.8500000000004</v>
      </c>
      <c r="J39" s="41">
        <v>2192.1499999999996</v>
      </c>
      <c r="K39" s="41">
        <v>2236.7499999999991</v>
      </c>
      <c r="L39" s="41">
        <v>2264.7999999999993</v>
      </c>
      <c r="M39" s="31">
        <v>2208.6999999999998</v>
      </c>
      <c r="N39" s="31">
        <v>2136.0500000000002</v>
      </c>
      <c r="O39" s="42">
        <v>1947550</v>
      </c>
      <c r="P39" s="43">
        <v>-2.6395380808358536E-2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209.25</v>
      </c>
      <c r="F40" s="40">
        <v>211.61666666666667</v>
      </c>
      <c r="G40" s="41">
        <v>206.23333333333335</v>
      </c>
      <c r="H40" s="41">
        <v>203.21666666666667</v>
      </c>
      <c r="I40" s="41">
        <v>197.83333333333334</v>
      </c>
      <c r="J40" s="41">
        <v>214.63333333333335</v>
      </c>
      <c r="K40" s="41">
        <v>220.01666666666668</v>
      </c>
      <c r="L40" s="41">
        <v>223.03333333333336</v>
      </c>
      <c r="M40" s="31">
        <v>217</v>
      </c>
      <c r="N40" s="31">
        <v>208.6</v>
      </c>
      <c r="O40" s="42">
        <v>24620200</v>
      </c>
      <c r="P40" s="43">
        <v>-3.2307692307692306E-3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790.75</v>
      </c>
      <c r="F41" s="40">
        <v>793.36666666666667</v>
      </c>
      <c r="G41" s="41">
        <v>782.88333333333333</v>
      </c>
      <c r="H41" s="41">
        <v>775.01666666666665</v>
      </c>
      <c r="I41" s="41">
        <v>764.5333333333333</v>
      </c>
      <c r="J41" s="41">
        <v>801.23333333333335</v>
      </c>
      <c r="K41" s="41">
        <v>811.7166666666667</v>
      </c>
      <c r="L41" s="41">
        <v>819.58333333333337</v>
      </c>
      <c r="M41" s="31">
        <v>803.85</v>
      </c>
      <c r="N41" s="31">
        <v>785.5</v>
      </c>
      <c r="O41" s="42">
        <v>4693700</v>
      </c>
      <c r="P41" s="43">
        <v>2.8688524590163935E-2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777.1</v>
      </c>
      <c r="F42" s="40">
        <v>781.94999999999993</v>
      </c>
      <c r="G42" s="41">
        <v>761.49999999999989</v>
      </c>
      <c r="H42" s="41">
        <v>745.9</v>
      </c>
      <c r="I42" s="41">
        <v>725.44999999999993</v>
      </c>
      <c r="J42" s="41">
        <v>797.54999999999984</v>
      </c>
      <c r="K42" s="41">
        <v>817.99999999999989</v>
      </c>
      <c r="L42" s="41">
        <v>833.5999999999998</v>
      </c>
      <c r="M42" s="31">
        <v>802.4</v>
      </c>
      <c r="N42" s="31">
        <v>766.35</v>
      </c>
      <c r="O42" s="42">
        <v>10556250</v>
      </c>
      <c r="P42" s="43">
        <v>-1.5527733090858222E-2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716.15</v>
      </c>
      <c r="F43" s="40">
        <v>716.9</v>
      </c>
      <c r="G43" s="41">
        <v>708.94999999999993</v>
      </c>
      <c r="H43" s="41">
        <v>701.75</v>
      </c>
      <c r="I43" s="41">
        <v>693.8</v>
      </c>
      <c r="J43" s="41">
        <v>724.09999999999991</v>
      </c>
      <c r="K43" s="41">
        <v>732.05</v>
      </c>
      <c r="L43" s="41">
        <v>739.24999999999989</v>
      </c>
      <c r="M43" s="31">
        <v>724.85</v>
      </c>
      <c r="N43" s="31">
        <v>709.7</v>
      </c>
      <c r="O43" s="42">
        <v>64802948</v>
      </c>
      <c r="P43" s="43">
        <v>-8.6830519008524992E-3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62</v>
      </c>
      <c r="F44" s="40">
        <v>62.783333333333331</v>
      </c>
      <c r="G44" s="41">
        <v>60.816666666666663</v>
      </c>
      <c r="H44" s="41">
        <v>59.633333333333333</v>
      </c>
      <c r="I44" s="41">
        <v>57.666666666666664</v>
      </c>
      <c r="J44" s="41">
        <v>63.966666666666661</v>
      </c>
      <c r="K44" s="41">
        <v>65.933333333333337</v>
      </c>
      <c r="L44" s="41">
        <v>67.11666666666666</v>
      </c>
      <c r="M44" s="31">
        <v>64.75</v>
      </c>
      <c r="N44" s="31">
        <v>61.6</v>
      </c>
      <c r="O44" s="42">
        <v>120655500</v>
      </c>
      <c r="P44" s="43">
        <v>-2.6763784195816043E-2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366.65</v>
      </c>
      <c r="F45" s="40">
        <v>369.5</v>
      </c>
      <c r="G45" s="41">
        <v>361.2</v>
      </c>
      <c r="H45" s="41">
        <v>355.75</v>
      </c>
      <c r="I45" s="41">
        <v>347.45</v>
      </c>
      <c r="J45" s="41">
        <v>374.95</v>
      </c>
      <c r="K45" s="41">
        <v>383.24999999999994</v>
      </c>
      <c r="L45" s="41">
        <v>388.7</v>
      </c>
      <c r="M45" s="31">
        <v>377.8</v>
      </c>
      <c r="N45" s="31">
        <v>364.05</v>
      </c>
      <c r="O45" s="42">
        <v>14660200</v>
      </c>
      <c r="P45" s="43">
        <v>0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17785.099999999999</v>
      </c>
      <c r="F46" s="40">
        <v>18045.5</v>
      </c>
      <c r="G46" s="41">
        <v>17391</v>
      </c>
      <c r="H46" s="41">
        <v>16996.900000000001</v>
      </c>
      <c r="I46" s="41">
        <v>16342.400000000001</v>
      </c>
      <c r="J46" s="41">
        <v>18439.599999999999</v>
      </c>
      <c r="K46" s="41">
        <v>19094.099999999999</v>
      </c>
      <c r="L46" s="41">
        <v>19488.199999999997</v>
      </c>
      <c r="M46" s="31">
        <v>18700</v>
      </c>
      <c r="N46" s="31">
        <v>17651.400000000001</v>
      </c>
      <c r="O46" s="42">
        <v>148150</v>
      </c>
      <c r="P46" s="43">
        <v>-3.4538937764744218E-2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406</v>
      </c>
      <c r="F47" s="40">
        <v>409.06666666666666</v>
      </c>
      <c r="G47" s="41">
        <v>402.13333333333333</v>
      </c>
      <c r="H47" s="41">
        <v>398.26666666666665</v>
      </c>
      <c r="I47" s="41">
        <v>391.33333333333331</v>
      </c>
      <c r="J47" s="41">
        <v>412.93333333333334</v>
      </c>
      <c r="K47" s="41">
        <v>419.86666666666662</v>
      </c>
      <c r="L47" s="41">
        <v>423.73333333333335</v>
      </c>
      <c r="M47" s="31">
        <v>416</v>
      </c>
      <c r="N47" s="31">
        <v>405.2</v>
      </c>
      <c r="O47" s="42">
        <v>31539600</v>
      </c>
      <c r="P47" s="43">
        <v>4.9899627186693434E-3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3581.4</v>
      </c>
      <c r="F48" s="40">
        <v>3597.9166666666665</v>
      </c>
      <c r="G48" s="41">
        <v>3547.7333333333331</v>
      </c>
      <c r="H48" s="41">
        <v>3514.0666666666666</v>
      </c>
      <c r="I48" s="41">
        <v>3463.8833333333332</v>
      </c>
      <c r="J48" s="41">
        <v>3631.583333333333</v>
      </c>
      <c r="K48" s="41">
        <v>3681.7666666666664</v>
      </c>
      <c r="L48" s="41">
        <v>3715.4333333333329</v>
      </c>
      <c r="M48" s="31">
        <v>3648.1</v>
      </c>
      <c r="N48" s="31">
        <v>3564.25</v>
      </c>
      <c r="O48" s="42">
        <v>1558400</v>
      </c>
      <c r="P48" s="43">
        <v>1.9361590790162218E-2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44525</v>
      </c>
      <c r="E49" s="40">
        <v>470</v>
      </c>
      <c r="F49" s="40">
        <v>476.73333333333335</v>
      </c>
      <c r="G49" s="41">
        <v>450.4666666666667</v>
      </c>
      <c r="H49" s="41">
        <v>430.93333333333334</v>
      </c>
      <c r="I49" s="41">
        <v>404.66666666666669</v>
      </c>
      <c r="J49" s="41">
        <v>496.26666666666671</v>
      </c>
      <c r="K49" s="41">
        <v>522.5333333333333</v>
      </c>
      <c r="L49" s="41">
        <v>542.06666666666672</v>
      </c>
      <c r="M49" s="31">
        <v>503</v>
      </c>
      <c r="N49" s="31">
        <v>457.2</v>
      </c>
      <c r="O49" s="42">
        <v>4226300</v>
      </c>
      <c r="P49" s="43">
        <v>6.8132548776711054E-3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463.85</v>
      </c>
      <c r="F50" s="40">
        <v>466.88333333333338</v>
      </c>
      <c r="G50" s="41">
        <v>458.36666666666679</v>
      </c>
      <c r="H50" s="41">
        <v>452.88333333333338</v>
      </c>
      <c r="I50" s="41">
        <v>444.36666666666679</v>
      </c>
      <c r="J50" s="41">
        <v>472.36666666666679</v>
      </c>
      <c r="K50" s="41">
        <v>480.88333333333333</v>
      </c>
      <c r="L50" s="41">
        <v>486.36666666666679</v>
      </c>
      <c r="M50" s="31">
        <v>475.4</v>
      </c>
      <c r="N50" s="31">
        <v>461.4</v>
      </c>
      <c r="O50" s="42">
        <v>20170700</v>
      </c>
      <c r="P50" s="43">
        <v>-1.8939596597292815E-2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220</v>
      </c>
      <c r="F51" s="40">
        <v>219.79999999999998</v>
      </c>
      <c r="G51" s="41">
        <v>216.39999999999998</v>
      </c>
      <c r="H51" s="41">
        <v>212.79999999999998</v>
      </c>
      <c r="I51" s="41">
        <v>209.39999999999998</v>
      </c>
      <c r="J51" s="41">
        <v>223.39999999999998</v>
      </c>
      <c r="K51" s="41">
        <v>226.8</v>
      </c>
      <c r="L51" s="41">
        <v>230.39999999999998</v>
      </c>
      <c r="M51" s="31">
        <v>223.2</v>
      </c>
      <c r="N51" s="31">
        <v>216.2</v>
      </c>
      <c r="O51" s="42">
        <v>48292200</v>
      </c>
      <c r="P51" s="43">
        <v>1.1766036882000227E-2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44525</v>
      </c>
      <c r="E52" s="40">
        <v>645.4</v>
      </c>
      <c r="F52" s="40">
        <v>650.9</v>
      </c>
      <c r="G52" s="41">
        <v>635.79999999999995</v>
      </c>
      <c r="H52" s="41">
        <v>626.19999999999993</v>
      </c>
      <c r="I52" s="41">
        <v>611.09999999999991</v>
      </c>
      <c r="J52" s="41">
        <v>660.5</v>
      </c>
      <c r="K52" s="41">
        <v>675.60000000000014</v>
      </c>
      <c r="L52" s="41">
        <v>685.2</v>
      </c>
      <c r="M52" s="31">
        <v>666</v>
      </c>
      <c r="N52" s="31">
        <v>641.29999999999995</v>
      </c>
      <c r="O52" s="42">
        <v>4798950</v>
      </c>
      <c r="P52" s="43">
        <v>-2.8363047001620746E-3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44525</v>
      </c>
      <c r="E53" s="40">
        <v>365.2</v>
      </c>
      <c r="F53" s="40">
        <v>361.7</v>
      </c>
      <c r="G53" s="41">
        <v>351.54999999999995</v>
      </c>
      <c r="H53" s="41">
        <v>337.9</v>
      </c>
      <c r="I53" s="41">
        <v>327.74999999999994</v>
      </c>
      <c r="J53" s="41">
        <v>375.34999999999997</v>
      </c>
      <c r="K53" s="41">
        <v>385.49999999999994</v>
      </c>
      <c r="L53" s="41">
        <v>399.15</v>
      </c>
      <c r="M53" s="31">
        <v>371.85</v>
      </c>
      <c r="N53" s="31">
        <v>348.05</v>
      </c>
      <c r="O53" s="42">
        <v>931500</v>
      </c>
      <c r="P53" s="43">
        <v>-3.8699690402476783E-2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619.45000000000005</v>
      </c>
      <c r="F54" s="40">
        <v>622.68333333333339</v>
      </c>
      <c r="G54" s="41">
        <v>610.26666666666677</v>
      </c>
      <c r="H54" s="41">
        <v>601.08333333333337</v>
      </c>
      <c r="I54" s="41">
        <v>588.66666666666674</v>
      </c>
      <c r="J54" s="41">
        <v>631.86666666666679</v>
      </c>
      <c r="K54" s="41">
        <v>644.2833333333333</v>
      </c>
      <c r="L54" s="41">
        <v>653.46666666666681</v>
      </c>
      <c r="M54" s="31">
        <v>635.1</v>
      </c>
      <c r="N54" s="31">
        <v>613.5</v>
      </c>
      <c r="O54" s="42">
        <v>8790000</v>
      </c>
      <c r="P54" s="43">
        <v>-1.6778523489932886E-2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894.35</v>
      </c>
      <c r="F55" s="40">
        <v>897.48333333333323</v>
      </c>
      <c r="G55" s="41">
        <v>888.71666666666647</v>
      </c>
      <c r="H55" s="41">
        <v>883.08333333333326</v>
      </c>
      <c r="I55" s="41">
        <v>874.31666666666649</v>
      </c>
      <c r="J55" s="41">
        <v>903.11666666666645</v>
      </c>
      <c r="K55" s="41">
        <v>911.8833333333331</v>
      </c>
      <c r="L55" s="41">
        <v>917.51666666666642</v>
      </c>
      <c r="M55" s="31">
        <v>906.25</v>
      </c>
      <c r="N55" s="31">
        <v>891.85</v>
      </c>
      <c r="O55" s="42">
        <v>11050650</v>
      </c>
      <c r="P55" s="43">
        <v>-5.8785491740638411E-4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153.5</v>
      </c>
      <c r="F56" s="40">
        <v>154.76666666666668</v>
      </c>
      <c r="G56" s="41">
        <v>151.73333333333335</v>
      </c>
      <c r="H56" s="41">
        <v>149.96666666666667</v>
      </c>
      <c r="I56" s="41">
        <v>146.93333333333334</v>
      </c>
      <c r="J56" s="41">
        <v>156.53333333333336</v>
      </c>
      <c r="K56" s="41">
        <v>159.56666666666672</v>
      </c>
      <c r="L56" s="41">
        <v>161.33333333333337</v>
      </c>
      <c r="M56" s="31">
        <v>157.80000000000001</v>
      </c>
      <c r="N56" s="31">
        <v>153</v>
      </c>
      <c r="O56" s="42">
        <v>72945600</v>
      </c>
      <c r="P56" s="43">
        <v>4.6202036021926393E-2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5510.3</v>
      </c>
      <c r="F57" s="40">
        <v>5594.5333333333328</v>
      </c>
      <c r="G57" s="41">
        <v>5350.0666666666657</v>
      </c>
      <c r="H57" s="41">
        <v>5189.833333333333</v>
      </c>
      <c r="I57" s="41">
        <v>4945.3666666666659</v>
      </c>
      <c r="J57" s="41">
        <v>5754.7666666666655</v>
      </c>
      <c r="K57" s="41">
        <v>5999.2333333333327</v>
      </c>
      <c r="L57" s="41">
        <v>6159.4666666666653</v>
      </c>
      <c r="M57" s="31">
        <v>5839</v>
      </c>
      <c r="N57" s="31">
        <v>5434.3</v>
      </c>
      <c r="O57" s="42">
        <v>863800</v>
      </c>
      <c r="P57" s="43">
        <v>4.072289156626506E-2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1476.95</v>
      </c>
      <c r="F58" s="40">
        <v>1477.8833333333332</v>
      </c>
      <c r="G58" s="41">
        <v>1469.2666666666664</v>
      </c>
      <c r="H58" s="41">
        <v>1461.5833333333333</v>
      </c>
      <c r="I58" s="41">
        <v>1452.9666666666665</v>
      </c>
      <c r="J58" s="41">
        <v>1485.5666666666664</v>
      </c>
      <c r="K58" s="41">
        <v>1494.1833333333332</v>
      </c>
      <c r="L58" s="41">
        <v>1501.8666666666663</v>
      </c>
      <c r="M58" s="31">
        <v>1486.5</v>
      </c>
      <c r="N58" s="31">
        <v>1470.2</v>
      </c>
      <c r="O58" s="42">
        <v>3746050</v>
      </c>
      <c r="P58" s="43">
        <v>1.5561248695322136E-2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653.15</v>
      </c>
      <c r="F59" s="40">
        <v>655.24999999999989</v>
      </c>
      <c r="G59" s="41">
        <v>643.94999999999982</v>
      </c>
      <c r="H59" s="41">
        <v>634.74999999999989</v>
      </c>
      <c r="I59" s="41">
        <v>623.44999999999982</v>
      </c>
      <c r="J59" s="41">
        <v>664.44999999999982</v>
      </c>
      <c r="K59" s="41">
        <v>675.74999999999977</v>
      </c>
      <c r="L59" s="41">
        <v>684.94999999999982</v>
      </c>
      <c r="M59" s="31">
        <v>666.55</v>
      </c>
      <c r="N59" s="31">
        <v>646.04999999999995</v>
      </c>
      <c r="O59" s="42">
        <v>6272874</v>
      </c>
      <c r="P59" s="43">
        <v>-3.1815224714288694E-2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790.25</v>
      </c>
      <c r="F60" s="40">
        <v>787.9</v>
      </c>
      <c r="G60" s="41">
        <v>784.34999999999991</v>
      </c>
      <c r="H60" s="41">
        <v>778.44999999999993</v>
      </c>
      <c r="I60" s="41">
        <v>774.89999999999986</v>
      </c>
      <c r="J60" s="41">
        <v>793.8</v>
      </c>
      <c r="K60" s="41">
        <v>797.34999999999991</v>
      </c>
      <c r="L60" s="41">
        <v>803.25</v>
      </c>
      <c r="M60" s="31">
        <v>791.45</v>
      </c>
      <c r="N60" s="31">
        <v>782</v>
      </c>
      <c r="O60" s="42">
        <v>1845000</v>
      </c>
      <c r="P60" s="43">
        <v>-4.3111831442463534E-2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450.85</v>
      </c>
      <c r="F61" s="40">
        <v>452.45</v>
      </c>
      <c r="G61" s="41">
        <v>444.9</v>
      </c>
      <c r="H61" s="41">
        <v>438.95</v>
      </c>
      <c r="I61" s="41">
        <v>431.4</v>
      </c>
      <c r="J61" s="41">
        <v>458.4</v>
      </c>
      <c r="K61" s="41">
        <v>465.95000000000005</v>
      </c>
      <c r="L61" s="41">
        <v>471.9</v>
      </c>
      <c r="M61" s="31">
        <v>460</v>
      </c>
      <c r="N61" s="31">
        <v>446.5</v>
      </c>
      <c r="O61" s="42">
        <v>1667600</v>
      </c>
      <c r="P61" s="43">
        <v>-1.5584415584415584E-2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155.9</v>
      </c>
      <c r="F62" s="40">
        <v>156.53333333333333</v>
      </c>
      <c r="G62" s="41">
        <v>154.26666666666665</v>
      </c>
      <c r="H62" s="41">
        <v>152.63333333333333</v>
      </c>
      <c r="I62" s="41">
        <v>150.36666666666665</v>
      </c>
      <c r="J62" s="41">
        <v>158.16666666666666</v>
      </c>
      <c r="K62" s="41">
        <v>160.43333333333337</v>
      </c>
      <c r="L62" s="41">
        <v>162.06666666666666</v>
      </c>
      <c r="M62" s="31">
        <v>158.80000000000001</v>
      </c>
      <c r="N62" s="31">
        <v>154.9</v>
      </c>
      <c r="O62" s="42">
        <v>9890400</v>
      </c>
      <c r="P62" s="43">
        <v>1.1539629517157608E-3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914.55</v>
      </c>
      <c r="F63" s="40">
        <v>915.6</v>
      </c>
      <c r="G63" s="41">
        <v>902.2</v>
      </c>
      <c r="H63" s="41">
        <v>889.85</v>
      </c>
      <c r="I63" s="41">
        <v>876.45</v>
      </c>
      <c r="J63" s="41">
        <v>927.95</v>
      </c>
      <c r="K63" s="41">
        <v>941.34999999999991</v>
      </c>
      <c r="L63" s="41">
        <v>953.7</v>
      </c>
      <c r="M63" s="31">
        <v>929</v>
      </c>
      <c r="N63" s="31">
        <v>903.25</v>
      </c>
      <c r="O63" s="42">
        <v>2254200</v>
      </c>
      <c r="P63" s="43">
        <v>-8.0968688845401177E-2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608.29999999999995</v>
      </c>
      <c r="F64" s="40">
        <v>606.2833333333333</v>
      </c>
      <c r="G64" s="41">
        <v>603.11666666666656</v>
      </c>
      <c r="H64" s="41">
        <v>597.93333333333328</v>
      </c>
      <c r="I64" s="41">
        <v>594.76666666666654</v>
      </c>
      <c r="J64" s="41">
        <v>611.46666666666658</v>
      </c>
      <c r="K64" s="41">
        <v>614.63333333333333</v>
      </c>
      <c r="L64" s="41">
        <v>619.81666666666661</v>
      </c>
      <c r="M64" s="31">
        <v>609.45000000000005</v>
      </c>
      <c r="N64" s="31">
        <v>601.1</v>
      </c>
      <c r="O64" s="42">
        <v>10440000</v>
      </c>
      <c r="P64" s="43">
        <v>-6.6603235014272124E-3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2017</v>
      </c>
      <c r="F65" s="40">
        <v>2008.05</v>
      </c>
      <c r="G65" s="41">
        <v>1977.8999999999999</v>
      </c>
      <c r="H65" s="41">
        <v>1938.8</v>
      </c>
      <c r="I65" s="41">
        <v>1908.6499999999999</v>
      </c>
      <c r="J65" s="41">
        <v>2047.1499999999999</v>
      </c>
      <c r="K65" s="41">
        <v>2077.3000000000002</v>
      </c>
      <c r="L65" s="41">
        <v>2116.3999999999996</v>
      </c>
      <c r="M65" s="31">
        <v>2038.2</v>
      </c>
      <c r="N65" s="31">
        <v>1968.95</v>
      </c>
      <c r="O65" s="42">
        <v>493500</v>
      </c>
      <c r="P65" s="43">
        <v>-1.0030090270812437E-2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2292.4499999999998</v>
      </c>
      <c r="F66" s="40">
        <v>2295.0499999999997</v>
      </c>
      <c r="G66" s="41">
        <v>2253.3999999999996</v>
      </c>
      <c r="H66" s="41">
        <v>2214.35</v>
      </c>
      <c r="I66" s="41">
        <v>2172.6999999999998</v>
      </c>
      <c r="J66" s="41">
        <v>2334.0999999999995</v>
      </c>
      <c r="K66" s="41">
        <v>2375.75</v>
      </c>
      <c r="L66" s="41">
        <v>2414.7999999999993</v>
      </c>
      <c r="M66" s="31">
        <v>2336.6999999999998</v>
      </c>
      <c r="N66" s="31">
        <v>2256</v>
      </c>
      <c r="O66" s="42">
        <v>3241250</v>
      </c>
      <c r="P66" s="43">
        <v>-1.4742761608024926E-2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44525</v>
      </c>
      <c r="E67" s="40">
        <v>292.45</v>
      </c>
      <c r="F67" s="40">
        <v>293.66666666666669</v>
      </c>
      <c r="G67" s="41">
        <v>285.78333333333336</v>
      </c>
      <c r="H67" s="41">
        <v>279.11666666666667</v>
      </c>
      <c r="I67" s="41">
        <v>271.23333333333335</v>
      </c>
      <c r="J67" s="41">
        <v>300.33333333333337</v>
      </c>
      <c r="K67" s="41">
        <v>308.2166666666667</v>
      </c>
      <c r="L67" s="41">
        <v>314.88333333333338</v>
      </c>
      <c r="M67" s="31">
        <v>301.55</v>
      </c>
      <c r="N67" s="31">
        <v>287</v>
      </c>
      <c r="O67" s="42">
        <v>14119700</v>
      </c>
      <c r="P67" s="43">
        <v>-3.3684873288210293E-2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4782.2</v>
      </c>
      <c r="F68" s="40">
        <v>4755.2833333333328</v>
      </c>
      <c r="G68" s="41">
        <v>4705.6666666666661</v>
      </c>
      <c r="H68" s="41">
        <v>4629.1333333333332</v>
      </c>
      <c r="I68" s="41">
        <v>4579.5166666666664</v>
      </c>
      <c r="J68" s="41">
        <v>4831.8166666666657</v>
      </c>
      <c r="K68" s="41">
        <v>4881.4333333333325</v>
      </c>
      <c r="L68" s="41">
        <v>4957.9666666666653</v>
      </c>
      <c r="M68" s="31">
        <v>4804.8999999999996</v>
      </c>
      <c r="N68" s="31">
        <v>4678.75</v>
      </c>
      <c r="O68" s="42">
        <v>2241500</v>
      </c>
      <c r="P68" s="43">
        <v>6.014092724743055E-3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5386.9</v>
      </c>
      <c r="F69" s="40">
        <v>5381.833333333333</v>
      </c>
      <c r="G69" s="41">
        <v>5240.6666666666661</v>
      </c>
      <c r="H69" s="41">
        <v>5094.4333333333334</v>
      </c>
      <c r="I69" s="41">
        <v>4953.2666666666664</v>
      </c>
      <c r="J69" s="41">
        <v>5528.0666666666657</v>
      </c>
      <c r="K69" s="41">
        <v>5669.2333333333318</v>
      </c>
      <c r="L69" s="41">
        <v>5815.4666666666653</v>
      </c>
      <c r="M69" s="31">
        <v>5523</v>
      </c>
      <c r="N69" s="31">
        <v>5235.6000000000004</v>
      </c>
      <c r="O69" s="42">
        <v>521875</v>
      </c>
      <c r="P69" s="43">
        <v>-5.1351965462394913E-2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415.75</v>
      </c>
      <c r="F70" s="40">
        <v>414.61666666666662</v>
      </c>
      <c r="G70" s="41">
        <v>407.13333333333321</v>
      </c>
      <c r="H70" s="41">
        <v>398.51666666666659</v>
      </c>
      <c r="I70" s="41">
        <v>391.03333333333319</v>
      </c>
      <c r="J70" s="41">
        <v>423.23333333333323</v>
      </c>
      <c r="K70" s="41">
        <v>430.7166666666667</v>
      </c>
      <c r="L70" s="41">
        <v>439.33333333333326</v>
      </c>
      <c r="M70" s="31">
        <v>422.1</v>
      </c>
      <c r="N70" s="31">
        <v>406</v>
      </c>
      <c r="O70" s="42">
        <v>34537800</v>
      </c>
      <c r="P70" s="43">
        <v>-7.4446393854616152E-3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4684.3</v>
      </c>
      <c r="F71" s="40">
        <v>4701.0999999999995</v>
      </c>
      <c r="G71" s="41">
        <v>4638.1999999999989</v>
      </c>
      <c r="H71" s="41">
        <v>4592.0999999999995</v>
      </c>
      <c r="I71" s="41">
        <v>4529.1999999999989</v>
      </c>
      <c r="J71" s="41">
        <v>4747.1999999999989</v>
      </c>
      <c r="K71" s="41">
        <v>4810.0999999999985</v>
      </c>
      <c r="L71" s="41">
        <v>4856.1999999999989</v>
      </c>
      <c r="M71" s="31">
        <v>4764</v>
      </c>
      <c r="N71" s="31">
        <v>4655</v>
      </c>
      <c r="O71" s="42">
        <v>2501375</v>
      </c>
      <c r="P71" s="43">
        <v>-4.5269127450004972E-3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2603.5500000000002</v>
      </c>
      <c r="F72" s="40">
        <v>2627.7333333333336</v>
      </c>
      <c r="G72" s="41">
        <v>2555.416666666667</v>
      </c>
      <c r="H72" s="41">
        <v>2507.2833333333333</v>
      </c>
      <c r="I72" s="41">
        <v>2434.9666666666667</v>
      </c>
      <c r="J72" s="41">
        <v>2675.8666666666672</v>
      </c>
      <c r="K72" s="41">
        <v>2748.1833333333338</v>
      </c>
      <c r="L72" s="41">
        <v>2796.3166666666675</v>
      </c>
      <c r="M72" s="31">
        <v>2700.05</v>
      </c>
      <c r="N72" s="31">
        <v>2579.6</v>
      </c>
      <c r="O72" s="42">
        <v>4365900</v>
      </c>
      <c r="P72" s="43">
        <v>1.4723826567965509E-2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1801.45</v>
      </c>
      <c r="F73" s="40">
        <v>1748.4166666666667</v>
      </c>
      <c r="G73" s="41">
        <v>1669.6333333333334</v>
      </c>
      <c r="H73" s="41">
        <v>1537.8166666666666</v>
      </c>
      <c r="I73" s="41">
        <v>1459.0333333333333</v>
      </c>
      <c r="J73" s="41">
        <v>1880.2333333333336</v>
      </c>
      <c r="K73" s="41">
        <v>1959.0166666666669</v>
      </c>
      <c r="L73" s="41">
        <v>2090.8333333333339</v>
      </c>
      <c r="M73" s="31">
        <v>1827.2</v>
      </c>
      <c r="N73" s="31">
        <v>1616.6</v>
      </c>
      <c r="O73" s="42">
        <v>8917700</v>
      </c>
      <c r="P73" s="43">
        <v>2.5618318679233348E-2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176.05</v>
      </c>
      <c r="F74" s="40">
        <v>176.33333333333334</v>
      </c>
      <c r="G74" s="41">
        <v>174.2166666666667</v>
      </c>
      <c r="H74" s="41">
        <v>172.38333333333335</v>
      </c>
      <c r="I74" s="41">
        <v>170.26666666666671</v>
      </c>
      <c r="J74" s="41">
        <v>178.16666666666669</v>
      </c>
      <c r="K74" s="41">
        <v>180.2833333333333</v>
      </c>
      <c r="L74" s="41">
        <v>182.11666666666667</v>
      </c>
      <c r="M74" s="31">
        <v>178.45</v>
      </c>
      <c r="N74" s="31">
        <v>174.5</v>
      </c>
      <c r="O74" s="42">
        <v>30690000</v>
      </c>
      <c r="P74" s="43">
        <v>2.7052458245118796E-3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94.95</v>
      </c>
      <c r="F75" s="40">
        <v>95.716666666666654</v>
      </c>
      <c r="G75" s="41">
        <v>93.383333333333312</v>
      </c>
      <c r="H75" s="41">
        <v>91.816666666666663</v>
      </c>
      <c r="I75" s="41">
        <v>89.48333333333332</v>
      </c>
      <c r="J75" s="41">
        <v>97.283333333333303</v>
      </c>
      <c r="K75" s="41">
        <v>99.616666666666646</v>
      </c>
      <c r="L75" s="41">
        <v>101.18333333333329</v>
      </c>
      <c r="M75" s="31">
        <v>98.05</v>
      </c>
      <c r="N75" s="31">
        <v>94.15</v>
      </c>
      <c r="O75" s="42">
        <v>110140000</v>
      </c>
      <c r="P75" s="43">
        <v>1.2967902142922837E-2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44525</v>
      </c>
      <c r="E76" s="40">
        <v>173.6</v>
      </c>
      <c r="F76" s="40">
        <v>174.86666666666667</v>
      </c>
      <c r="G76" s="41">
        <v>170.88333333333335</v>
      </c>
      <c r="H76" s="41">
        <v>168.16666666666669</v>
      </c>
      <c r="I76" s="41">
        <v>164.18333333333337</v>
      </c>
      <c r="J76" s="41">
        <v>177.58333333333334</v>
      </c>
      <c r="K76" s="41">
        <v>181.56666666666669</v>
      </c>
      <c r="L76" s="41">
        <v>184.28333333333333</v>
      </c>
      <c r="M76" s="31">
        <v>178.85</v>
      </c>
      <c r="N76" s="31">
        <v>172.15</v>
      </c>
      <c r="O76" s="42">
        <v>7454200</v>
      </c>
      <c r="P76" s="43">
        <v>-1.5791280466872639E-2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141.19999999999999</v>
      </c>
      <c r="F77" s="40">
        <v>142.13333333333333</v>
      </c>
      <c r="G77" s="41">
        <v>139.31666666666666</v>
      </c>
      <c r="H77" s="41">
        <v>137.43333333333334</v>
      </c>
      <c r="I77" s="41">
        <v>134.61666666666667</v>
      </c>
      <c r="J77" s="41">
        <v>144.01666666666665</v>
      </c>
      <c r="K77" s="41">
        <v>146.83333333333331</v>
      </c>
      <c r="L77" s="41">
        <v>148.71666666666664</v>
      </c>
      <c r="M77" s="31">
        <v>144.94999999999999</v>
      </c>
      <c r="N77" s="31">
        <v>140.25</v>
      </c>
      <c r="O77" s="42">
        <v>55150100</v>
      </c>
      <c r="P77" s="43">
        <v>4.6671852428047562E-3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482.3</v>
      </c>
      <c r="F78" s="40">
        <v>488.7166666666667</v>
      </c>
      <c r="G78" s="41">
        <v>473.93333333333339</v>
      </c>
      <c r="H78" s="41">
        <v>465.56666666666672</v>
      </c>
      <c r="I78" s="41">
        <v>450.78333333333342</v>
      </c>
      <c r="J78" s="41">
        <v>497.08333333333337</v>
      </c>
      <c r="K78" s="41">
        <v>511.86666666666667</v>
      </c>
      <c r="L78" s="41">
        <v>520.23333333333335</v>
      </c>
      <c r="M78" s="31">
        <v>503.5</v>
      </c>
      <c r="N78" s="31">
        <v>480.35</v>
      </c>
      <c r="O78" s="42">
        <v>9739350</v>
      </c>
      <c r="P78" s="43">
        <v>-1.0168302945301542E-2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39.25</v>
      </c>
      <c r="F79" s="40">
        <v>39.549999999999997</v>
      </c>
      <c r="G79" s="41">
        <v>38.749999999999993</v>
      </c>
      <c r="H79" s="41">
        <v>38.249999999999993</v>
      </c>
      <c r="I79" s="41">
        <v>37.449999999999989</v>
      </c>
      <c r="J79" s="41">
        <v>40.049999999999997</v>
      </c>
      <c r="K79" s="41">
        <v>40.850000000000009</v>
      </c>
      <c r="L79" s="41">
        <v>41.35</v>
      </c>
      <c r="M79" s="31">
        <v>40.35</v>
      </c>
      <c r="N79" s="31">
        <v>39.049999999999997</v>
      </c>
      <c r="O79" s="42">
        <v>144450000</v>
      </c>
      <c r="P79" s="43">
        <v>5.1597051597051594E-2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920.85</v>
      </c>
      <c r="F80" s="40">
        <v>919.65</v>
      </c>
      <c r="G80" s="41">
        <v>912</v>
      </c>
      <c r="H80" s="41">
        <v>903.15</v>
      </c>
      <c r="I80" s="41">
        <v>895.5</v>
      </c>
      <c r="J80" s="41">
        <v>928.5</v>
      </c>
      <c r="K80" s="41">
        <v>936.14999999999986</v>
      </c>
      <c r="L80" s="41">
        <v>945</v>
      </c>
      <c r="M80" s="31">
        <v>927.3</v>
      </c>
      <c r="N80" s="31">
        <v>910.8</v>
      </c>
      <c r="O80" s="42">
        <v>5219000</v>
      </c>
      <c r="P80" s="43">
        <v>-9.5794616342561554E-5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2182.0500000000002</v>
      </c>
      <c r="F81" s="40">
        <v>2213.9500000000003</v>
      </c>
      <c r="G81" s="41">
        <v>2133.6500000000005</v>
      </c>
      <c r="H81" s="41">
        <v>2085.2500000000005</v>
      </c>
      <c r="I81" s="41">
        <v>2004.9500000000007</v>
      </c>
      <c r="J81" s="41">
        <v>2262.3500000000004</v>
      </c>
      <c r="K81" s="41">
        <v>2342.6500000000005</v>
      </c>
      <c r="L81" s="41">
        <v>2391.0500000000002</v>
      </c>
      <c r="M81" s="31">
        <v>2294.25</v>
      </c>
      <c r="N81" s="31">
        <v>2165.5500000000002</v>
      </c>
      <c r="O81" s="42">
        <v>2574325</v>
      </c>
      <c r="P81" s="43">
        <v>7.1998917309514146E-2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305.85000000000002</v>
      </c>
      <c r="F82" s="40">
        <v>304.2</v>
      </c>
      <c r="G82" s="41">
        <v>300.64999999999998</v>
      </c>
      <c r="H82" s="41">
        <v>295.45</v>
      </c>
      <c r="I82" s="41">
        <v>291.89999999999998</v>
      </c>
      <c r="J82" s="41">
        <v>309.39999999999998</v>
      </c>
      <c r="K82" s="41">
        <v>312.95000000000005</v>
      </c>
      <c r="L82" s="41">
        <v>318.14999999999998</v>
      </c>
      <c r="M82" s="31">
        <v>307.75</v>
      </c>
      <c r="N82" s="31">
        <v>299</v>
      </c>
      <c r="O82" s="42">
        <v>15120250</v>
      </c>
      <c r="P82" s="43">
        <v>7.5397645114645738E-3</v>
      </c>
    </row>
    <row r="83" spans="1:16" ht="12.75" customHeight="1">
      <c r="A83" s="31">
        <v>73</v>
      </c>
      <c r="B83" s="32" t="s">
        <v>42</v>
      </c>
      <c r="C83" s="324" t="s">
        <v>111</v>
      </c>
      <c r="D83" s="34">
        <v>44525</v>
      </c>
      <c r="E83" s="40">
        <v>1774.75</v>
      </c>
      <c r="F83" s="40">
        <v>1784.3333333333333</v>
      </c>
      <c r="G83" s="41">
        <v>1755.6666666666665</v>
      </c>
      <c r="H83" s="41">
        <v>1736.5833333333333</v>
      </c>
      <c r="I83" s="41">
        <v>1707.9166666666665</v>
      </c>
      <c r="J83" s="41">
        <v>1803.4166666666665</v>
      </c>
      <c r="K83" s="41">
        <v>1832.083333333333</v>
      </c>
      <c r="L83" s="41">
        <v>1851.1666666666665</v>
      </c>
      <c r="M83" s="31">
        <v>1813</v>
      </c>
      <c r="N83" s="31">
        <v>1765.25</v>
      </c>
      <c r="O83" s="42">
        <v>10495600</v>
      </c>
      <c r="P83" s="43">
        <v>8.8115783226042094E-3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308.8</v>
      </c>
      <c r="F84" s="40">
        <v>307.65000000000003</v>
      </c>
      <c r="G84" s="41">
        <v>292.95000000000005</v>
      </c>
      <c r="H84" s="41">
        <v>277.10000000000002</v>
      </c>
      <c r="I84" s="41">
        <v>262.40000000000003</v>
      </c>
      <c r="J84" s="41">
        <v>323.50000000000006</v>
      </c>
      <c r="K84" s="41">
        <v>338.2</v>
      </c>
      <c r="L84" s="41">
        <v>354.05000000000007</v>
      </c>
      <c r="M84" s="31">
        <v>322.35000000000002</v>
      </c>
      <c r="N84" s="31">
        <v>291.8</v>
      </c>
      <c r="O84" s="42">
        <v>1251200</v>
      </c>
      <c r="P84" s="43">
        <v>-0.12589073634204276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639.54999999999995</v>
      </c>
      <c r="F85" s="40">
        <v>641.73333333333323</v>
      </c>
      <c r="G85" s="41">
        <v>623.46666666666647</v>
      </c>
      <c r="H85" s="41">
        <v>607.38333333333321</v>
      </c>
      <c r="I85" s="41">
        <v>589.11666666666645</v>
      </c>
      <c r="J85" s="41">
        <v>657.81666666666649</v>
      </c>
      <c r="K85" s="41">
        <v>676.08333333333314</v>
      </c>
      <c r="L85" s="41">
        <v>692.16666666666652</v>
      </c>
      <c r="M85" s="31">
        <v>660</v>
      </c>
      <c r="N85" s="31">
        <v>625.65</v>
      </c>
      <c r="O85" s="42">
        <v>3022500</v>
      </c>
      <c r="P85" s="43">
        <v>-4.2755344418052253E-2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1370.5</v>
      </c>
      <c r="F86" s="40">
        <v>1376.6333333333332</v>
      </c>
      <c r="G86" s="41">
        <v>1347.8666666666663</v>
      </c>
      <c r="H86" s="41">
        <v>1325.2333333333331</v>
      </c>
      <c r="I86" s="41">
        <v>1296.4666666666662</v>
      </c>
      <c r="J86" s="41">
        <v>1399.2666666666664</v>
      </c>
      <c r="K86" s="41">
        <v>1428.0333333333333</v>
      </c>
      <c r="L86" s="41">
        <v>1450.6666666666665</v>
      </c>
      <c r="M86" s="31">
        <v>1405.4</v>
      </c>
      <c r="N86" s="31">
        <v>1354</v>
      </c>
      <c r="O86" s="42">
        <v>2976825</v>
      </c>
      <c r="P86" s="43">
        <v>-2.8974279516578865E-2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1373.25</v>
      </c>
      <c r="F87" s="40">
        <v>1366.05</v>
      </c>
      <c r="G87" s="41">
        <v>1350.3999999999999</v>
      </c>
      <c r="H87" s="41">
        <v>1327.55</v>
      </c>
      <c r="I87" s="41">
        <v>1311.8999999999999</v>
      </c>
      <c r="J87" s="41">
        <v>1388.8999999999999</v>
      </c>
      <c r="K87" s="41">
        <v>1404.55</v>
      </c>
      <c r="L87" s="41">
        <v>1427.3999999999999</v>
      </c>
      <c r="M87" s="31">
        <v>1381.7</v>
      </c>
      <c r="N87" s="31">
        <v>1343.2</v>
      </c>
      <c r="O87" s="42">
        <v>2997500</v>
      </c>
      <c r="P87" s="43">
        <v>-2.7259451565795879E-2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1122.75</v>
      </c>
      <c r="F88" s="40">
        <v>1132.0666666666666</v>
      </c>
      <c r="G88" s="41">
        <v>1106.2333333333331</v>
      </c>
      <c r="H88" s="41">
        <v>1089.7166666666665</v>
      </c>
      <c r="I88" s="41">
        <v>1063.883333333333</v>
      </c>
      <c r="J88" s="41">
        <v>1148.5833333333333</v>
      </c>
      <c r="K88" s="41">
        <v>1174.4166666666667</v>
      </c>
      <c r="L88" s="41">
        <v>1190.9333333333334</v>
      </c>
      <c r="M88" s="31">
        <v>1157.9000000000001</v>
      </c>
      <c r="N88" s="31">
        <v>1115.55</v>
      </c>
      <c r="O88" s="42">
        <v>27120100</v>
      </c>
      <c r="P88" s="43">
        <v>2.1649702019935657E-2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2924.9</v>
      </c>
      <c r="F89" s="40">
        <v>2934.4500000000003</v>
      </c>
      <c r="G89" s="41">
        <v>2906.9500000000007</v>
      </c>
      <c r="H89" s="41">
        <v>2889.0000000000005</v>
      </c>
      <c r="I89" s="41">
        <v>2861.5000000000009</v>
      </c>
      <c r="J89" s="41">
        <v>2952.4000000000005</v>
      </c>
      <c r="K89" s="41">
        <v>2979.8999999999996</v>
      </c>
      <c r="L89" s="41">
        <v>2997.8500000000004</v>
      </c>
      <c r="M89" s="31">
        <v>2961.95</v>
      </c>
      <c r="N89" s="31">
        <v>2916.5</v>
      </c>
      <c r="O89" s="42">
        <v>11937300</v>
      </c>
      <c r="P89" s="43">
        <v>-6.6157379668464154E-3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2605.4499999999998</v>
      </c>
      <c r="F90" s="40">
        <v>2617.4333333333329</v>
      </c>
      <c r="G90" s="41">
        <v>2580.3666666666659</v>
      </c>
      <c r="H90" s="41">
        <v>2555.2833333333328</v>
      </c>
      <c r="I90" s="41">
        <v>2518.2166666666658</v>
      </c>
      <c r="J90" s="41">
        <v>2642.516666666666</v>
      </c>
      <c r="K90" s="41">
        <v>2679.5833333333326</v>
      </c>
      <c r="L90" s="41">
        <v>2704.6666666666661</v>
      </c>
      <c r="M90" s="31">
        <v>2654.5</v>
      </c>
      <c r="N90" s="31">
        <v>2592.35</v>
      </c>
      <c r="O90" s="42">
        <v>3628600</v>
      </c>
      <c r="P90" s="43">
        <v>5.5120714364458166E-5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1544.2</v>
      </c>
      <c r="F91" s="40">
        <v>1539.7166666666669</v>
      </c>
      <c r="G91" s="41">
        <v>1531.5333333333338</v>
      </c>
      <c r="H91" s="41">
        <v>1518.8666666666668</v>
      </c>
      <c r="I91" s="41">
        <v>1510.6833333333336</v>
      </c>
      <c r="J91" s="41">
        <v>1552.3833333333339</v>
      </c>
      <c r="K91" s="41">
        <v>1560.5666666666668</v>
      </c>
      <c r="L91" s="41">
        <v>1573.233333333334</v>
      </c>
      <c r="M91" s="31">
        <v>1547.9</v>
      </c>
      <c r="N91" s="31">
        <v>1527.05</v>
      </c>
      <c r="O91" s="42">
        <v>38878950</v>
      </c>
      <c r="P91" s="43">
        <v>1.2402789911633702E-2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706.1</v>
      </c>
      <c r="F92" s="40">
        <v>708.2833333333333</v>
      </c>
      <c r="G92" s="41">
        <v>701.91666666666663</v>
      </c>
      <c r="H92" s="41">
        <v>697.73333333333335</v>
      </c>
      <c r="I92" s="41">
        <v>691.36666666666667</v>
      </c>
      <c r="J92" s="41">
        <v>712.46666666666658</v>
      </c>
      <c r="K92" s="41">
        <v>718.83333333333337</v>
      </c>
      <c r="L92" s="41">
        <v>723.01666666666654</v>
      </c>
      <c r="M92" s="31">
        <v>714.65</v>
      </c>
      <c r="N92" s="31">
        <v>704.1</v>
      </c>
      <c r="O92" s="42">
        <v>16531900</v>
      </c>
      <c r="P92" s="43">
        <v>-9.0987011274477492E-3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2683.7</v>
      </c>
      <c r="F93" s="40">
        <v>2703.25</v>
      </c>
      <c r="G93" s="41">
        <v>2647.5</v>
      </c>
      <c r="H93" s="41">
        <v>2611.3000000000002</v>
      </c>
      <c r="I93" s="41">
        <v>2555.5500000000002</v>
      </c>
      <c r="J93" s="41">
        <v>2739.45</v>
      </c>
      <c r="K93" s="41">
        <v>2795.2</v>
      </c>
      <c r="L93" s="41">
        <v>2831.3999999999996</v>
      </c>
      <c r="M93" s="31">
        <v>2759</v>
      </c>
      <c r="N93" s="31">
        <v>2667.05</v>
      </c>
      <c r="O93" s="42">
        <v>4716000</v>
      </c>
      <c r="P93" s="43">
        <v>3.9407564136471833E-2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441.3</v>
      </c>
      <c r="F94" s="40">
        <v>444.15000000000003</v>
      </c>
      <c r="G94" s="41">
        <v>434.40000000000009</v>
      </c>
      <c r="H94" s="41">
        <v>427.50000000000006</v>
      </c>
      <c r="I94" s="41">
        <v>417.75000000000011</v>
      </c>
      <c r="J94" s="41">
        <v>451.05000000000007</v>
      </c>
      <c r="K94" s="41">
        <v>460.79999999999995</v>
      </c>
      <c r="L94" s="41">
        <v>467.70000000000005</v>
      </c>
      <c r="M94" s="31">
        <v>453.9</v>
      </c>
      <c r="N94" s="31">
        <v>437.25</v>
      </c>
      <c r="O94" s="42">
        <v>27575900</v>
      </c>
      <c r="P94" s="43">
        <v>3.0449104201815697E-2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324.64999999999998</v>
      </c>
      <c r="F95" s="40">
        <v>325.48333333333335</v>
      </c>
      <c r="G95" s="41">
        <v>321.11666666666667</v>
      </c>
      <c r="H95" s="41">
        <v>317.58333333333331</v>
      </c>
      <c r="I95" s="41">
        <v>313.21666666666664</v>
      </c>
      <c r="J95" s="41">
        <v>329.01666666666671</v>
      </c>
      <c r="K95" s="41">
        <v>333.38333333333338</v>
      </c>
      <c r="L95" s="41">
        <v>336.91666666666674</v>
      </c>
      <c r="M95" s="31">
        <v>329.85</v>
      </c>
      <c r="N95" s="31">
        <v>321.95</v>
      </c>
      <c r="O95" s="42">
        <v>15473700</v>
      </c>
      <c r="P95" s="43">
        <v>-1.2747631352282515E-2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2398.5500000000002</v>
      </c>
      <c r="F96" s="40">
        <v>2390.5166666666669</v>
      </c>
      <c r="G96" s="41">
        <v>2376.0333333333338</v>
      </c>
      <c r="H96" s="41">
        <v>2353.5166666666669</v>
      </c>
      <c r="I96" s="41">
        <v>2339.0333333333338</v>
      </c>
      <c r="J96" s="41">
        <v>2413.0333333333338</v>
      </c>
      <c r="K96" s="41">
        <v>2427.5166666666664</v>
      </c>
      <c r="L96" s="41">
        <v>2450.0333333333338</v>
      </c>
      <c r="M96" s="31">
        <v>2405</v>
      </c>
      <c r="N96" s="31">
        <v>2368</v>
      </c>
      <c r="O96" s="42">
        <v>10031700</v>
      </c>
      <c r="P96" s="43">
        <v>-3.1651801227846638E-2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216.4</v>
      </c>
      <c r="F97" s="40">
        <v>215.98333333333335</v>
      </c>
      <c r="G97" s="41">
        <v>212.41666666666669</v>
      </c>
      <c r="H97" s="41">
        <v>208.43333333333334</v>
      </c>
      <c r="I97" s="41">
        <v>204.86666666666667</v>
      </c>
      <c r="J97" s="41">
        <v>219.9666666666667</v>
      </c>
      <c r="K97" s="41">
        <v>223.53333333333336</v>
      </c>
      <c r="L97" s="41">
        <v>227.51666666666671</v>
      </c>
      <c r="M97" s="31">
        <v>219.55</v>
      </c>
      <c r="N97" s="31">
        <v>212</v>
      </c>
      <c r="O97" s="42">
        <v>36570700</v>
      </c>
      <c r="P97" s="43">
        <v>-2.0264097666306786E-2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765.05</v>
      </c>
      <c r="F98" s="40">
        <v>764.36666666666667</v>
      </c>
      <c r="G98" s="41">
        <v>758.98333333333335</v>
      </c>
      <c r="H98" s="41">
        <v>752.91666666666663</v>
      </c>
      <c r="I98" s="41">
        <v>747.5333333333333</v>
      </c>
      <c r="J98" s="41">
        <v>770.43333333333339</v>
      </c>
      <c r="K98" s="41">
        <v>775.81666666666683</v>
      </c>
      <c r="L98" s="41">
        <v>781.88333333333344</v>
      </c>
      <c r="M98" s="31">
        <v>769.75</v>
      </c>
      <c r="N98" s="31">
        <v>758.3</v>
      </c>
      <c r="O98" s="42">
        <v>97982500</v>
      </c>
      <c r="P98" s="43">
        <v>1.9864895809480192E-2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1511.15</v>
      </c>
      <c r="F99" s="40">
        <v>1513.2166666666665</v>
      </c>
      <c r="G99" s="41">
        <v>1487.2833333333328</v>
      </c>
      <c r="H99" s="41">
        <v>1463.4166666666663</v>
      </c>
      <c r="I99" s="41">
        <v>1437.4833333333327</v>
      </c>
      <c r="J99" s="41">
        <v>1537.083333333333</v>
      </c>
      <c r="K99" s="41">
        <v>1563.0166666666669</v>
      </c>
      <c r="L99" s="41">
        <v>1586.8833333333332</v>
      </c>
      <c r="M99" s="31">
        <v>1539.15</v>
      </c>
      <c r="N99" s="31">
        <v>1489.35</v>
      </c>
      <c r="O99" s="42">
        <v>2592925</v>
      </c>
      <c r="P99" s="43">
        <v>-2.7108914048796045E-2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640.9</v>
      </c>
      <c r="F100" s="40">
        <v>644.4666666666667</v>
      </c>
      <c r="G100" s="41">
        <v>634.53333333333342</v>
      </c>
      <c r="H100" s="41">
        <v>628.16666666666674</v>
      </c>
      <c r="I100" s="41">
        <v>618.23333333333346</v>
      </c>
      <c r="J100" s="41">
        <v>650.83333333333337</v>
      </c>
      <c r="K100" s="41">
        <v>660.76666666666677</v>
      </c>
      <c r="L100" s="41">
        <v>667.13333333333333</v>
      </c>
      <c r="M100" s="31">
        <v>654.4</v>
      </c>
      <c r="N100" s="31">
        <v>638.1</v>
      </c>
      <c r="O100" s="42">
        <v>4019250</v>
      </c>
      <c r="P100" s="43">
        <v>2.7415644171779142E-2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10</v>
      </c>
      <c r="F101" s="40">
        <v>10</v>
      </c>
      <c r="G101" s="41">
        <v>9.8000000000000007</v>
      </c>
      <c r="H101" s="41">
        <v>9.6000000000000014</v>
      </c>
      <c r="I101" s="41">
        <v>9.4000000000000021</v>
      </c>
      <c r="J101" s="41">
        <v>10.199999999999999</v>
      </c>
      <c r="K101" s="41">
        <v>10.399999999999999</v>
      </c>
      <c r="L101" s="41">
        <v>10.599999999999998</v>
      </c>
      <c r="M101" s="31">
        <v>10.199999999999999</v>
      </c>
      <c r="N101" s="31">
        <v>9.8000000000000007</v>
      </c>
      <c r="O101" s="42">
        <v>1025710000</v>
      </c>
      <c r="P101" s="43">
        <v>1.8842998192184674E-2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48.7</v>
      </c>
      <c r="F102" s="40">
        <v>49.033333333333331</v>
      </c>
      <c r="G102" s="41">
        <v>48.166666666666664</v>
      </c>
      <c r="H102" s="41">
        <v>47.633333333333333</v>
      </c>
      <c r="I102" s="41">
        <v>46.766666666666666</v>
      </c>
      <c r="J102" s="41">
        <v>49.566666666666663</v>
      </c>
      <c r="K102" s="41">
        <v>50.433333333333337</v>
      </c>
      <c r="L102" s="41">
        <v>50.966666666666661</v>
      </c>
      <c r="M102" s="31">
        <v>49.9</v>
      </c>
      <c r="N102" s="31">
        <v>48.5</v>
      </c>
      <c r="O102" s="42">
        <v>183511900</v>
      </c>
      <c r="P102" s="43">
        <v>2.744758817420126E-2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44525</v>
      </c>
      <c r="E103" s="40">
        <v>786.3</v>
      </c>
      <c r="F103" s="40">
        <v>796</v>
      </c>
      <c r="G103" s="41">
        <v>771.5</v>
      </c>
      <c r="H103" s="41">
        <v>756.7</v>
      </c>
      <c r="I103" s="41">
        <v>732.2</v>
      </c>
      <c r="J103" s="41">
        <v>810.8</v>
      </c>
      <c r="K103" s="41">
        <v>835.3</v>
      </c>
      <c r="L103" s="41">
        <v>850.09999999999991</v>
      </c>
      <c r="M103" s="31">
        <v>820.5</v>
      </c>
      <c r="N103" s="31">
        <v>781.2</v>
      </c>
      <c r="O103" s="42">
        <v>14591250</v>
      </c>
      <c r="P103" s="43">
        <v>4.2852245457661981E-4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490.3</v>
      </c>
      <c r="F104" s="40">
        <v>492.51666666666665</v>
      </c>
      <c r="G104" s="41">
        <v>484.2833333333333</v>
      </c>
      <c r="H104" s="41">
        <v>478.26666666666665</v>
      </c>
      <c r="I104" s="41">
        <v>470.0333333333333</v>
      </c>
      <c r="J104" s="41">
        <v>498.5333333333333</v>
      </c>
      <c r="K104" s="41">
        <v>506.76666666666665</v>
      </c>
      <c r="L104" s="41">
        <v>512.7833333333333</v>
      </c>
      <c r="M104" s="31">
        <v>500.75</v>
      </c>
      <c r="N104" s="31">
        <v>486.5</v>
      </c>
      <c r="O104" s="42">
        <v>14445750</v>
      </c>
      <c r="P104" s="43">
        <v>-3.32198398822122E-2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211</v>
      </c>
      <c r="F105" s="40">
        <v>212.18333333333331</v>
      </c>
      <c r="G105" s="41">
        <v>206.16666666666663</v>
      </c>
      <c r="H105" s="41">
        <v>201.33333333333331</v>
      </c>
      <c r="I105" s="41">
        <v>195.31666666666663</v>
      </c>
      <c r="J105" s="41">
        <v>217.01666666666662</v>
      </c>
      <c r="K105" s="41">
        <v>223.03333333333333</v>
      </c>
      <c r="L105" s="41">
        <v>227.86666666666662</v>
      </c>
      <c r="M105" s="31">
        <v>218.2</v>
      </c>
      <c r="N105" s="31">
        <v>207.35</v>
      </c>
      <c r="O105" s="42">
        <v>18428804</v>
      </c>
      <c r="P105" s="43">
        <v>-3.9815590947191955E-2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44525</v>
      </c>
      <c r="E106" s="40">
        <v>201.25</v>
      </c>
      <c r="F106" s="40">
        <v>200.76666666666665</v>
      </c>
      <c r="G106" s="41">
        <v>198.18333333333331</v>
      </c>
      <c r="H106" s="41">
        <v>195.11666666666665</v>
      </c>
      <c r="I106" s="41">
        <v>192.5333333333333</v>
      </c>
      <c r="J106" s="41">
        <v>203.83333333333331</v>
      </c>
      <c r="K106" s="41">
        <v>206.41666666666669</v>
      </c>
      <c r="L106" s="41">
        <v>209.48333333333332</v>
      </c>
      <c r="M106" s="31">
        <v>203.35</v>
      </c>
      <c r="N106" s="31">
        <v>197.7</v>
      </c>
      <c r="O106" s="42">
        <v>12461300</v>
      </c>
      <c r="P106" s="43">
        <v>-2.936525864016264E-2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7615.8</v>
      </c>
      <c r="F107" s="40">
        <v>7684.416666666667</v>
      </c>
      <c r="G107" s="41">
        <v>7459.0333333333338</v>
      </c>
      <c r="H107" s="41">
        <v>7302.2666666666664</v>
      </c>
      <c r="I107" s="41">
        <v>7076.8833333333332</v>
      </c>
      <c r="J107" s="41">
        <v>7841.1833333333343</v>
      </c>
      <c r="K107" s="41">
        <v>8066.5666666666675</v>
      </c>
      <c r="L107" s="41">
        <v>8223.3333333333358</v>
      </c>
      <c r="M107" s="31">
        <v>7909.8</v>
      </c>
      <c r="N107" s="31">
        <v>7527.65</v>
      </c>
      <c r="O107" s="42">
        <v>233550</v>
      </c>
      <c r="P107" s="43">
        <v>-5.320766190331408E-2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2257.5</v>
      </c>
      <c r="F108" s="40">
        <v>2287.3833333333332</v>
      </c>
      <c r="G108" s="41">
        <v>2215.1166666666663</v>
      </c>
      <c r="H108" s="41">
        <v>2172.7333333333331</v>
      </c>
      <c r="I108" s="41">
        <v>2100.4666666666662</v>
      </c>
      <c r="J108" s="41">
        <v>2329.7666666666664</v>
      </c>
      <c r="K108" s="41">
        <v>2402.0333333333328</v>
      </c>
      <c r="L108" s="41">
        <v>2444.4166666666665</v>
      </c>
      <c r="M108" s="31">
        <v>2359.65</v>
      </c>
      <c r="N108" s="31">
        <v>2245</v>
      </c>
      <c r="O108" s="42">
        <v>3816500</v>
      </c>
      <c r="P108" s="43">
        <v>-3.1652394544877893E-2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1010.45</v>
      </c>
      <c r="F109" s="40">
        <v>1019.75</v>
      </c>
      <c r="G109" s="41">
        <v>995.7</v>
      </c>
      <c r="H109" s="41">
        <v>980.95</v>
      </c>
      <c r="I109" s="41">
        <v>956.90000000000009</v>
      </c>
      <c r="J109" s="41">
        <v>1034.5</v>
      </c>
      <c r="K109" s="41">
        <v>1058.5500000000002</v>
      </c>
      <c r="L109" s="41">
        <v>1073.3</v>
      </c>
      <c r="M109" s="31">
        <v>1043.8</v>
      </c>
      <c r="N109" s="31">
        <v>1005</v>
      </c>
      <c r="O109" s="42">
        <v>21607200</v>
      </c>
      <c r="P109" s="43">
        <v>1.6771133322039642E-2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285.5</v>
      </c>
      <c r="F110" s="40">
        <v>286.59999999999997</v>
      </c>
      <c r="G110" s="41">
        <v>281.39999999999992</v>
      </c>
      <c r="H110" s="41">
        <v>277.29999999999995</v>
      </c>
      <c r="I110" s="41">
        <v>272.09999999999991</v>
      </c>
      <c r="J110" s="41">
        <v>290.69999999999993</v>
      </c>
      <c r="K110" s="41">
        <v>295.89999999999998</v>
      </c>
      <c r="L110" s="41">
        <v>299.99999999999994</v>
      </c>
      <c r="M110" s="31">
        <v>291.8</v>
      </c>
      <c r="N110" s="31">
        <v>282.5</v>
      </c>
      <c r="O110" s="42">
        <v>16550800</v>
      </c>
      <c r="P110" s="43">
        <v>2.3740885195862303E-3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1782.8</v>
      </c>
      <c r="F111" s="40">
        <v>1778.75</v>
      </c>
      <c r="G111" s="41">
        <v>1766.2</v>
      </c>
      <c r="H111" s="41">
        <v>1749.6000000000001</v>
      </c>
      <c r="I111" s="41">
        <v>1737.0500000000002</v>
      </c>
      <c r="J111" s="41">
        <v>1795.35</v>
      </c>
      <c r="K111" s="41">
        <v>1807.9</v>
      </c>
      <c r="L111" s="41">
        <v>1824.4999999999998</v>
      </c>
      <c r="M111" s="31">
        <v>1791.3</v>
      </c>
      <c r="N111" s="31">
        <v>1762.15</v>
      </c>
      <c r="O111" s="42">
        <v>39882300</v>
      </c>
      <c r="P111" s="43">
        <v>-2.1002555359996466E-2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129.35</v>
      </c>
      <c r="F112" s="40">
        <v>128.96666666666667</v>
      </c>
      <c r="G112" s="41">
        <v>127.83333333333334</v>
      </c>
      <c r="H112" s="41">
        <v>126.31666666666668</v>
      </c>
      <c r="I112" s="41">
        <v>125.18333333333335</v>
      </c>
      <c r="J112" s="41">
        <v>130.48333333333335</v>
      </c>
      <c r="K112" s="41">
        <v>131.61666666666667</v>
      </c>
      <c r="L112" s="41">
        <v>133.13333333333333</v>
      </c>
      <c r="M112" s="31">
        <v>130.1</v>
      </c>
      <c r="N112" s="31">
        <v>127.45</v>
      </c>
      <c r="O112" s="42">
        <v>33930000</v>
      </c>
      <c r="P112" s="43">
        <v>-1.3978088401964487E-2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2038.2</v>
      </c>
      <c r="F113" s="40">
        <v>2034.1833333333332</v>
      </c>
      <c r="G113" s="41">
        <v>2006.6166666666663</v>
      </c>
      <c r="H113" s="41">
        <v>1975.0333333333331</v>
      </c>
      <c r="I113" s="41">
        <v>1947.4666666666662</v>
      </c>
      <c r="J113" s="41">
        <v>2065.7666666666664</v>
      </c>
      <c r="K113" s="41">
        <v>2093.3333333333335</v>
      </c>
      <c r="L113" s="41">
        <v>2124.9166666666665</v>
      </c>
      <c r="M113" s="31">
        <v>2061.75</v>
      </c>
      <c r="N113" s="31">
        <v>2002.6</v>
      </c>
      <c r="O113" s="42">
        <v>3170025</v>
      </c>
      <c r="P113" s="43">
        <v>7.3120572777820095E-2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889.75</v>
      </c>
      <c r="F114" s="40">
        <v>888.25</v>
      </c>
      <c r="G114" s="41">
        <v>871.5</v>
      </c>
      <c r="H114" s="41">
        <v>853.25</v>
      </c>
      <c r="I114" s="41">
        <v>836.5</v>
      </c>
      <c r="J114" s="41">
        <v>906.5</v>
      </c>
      <c r="K114" s="41">
        <v>923.25</v>
      </c>
      <c r="L114" s="41">
        <v>941.5</v>
      </c>
      <c r="M114" s="31">
        <v>905</v>
      </c>
      <c r="N114" s="31">
        <v>870</v>
      </c>
      <c r="O114" s="42">
        <v>11800375</v>
      </c>
      <c r="P114" s="43">
        <v>-8.4576969696969692E-2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238</v>
      </c>
      <c r="F115" s="40">
        <v>239.08333333333334</v>
      </c>
      <c r="G115" s="41">
        <v>235.26666666666668</v>
      </c>
      <c r="H115" s="41">
        <v>232.53333333333333</v>
      </c>
      <c r="I115" s="41">
        <v>228.71666666666667</v>
      </c>
      <c r="J115" s="41">
        <v>241.81666666666669</v>
      </c>
      <c r="K115" s="41">
        <v>245.63333333333335</v>
      </c>
      <c r="L115" s="41">
        <v>248.3666666666667</v>
      </c>
      <c r="M115" s="31">
        <v>242.9</v>
      </c>
      <c r="N115" s="31">
        <v>236.35</v>
      </c>
      <c r="O115" s="42">
        <v>240217600</v>
      </c>
      <c r="P115" s="43">
        <v>-2.3658095646858376E-2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369.7</v>
      </c>
      <c r="F116" s="40">
        <v>374.16666666666669</v>
      </c>
      <c r="G116" s="41">
        <v>362.88333333333338</v>
      </c>
      <c r="H116" s="41">
        <v>356.06666666666672</v>
      </c>
      <c r="I116" s="41">
        <v>344.78333333333342</v>
      </c>
      <c r="J116" s="41">
        <v>380.98333333333335</v>
      </c>
      <c r="K116" s="41">
        <v>392.26666666666665</v>
      </c>
      <c r="L116" s="41">
        <v>399.08333333333331</v>
      </c>
      <c r="M116" s="31">
        <v>385.45</v>
      </c>
      <c r="N116" s="31">
        <v>367.35</v>
      </c>
      <c r="O116" s="42">
        <v>38675000</v>
      </c>
      <c r="P116" s="43">
        <v>-9.8566308243727592E-3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44525</v>
      </c>
      <c r="E117" s="40">
        <v>3493.9</v>
      </c>
      <c r="F117" s="40">
        <v>3487.7000000000003</v>
      </c>
      <c r="G117" s="41">
        <v>3395.9500000000007</v>
      </c>
      <c r="H117" s="41">
        <v>3298.0000000000005</v>
      </c>
      <c r="I117" s="41">
        <v>3206.2500000000009</v>
      </c>
      <c r="J117" s="41">
        <v>3585.6500000000005</v>
      </c>
      <c r="K117" s="41">
        <v>3677.3999999999996</v>
      </c>
      <c r="L117" s="41">
        <v>3775.3500000000004</v>
      </c>
      <c r="M117" s="31">
        <v>3579.45</v>
      </c>
      <c r="N117" s="31">
        <v>3389.75</v>
      </c>
      <c r="O117" s="42">
        <v>207725</v>
      </c>
      <c r="P117" s="43">
        <v>0.20752797558494404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650.4</v>
      </c>
      <c r="F118" s="40">
        <v>653.31666666666661</v>
      </c>
      <c r="G118" s="41">
        <v>639.58333333333326</v>
      </c>
      <c r="H118" s="41">
        <v>628.76666666666665</v>
      </c>
      <c r="I118" s="41">
        <v>615.0333333333333</v>
      </c>
      <c r="J118" s="41">
        <v>664.13333333333321</v>
      </c>
      <c r="K118" s="41">
        <v>677.86666666666656</v>
      </c>
      <c r="L118" s="41">
        <v>688.68333333333317</v>
      </c>
      <c r="M118" s="31">
        <v>667.05</v>
      </c>
      <c r="N118" s="31">
        <v>642.5</v>
      </c>
      <c r="O118" s="42">
        <v>47287800</v>
      </c>
      <c r="P118" s="43">
        <v>3.5841022001419448E-2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3815.5</v>
      </c>
      <c r="F119" s="40">
        <v>3835.1</v>
      </c>
      <c r="G119" s="41">
        <v>3720.2</v>
      </c>
      <c r="H119" s="41">
        <v>3624.9</v>
      </c>
      <c r="I119" s="41">
        <v>3510</v>
      </c>
      <c r="J119" s="41">
        <v>3930.3999999999996</v>
      </c>
      <c r="K119" s="41">
        <v>4045.3</v>
      </c>
      <c r="L119" s="41">
        <v>4140.5999999999995</v>
      </c>
      <c r="M119" s="31">
        <v>3950</v>
      </c>
      <c r="N119" s="31">
        <v>3739.8</v>
      </c>
      <c r="O119" s="42">
        <v>1558250</v>
      </c>
      <c r="P119" s="43">
        <v>3.3236634894322423E-2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2030.3</v>
      </c>
      <c r="F120" s="40">
        <v>2035.1000000000001</v>
      </c>
      <c r="G120" s="41">
        <v>2008.0000000000005</v>
      </c>
      <c r="H120" s="41">
        <v>1985.7000000000003</v>
      </c>
      <c r="I120" s="41">
        <v>1958.6000000000006</v>
      </c>
      <c r="J120" s="41">
        <v>2057.4000000000005</v>
      </c>
      <c r="K120" s="41">
        <v>2084.5</v>
      </c>
      <c r="L120" s="41">
        <v>2106.8000000000002</v>
      </c>
      <c r="M120" s="31">
        <v>2062.1999999999998</v>
      </c>
      <c r="N120" s="31">
        <v>2012.8</v>
      </c>
      <c r="O120" s="42">
        <v>11700400</v>
      </c>
      <c r="P120" s="43">
        <v>6.3648248813046168E-3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81.400000000000006</v>
      </c>
      <c r="F121" s="40">
        <v>81.816666666666663</v>
      </c>
      <c r="G121" s="41">
        <v>80.533333333333331</v>
      </c>
      <c r="H121" s="41">
        <v>79.666666666666671</v>
      </c>
      <c r="I121" s="41">
        <v>78.38333333333334</v>
      </c>
      <c r="J121" s="41">
        <v>82.683333333333323</v>
      </c>
      <c r="K121" s="41">
        <v>83.966666666666654</v>
      </c>
      <c r="L121" s="41">
        <v>84.833333333333314</v>
      </c>
      <c r="M121" s="31">
        <v>83.1</v>
      </c>
      <c r="N121" s="31">
        <v>80.95</v>
      </c>
      <c r="O121" s="42">
        <v>76130644</v>
      </c>
      <c r="P121" s="43">
        <v>-3.0568181818181817E-2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3604.55</v>
      </c>
      <c r="F122" s="40">
        <v>3609.5</v>
      </c>
      <c r="G122" s="41">
        <v>3550.25</v>
      </c>
      <c r="H122" s="41">
        <v>3495.95</v>
      </c>
      <c r="I122" s="41">
        <v>3436.7</v>
      </c>
      <c r="J122" s="41">
        <v>3663.8</v>
      </c>
      <c r="K122" s="41">
        <v>3723.05</v>
      </c>
      <c r="L122" s="41">
        <v>3777.3500000000004</v>
      </c>
      <c r="M122" s="31">
        <v>3668.75</v>
      </c>
      <c r="N122" s="31">
        <v>3555.2</v>
      </c>
      <c r="O122" s="42">
        <v>624500</v>
      </c>
      <c r="P122" s="43">
        <v>2.0056157240272766E-3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481.85</v>
      </c>
      <c r="F123" s="40">
        <v>480.23333333333335</v>
      </c>
      <c r="G123" s="41">
        <v>472.66666666666669</v>
      </c>
      <c r="H123" s="41">
        <v>463.48333333333335</v>
      </c>
      <c r="I123" s="41">
        <v>455.91666666666669</v>
      </c>
      <c r="J123" s="41">
        <v>489.41666666666669</v>
      </c>
      <c r="K123" s="41">
        <v>496.98333333333329</v>
      </c>
      <c r="L123" s="41">
        <v>506.16666666666669</v>
      </c>
      <c r="M123" s="31">
        <v>487.8</v>
      </c>
      <c r="N123" s="31">
        <v>471.05</v>
      </c>
      <c r="O123" s="42">
        <v>4274100</v>
      </c>
      <c r="P123" s="43">
        <v>-1.1860174781523096E-2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406.35</v>
      </c>
      <c r="F124" s="40">
        <v>407.75</v>
      </c>
      <c r="G124" s="41">
        <v>403.15</v>
      </c>
      <c r="H124" s="41">
        <v>399.95</v>
      </c>
      <c r="I124" s="41">
        <v>395.34999999999997</v>
      </c>
      <c r="J124" s="41">
        <v>410.95</v>
      </c>
      <c r="K124" s="41">
        <v>415.55</v>
      </c>
      <c r="L124" s="41">
        <v>418.75</v>
      </c>
      <c r="M124" s="31">
        <v>412.35</v>
      </c>
      <c r="N124" s="31">
        <v>404.55</v>
      </c>
      <c r="O124" s="42">
        <v>14896000</v>
      </c>
      <c r="P124" s="43">
        <v>-1.1414919033713831E-2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1901.75</v>
      </c>
      <c r="F125" s="40">
        <v>1917.2333333333333</v>
      </c>
      <c r="G125" s="41">
        <v>1881.5166666666667</v>
      </c>
      <c r="H125" s="41">
        <v>1861.2833333333333</v>
      </c>
      <c r="I125" s="41">
        <v>1825.5666666666666</v>
      </c>
      <c r="J125" s="41">
        <v>1937.4666666666667</v>
      </c>
      <c r="K125" s="41">
        <v>1973.1833333333334</v>
      </c>
      <c r="L125" s="41">
        <v>1993.4166666666667</v>
      </c>
      <c r="M125" s="31">
        <v>1952.95</v>
      </c>
      <c r="N125" s="31">
        <v>1897</v>
      </c>
      <c r="O125" s="42">
        <v>10432225</v>
      </c>
      <c r="P125" s="43">
        <v>-2.0144739684597106E-2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7143</v>
      </c>
      <c r="F126" s="40">
        <v>7219.6833333333334</v>
      </c>
      <c r="G126" s="41">
        <v>7032.5666666666666</v>
      </c>
      <c r="H126" s="41">
        <v>6922.1333333333332</v>
      </c>
      <c r="I126" s="41">
        <v>6735.0166666666664</v>
      </c>
      <c r="J126" s="41">
        <v>7330.1166666666668</v>
      </c>
      <c r="K126" s="41">
        <v>7517.2333333333336</v>
      </c>
      <c r="L126" s="41">
        <v>7627.666666666667</v>
      </c>
      <c r="M126" s="31">
        <v>7406.8</v>
      </c>
      <c r="N126" s="31">
        <v>7109.25</v>
      </c>
      <c r="O126" s="42">
        <v>568650</v>
      </c>
      <c r="P126" s="43">
        <v>-4.5328632586250313E-2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5630.15</v>
      </c>
      <c r="F127" s="40">
        <v>5639.666666666667</v>
      </c>
      <c r="G127" s="41">
        <v>5459.3333333333339</v>
      </c>
      <c r="H127" s="41">
        <v>5288.5166666666673</v>
      </c>
      <c r="I127" s="41">
        <v>5108.1833333333343</v>
      </c>
      <c r="J127" s="41">
        <v>5810.4833333333336</v>
      </c>
      <c r="K127" s="41">
        <v>5990.8166666666675</v>
      </c>
      <c r="L127" s="41">
        <v>6161.6333333333332</v>
      </c>
      <c r="M127" s="31">
        <v>5820</v>
      </c>
      <c r="N127" s="31">
        <v>5468.85</v>
      </c>
      <c r="O127" s="42">
        <v>677400</v>
      </c>
      <c r="P127" s="43">
        <v>2.8545399331916185E-2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900.4</v>
      </c>
      <c r="F128" s="40">
        <v>900.06666666666661</v>
      </c>
      <c r="G128" s="41">
        <v>891.33333333333326</v>
      </c>
      <c r="H128" s="41">
        <v>882.26666666666665</v>
      </c>
      <c r="I128" s="41">
        <v>873.5333333333333</v>
      </c>
      <c r="J128" s="41">
        <v>909.13333333333321</v>
      </c>
      <c r="K128" s="41">
        <v>917.86666666666656</v>
      </c>
      <c r="L128" s="41">
        <v>926.93333333333317</v>
      </c>
      <c r="M128" s="31">
        <v>908.8</v>
      </c>
      <c r="N128" s="31">
        <v>891</v>
      </c>
      <c r="O128" s="42">
        <v>8983650</v>
      </c>
      <c r="P128" s="43">
        <v>-1.5830151783220038E-2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924.95</v>
      </c>
      <c r="F129" s="40">
        <v>932.86666666666667</v>
      </c>
      <c r="G129" s="41">
        <v>911.73333333333335</v>
      </c>
      <c r="H129" s="41">
        <v>898.51666666666665</v>
      </c>
      <c r="I129" s="41">
        <v>877.38333333333333</v>
      </c>
      <c r="J129" s="41">
        <v>946.08333333333337</v>
      </c>
      <c r="K129" s="41">
        <v>967.21666666666681</v>
      </c>
      <c r="L129" s="41">
        <v>980.43333333333339</v>
      </c>
      <c r="M129" s="31">
        <v>954</v>
      </c>
      <c r="N129" s="31">
        <v>919.65</v>
      </c>
      <c r="O129" s="42">
        <v>11867800</v>
      </c>
      <c r="P129" s="43">
        <v>-3.839827576427883E-2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176.1</v>
      </c>
      <c r="F130" s="40">
        <v>177.73333333333335</v>
      </c>
      <c r="G130" s="41">
        <v>173.9666666666667</v>
      </c>
      <c r="H130" s="41">
        <v>171.83333333333334</v>
      </c>
      <c r="I130" s="41">
        <v>168.06666666666669</v>
      </c>
      <c r="J130" s="41">
        <v>179.8666666666667</v>
      </c>
      <c r="K130" s="41">
        <v>183.63333333333335</v>
      </c>
      <c r="L130" s="41">
        <v>185.76666666666671</v>
      </c>
      <c r="M130" s="31">
        <v>181.5</v>
      </c>
      <c r="N130" s="31">
        <v>175.6</v>
      </c>
      <c r="O130" s="42">
        <v>25468000</v>
      </c>
      <c r="P130" s="43">
        <v>1.1598347632666031E-2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183.5</v>
      </c>
      <c r="F131" s="40">
        <v>185.63333333333333</v>
      </c>
      <c r="G131" s="41">
        <v>180.86666666666665</v>
      </c>
      <c r="H131" s="41">
        <v>178.23333333333332</v>
      </c>
      <c r="I131" s="41">
        <v>173.46666666666664</v>
      </c>
      <c r="J131" s="41">
        <v>188.26666666666665</v>
      </c>
      <c r="K131" s="41">
        <v>193.0333333333333</v>
      </c>
      <c r="L131" s="41">
        <v>195.66666666666666</v>
      </c>
      <c r="M131" s="31">
        <v>190.4</v>
      </c>
      <c r="N131" s="31">
        <v>183</v>
      </c>
      <c r="O131" s="42">
        <v>26460000</v>
      </c>
      <c r="P131" s="43">
        <v>1.4760985579652549E-3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543.35</v>
      </c>
      <c r="F132" s="40">
        <v>544.31666666666672</v>
      </c>
      <c r="G132" s="41">
        <v>537.03333333333342</v>
      </c>
      <c r="H132" s="41">
        <v>530.7166666666667</v>
      </c>
      <c r="I132" s="41">
        <v>523.43333333333339</v>
      </c>
      <c r="J132" s="41">
        <v>550.63333333333344</v>
      </c>
      <c r="K132" s="41">
        <v>557.91666666666674</v>
      </c>
      <c r="L132" s="41">
        <v>564.23333333333346</v>
      </c>
      <c r="M132" s="31">
        <v>551.6</v>
      </c>
      <c r="N132" s="31">
        <v>538</v>
      </c>
      <c r="O132" s="42">
        <v>7498000</v>
      </c>
      <c r="P132" s="43">
        <v>1.1466342911102118E-2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8130.9</v>
      </c>
      <c r="F133" s="40">
        <v>8173.25</v>
      </c>
      <c r="G133" s="41">
        <v>7978.5499999999993</v>
      </c>
      <c r="H133" s="41">
        <v>7826.1999999999989</v>
      </c>
      <c r="I133" s="41">
        <v>7631.4999999999982</v>
      </c>
      <c r="J133" s="41">
        <v>8325.6</v>
      </c>
      <c r="K133" s="41">
        <v>8520.3000000000011</v>
      </c>
      <c r="L133" s="41">
        <v>8672.6500000000015</v>
      </c>
      <c r="M133" s="31">
        <v>8367.9500000000007</v>
      </c>
      <c r="N133" s="31">
        <v>8020.9</v>
      </c>
      <c r="O133" s="42">
        <v>2546000</v>
      </c>
      <c r="P133" s="43">
        <v>-4.5905939666479295E-2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921.55</v>
      </c>
      <c r="F134" s="40">
        <v>924.33333333333337</v>
      </c>
      <c r="G134" s="41">
        <v>897.2166666666667</v>
      </c>
      <c r="H134" s="41">
        <v>872.88333333333333</v>
      </c>
      <c r="I134" s="41">
        <v>845.76666666666665</v>
      </c>
      <c r="J134" s="41">
        <v>948.66666666666674</v>
      </c>
      <c r="K134" s="41">
        <v>975.7833333333333</v>
      </c>
      <c r="L134" s="41">
        <v>1000.1166666666668</v>
      </c>
      <c r="M134" s="31">
        <v>951.45</v>
      </c>
      <c r="N134" s="31">
        <v>900</v>
      </c>
      <c r="O134" s="42">
        <v>18510000</v>
      </c>
      <c r="P134" s="43">
        <v>-8.3707225607714455E-3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44525</v>
      </c>
      <c r="E135" s="40">
        <v>1814.8</v>
      </c>
      <c r="F135" s="40">
        <v>1830.3999999999999</v>
      </c>
      <c r="G135" s="41">
        <v>1776.6999999999998</v>
      </c>
      <c r="H135" s="41">
        <v>1738.6</v>
      </c>
      <c r="I135" s="41">
        <v>1684.8999999999999</v>
      </c>
      <c r="J135" s="41">
        <v>1868.4999999999998</v>
      </c>
      <c r="K135" s="41">
        <v>1922.2</v>
      </c>
      <c r="L135" s="41">
        <v>1960.2999999999997</v>
      </c>
      <c r="M135" s="31">
        <v>1884.1</v>
      </c>
      <c r="N135" s="31">
        <v>1792.3</v>
      </c>
      <c r="O135" s="42">
        <v>1510250</v>
      </c>
      <c r="P135" s="43">
        <v>-6.1548499347542411E-2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3155.05</v>
      </c>
      <c r="F136" s="40">
        <v>3175.4333333333329</v>
      </c>
      <c r="G136" s="41">
        <v>3105.1666666666661</v>
      </c>
      <c r="H136" s="41">
        <v>3055.2833333333333</v>
      </c>
      <c r="I136" s="41">
        <v>2985.0166666666664</v>
      </c>
      <c r="J136" s="41">
        <v>3225.3166666666657</v>
      </c>
      <c r="K136" s="41">
        <v>3295.583333333333</v>
      </c>
      <c r="L136" s="41">
        <v>3345.4666666666653</v>
      </c>
      <c r="M136" s="31">
        <v>3245.7</v>
      </c>
      <c r="N136" s="31">
        <v>3125.55</v>
      </c>
      <c r="O136" s="42">
        <v>911800</v>
      </c>
      <c r="P136" s="43">
        <v>2.4724657226342997E-2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948.5</v>
      </c>
      <c r="F137" s="40">
        <v>947.0333333333333</v>
      </c>
      <c r="G137" s="41">
        <v>938.51666666666665</v>
      </c>
      <c r="H137" s="41">
        <v>928.5333333333333</v>
      </c>
      <c r="I137" s="41">
        <v>920.01666666666665</v>
      </c>
      <c r="J137" s="41">
        <v>957.01666666666665</v>
      </c>
      <c r="K137" s="41">
        <v>965.5333333333333</v>
      </c>
      <c r="L137" s="41">
        <v>975.51666666666665</v>
      </c>
      <c r="M137" s="31">
        <v>955.55</v>
      </c>
      <c r="N137" s="31">
        <v>937.05</v>
      </c>
      <c r="O137" s="42">
        <v>2259400</v>
      </c>
      <c r="P137" s="43">
        <v>-1.2500000000000001E-2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965.85</v>
      </c>
      <c r="F138" s="40">
        <v>975.03333333333342</v>
      </c>
      <c r="G138" s="41">
        <v>952.01666666666688</v>
      </c>
      <c r="H138" s="41">
        <v>938.18333333333351</v>
      </c>
      <c r="I138" s="41">
        <v>915.16666666666697</v>
      </c>
      <c r="J138" s="41">
        <v>988.86666666666679</v>
      </c>
      <c r="K138" s="41">
        <v>1011.8833333333334</v>
      </c>
      <c r="L138" s="41">
        <v>1025.7166666666667</v>
      </c>
      <c r="M138" s="31">
        <v>998.05</v>
      </c>
      <c r="N138" s="31">
        <v>961.2</v>
      </c>
      <c r="O138" s="42">
        <v>3893400</v>
      </c>
      <c r="P138" s="43">
        <v>3.049070986183897E-2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4831.2</v>
      </c>
      <c r="F139" s="40">
        <v>4899.8833333333332</v>
      </c>
      <c r="G139" s="41">
        <v>4736.4166666666661</v>
      </c>
      <c r="H139" s="41">
        <v>4641.6333333333332</v>
      </c>
      <c r="I139" s="41">
        <v>4478.1666666666661</v>
      </c>
      <c r="J139" s="41">
        <v>4994.6666666666661</v>
      </c>
      <c r="K139" s="41">
        <v>5158.1333333333332</v>
      </c>
      <c r="L139" s="41">
        <v>5252.9166666666661</v>
      </c>
      <c r="M139" s="31">
        <v>5063.3500000000004</v>
      </c>
      <c r="N139" s="31">
        <v>4805.1000000000004</v>
      </c>
      <c r="O139" s="42">
        <v>2081000</v>
      </c>
      <c r="P139" s="43">
        <v>-3.8532618739604507E-2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237.7</v>
      </c>
      <c r="F140" s="40">
        <v>239.21666666666667</v>
      </c>
      <c r="G140" s="41">
        <v>234.48333333333335</v>
      </c>
      <c r="H140" s="41">
        <v>231.26666666666668</v>
      </c>
      <c r="I140" s="41">
        <v>226.53333333333336</v>
      </c>
      <c r="J140" s="41">
        <v>242.43333333333334</v>
      </c>
      <c r="K140" s="41">
        <v>247.16666666666663</v>
      </c>
      <c r="L140" s="41">
        <v>250.38333333333333</v>
      </c>
      <c r="M140" s="31">
        <v>243.95</v>
      </c>
      <c r="N140" s="31">
        <v>236</v>
      </c>
      <c r="O140" s="42">
        <v>29445500</v>
      </c>
      <c r="P140" s="43">
        <v>-5.4379950348740986E-3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3334.1</v>
      </c>
      <c r="F141" s="40">
        <v>3374.7333333333331</v>
      </c>
      <c r="G141" s="41">
        <v>3274.5166666666664</v>
      </c>
      <c r="H141" s="41">
        <v>3214.9333333333334</v>
      </c>
      <c r="I141" s="41">
        <v>3114.7166666666667</v>
      </c>
      <c r="J141" s="41">
        <v>3434.3166666666662</v>
      </c>
      <c r="K141" s="41">
        <v>3534.5333333333324</v>
      </c>
      <c r="L141" s="41">
        <v>3594.1166666666659</v>
      </c>
      <c r="M141" s="31">
        <v>3474.95</v>
      </c>
      <c r="N141" s="31">
        <v>3315.15</v>
      </c>
      <c r="O141" s="42">
        <v>1517350</v>
      </c>
      <c r="P141" s="43">
        <v>3.7909380099223684E-4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77571.600000000006</v>
      </c>
      <c r="F142" s="40">
        <v>78195.650000000009</v>
      </c>
      <c r="G142" s="41">
        <v>76839.450000000012</v>
      </c>
      <c r="H142" s="41">
        <v>76107.3</v>
      </c>
      <c r="I142" s="41">
        <v>74751.100000000006</v>
      </c>
      <c r="J142" s="41">
        <v>78927.800000000017</v>
      </c>
      <c r="K142" s="41">
        <v>80284</v>
      </c>
      <c r="L142" s="41">
        <v>81016.150000000023</v>
      </c>
      <c r="M142" s="31">
        <v>79551.850000000006</v>
      </c>
      <c r="N142" s="31">
        <v>77463.5</v>
      </c>
      <c r="O142" s="42">
        <v>62880</v>
      </c>
      <c r="P142" s="43">
        <v>2.3912003825920613E-3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1605.85</v>
      </c>
      <c r="F143" s="40">
        <v>1618.6166666666668</v>
      </c>
      <c r="G143" s="41">
        <v>1586.3833333333337</v>
      </c>
      <c r="H143" s="41">
        <v>1566.916666666667</v>
      </c>
      <c r="I143" s="41">
        <v>1534.6833333333338</v>
      </c>
      <c r="J143" s="41">
        <v>1638.0833333333335</v>
      </c>
      <c r="K143" s="41">
        <v>1670.3166666666666</v>
      </c>
      <c r="L143" s="41">
        <v>1689.7833333333333</v>
      </c>
      <c r="M143" s="31">
        <v>1650.85</v>
      </c>
      <c r="N143" s="31">
        <v>1599.15</v>
      </c>
      <c r="O143" s="42">
        <v>3794625</v>
      </c>
      <c r="P143" s="43">
        <v>7.768150582611294E-3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403.85</v>
      </c>
      <c r="F144" s="40">
        <v>409.0333333333333</v>
      </c>
      <c r="G144" s="41">
        <v>395.81666666666661</v>
      </c>
      <c r="H144" s="41">
        <v>387.7833333333333</v>
      </c>
      <c r="I144" s="41">
        <v>374.56666666666661</v>
      </c>
      <c r="J144" s="41">
        <v>417.06666666666661</v>
      </c>
      <c r="K144" s="41">
        <v>430.2833333333333</v>
      </c>
      <c r="L144" s="41">
        <v>438.31666666666661</v>
      </c>
      <c r="M144" s="31">
        <v>422.25</v>
      </c>
      <c r="N144" s="31">
        <v>401</v>
      </c>
      <c r="O144" s="42">
        <v>3222400</v>
      </c>
      <c r="P144" s="43">
        <v>7.0138150903294366E-2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92.85</v>
      </c>
      <c r="F145" s="40">
        <v>94</v>
      </c>
      <c r="G145" s="41">
        <v>90.6</v>
      </c>
      <c r="H145" s="41">
        <v>88.35</v>
      </c>
      <c r="I145" s="41">
        <v>84.949999999999989</v>
      </c>
      <c r="J145" s="41">
        <v>96.25</v>
      </c>
      <c r="K145" s="41">
        <v>99.65</v>
      </c>
      <c r="L145" s="41">
        <v>101.9</v>
      </c>
      <c r="M145" s="31">
        <v>97.4</v>
      </c>
      <c r="N145" s="31">
        <v>91.75</v>
      </c>
      <c r="O145" s="42">
        <v>100334000</v>
      </c>
      <c r="P145" s="43">
        <v>-2.9595527786912199E-2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6487.2</v>
      </c>
      <c r="F146" s="40">
        <v>6522.8166666666666</v>
      </c>
      <c r="G146" s="41">
        <v>6345.6333333333332</v>
      </c>
      <c r="H146" s="41">
        <v>6204.0666666666666</v>
      </c>
      <c r="I146" s="41">
        <v>6026.8833333333332</v>
      </c>
      <c r="J146" s="41">
        <v>6664.3833333333332</v>
      </c>
      <c r="K146" s="41">
        <v>6841.5666666666657</v>
      </c>
      <c r="L146" s="41">
        <v>6983.1333333333332</v>
      </c>
      <c r="M146" s="31">
        <v>6700</v>
      </c>
      <c r="N146" s="31">
        <v>6381.25</v>
      </c>
      <c r="O146" s="42">
        <v>940250</v>
      </c>
      <c r="P146" s="43">
        <v>4.5405982905982909E-3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3544.2</v>
      </c>
      <c r="F147" s="40">
        <v>3547.4833333333336</v>
      </c>
      <c r="G147" s="41">
        <v>3500.0166666666673</v>
      </c>
      <c r="H147" s="41">
        <v>3455.8333333333339</v>
      </c>
      <c r="I147" s="41">
        <v>3408.3666666666677</v>
      </c>
      <c r="J147" s="41">
        <v>3591.666666666667</v>
      </c>
      <c r="K147" s="41">
        <v>3639.1333333333332</v>
      </c>
      <c r="L147" s="41">
        <v>3683.3166666666666</v>
      </c>
      <c r="M147" s="31">
        <v>3594.95</v>
      </c>
      <c r="N147" s="31">
        <v>3503.3</v>
      </c>
      <c r="O147" s="42">
        <v>697275</v>
      </c>
      <c r="P147" s="43">
        <v>-7.298833383188752E-2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19396.150000000001</v>
      </c>
      <c r="F148" s="40">
        <v>19392.2</v>
      </c>
      <c r="G148" s="41">
        <v>19293.95</v>
      </c>
      <c r="H148" s="41">
        <v>19191.75</v>
      </c>
      <c r="I148" s="41">
        <v>19093.5</v>
      </c>
      <c r="J148" s="41">
        <v>19494.400000000001</v>
      </c>
      <c r="K148" s="41">
        <v>19592.650000000001</v>
      </c>
      <c r="L148" s="41">
        <v>19694.850000000002</v>
      </c>
      <c r="M148" s="31">
        <v>19490.45</v>
      </c>
      <c r="N148" s="31">
        <v>19290</v>
      </c>
      <c r="O148" s="42">
        <v>252875</v>
      </c>
      <c r="P148" s="43">
        <v>2.7738264580369845E-2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136</v>
      </c>
      <c r="F149" s="40">
        <v>136.9</v>
      </c>
      <c r="G149" s="41">
        <v>134.4</v>
      </c>
      <c r="H149" s="41">
        <v>132.80000000000001</v>
      </c>
      <c r="I149" s="41">
        <v>130.30000000000001</v>
      </c>
      <c r="J149" s="41">
        <v>138.5</v>
      </c>
      <c r="K149" s="41">
        <v>141</v>
      </c>
      <c r="L149" s="41">
        <v>142.6</v>
      </c>
      <c r="M149" s="31">
        <v>139.4</v>
      </c>
      <c r="N149" s="31">
        <v>135.30000000000001</v>
      </c>
      <c r="O149" s="42">
        <v>109531600</v>
      </c>
      <c r="P149" s="43">
        <v>5.2875635988922524E-2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135.35</v>
      </c>
      <c r="F150" s="40">
        <v>135.86666666666665</v>
      </c>
      <c r="G150" s="41">
        <v>134.18333333333328</v>
      </c>
      <c r="H150" s="41">
        <v>133.01666666666662</v>
      </c>
      <c r="I150" s="41">
        <v>131.33333333333326</v>
      </c>
      <c r="J150" s="41">
        <v>137.0333333333333</v>
      </c>
      <c r="K150" s="41">
        <v>138.71666666666664</v>
      </c>
      <c r="L150" s="41">
        <v>139.88333333333333</v>
      </c>
      <c r="M150" s="31">
        <v>137.55000000000001</v>
      </c>
      <c r="N150" s="31">
        <v>134.69999999999999</v>
      </c>
      <c r="O150" s="42">
        <v>49715400</v>
      </c>
      <c r="P150" s="43">
        <v>-3.3680478617327717E-2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924.35</v>
      </c>
      <c r="F151" s="40">
        <v>934.88333333333333</v>
      </c>
      <c r="G151" s="41">
        <v>902.4666666666667</v>
      </c>
      <c r="H151" s="41">
        <v>880.58333333333337</v>
      </c>
      <c r="I151" s="41">
        <v>848.16666666666674</v>
      </c>
      <c r="J151" s="41">
        <v>956.76666666666665</v>
      </c>
      <c r="K151" s="41">
        <v>989.18333333333339</v>
      </c>
      <c r="L151" s="41">
        <v>1011.0666666666666</v>
      </c>
      <c r="M151" s="31">
        <v>967.3</v>
      </c>
      <c r="N151" s="31">
        <v>913</v>
      </c>
      <c r="O151" s="42">
        <v>2534000</v>
      </c>
      <c r="P151" s="43">
        <v>-6.8587105624142658E-3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44525</v>
      </c>
      <c r="E152" s="40">
        <v>4373.55</v>
      </c>
      <c r="F152" s="40">
        <v>4401.916666666667</v>
      </c>
      <c r="G152" s="41">
        <v>4286.4833333333336</v>
      </c>
      <c r="H152" s="41">
        <v>4199.416666666667</v>
      </c>
      <c r="I152" s="41">
        <v>4083.9833333333336</v>
      </c>
      <c r="J152" s="41">
        <v>4488.9833333333336</v>
      </c>
      <c r="K152" s="41">
        <v>4604.4166666666661</v>
      </c>
      <c r="L152" s="41">
        <v>4691.4833333333336</v>
      </c>
      <c r="M152" s="31">
        <v>4517.3500000000004</v>
      </c>
      <c r="N152" s="31">
        <v>4314.8500000000004</v>
      </c>
      <c r="O152" s="42">
        <v>766500</v>
      </c>
      <c r="P152" s="43">
        <v>1.5231788079470199E-2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149.1</v>
      </c>
      <c r="F153" s="40">
        <v>149.81666666666669</v>
      </c>
      <c r="G153" s="41">
        <v>147.63333333333338</v>
      </c>
      <c r="H153" s="41">
        <v>146.16666666666669</v>
      </c>
      <c r="I153" s="41">
        <v>143.98333333333338</v>
      </c>
      <c r="J153" s="41">
        <v>151.28333333333339</v>
      </c>
      <c r="K153" s="41">
        <v>153.46666666666673</v>
      </c>
      <c r="L153" s="41">
        <v>154.93333333333339</v>
      </c>
      <c r="M153" s="31">
        <v>152</v>
      </c>
      <c r="N153" s="31">
        <v>148.35</v>
      </c>
      <c r="O153" s="42">
        <v>40409600</v>
      </c>
      <c r="P153" s="43">
        <v>-1.593849615600975E-2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40676.199999999997</v>
      </c>
      <c r="F154" s="40">
        <v>40713.450000000004</v>
      </c>
      <c r="G154" s="41">
        <v>40363.850000000006</v>
      </c>
      <c r="H154" s="41">
        <v>40051.5</v>
      </c>
      <c r="I154" s="41">
        <v>39701.9</v>
      </c>
      <c r="J154" s="41">
        <v>41025.80000000001</v>
      </c>
      <c r="K154" s="41">
        <v>41375.4</v>
      </c>
      <c r="L154" s="41">
        <v>41687.750000000015</v>
      </c>
      <c r="M154" s="31">
        <v>41063.050000000003</v>
      </c>
      <c r="N154" s="31">
        <v>40401.1</v>
      </c>
      <c r="O154" s="42">
        <v>88620</v>
      </c>
      <c r="P154" s="43">
        <v>-1.9256308100929615E-2</v>
      </c>
    </row>
    <row r="155" spans="1:16" ht="12.75" customHeight="1">
      <c r="A155" s="31">
        <v>145</v>
      </c>
      <c r="B155" s="322" t="s">
        <v>47</v>
      </c>
      <c r="C155" s="33" t="s">
        <v>174</v>
      </c>
      <c r="D155" s="34">
        <v>44525</v>
      </c>
      <c r="E155" s="40">
        <v>2559.35</v>
      </c>
      <c r="F155" s="40">
        <v>2576.0833333333335</v>
      </c>
      <c r="G155" s="41">
        <v>2535.2666666666669</v>
      </c>
      <c r="H155" s="41">
        <v>2511.1833333333334</v>
      </c>
      <c r="I155" s="41">
        <v>2470.3666666666668</v>
      </c>
      <c r="J155" s="41">
        <v>2600.166666666667</v>
      </c>
      <c r="K155" s="41">
        <v>2640.9833333333336</v>
      </c>
      <c r="L155" s="41">
        <v>2665.0666666666671</v>
      </c>
      <c r="M155" s="31">
        <v>2616.9</v>
      </c>
      <c r="N155" s="31">
        <v>2552</v>
      </c>
      <c r="O155" s="42">
        <v>3590675</v>
      </c>
      <c r="P155" s="43">
        <v>-2.3685819070904646E-3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44525</v>
      </c>
      <c r="E156" s="40">
        <v>4171.05</v>
      </c>
      <c r="F156" s="40">
        <v>4243.666666666667</v>
      </c>
      <c r="G156" s="41">
        <v>4043.9333333333343</v>
      </c>
      <c r="H156" s="41">
        <v>3916.8166666666675</v>
      </c>
      <c r="I156" s="41">
        <v>3717.0833333333348</v>
      </c>
      <c r="J156" s="41">
        <v>4370.7833333333338</v>
      </c>
      <c r="K156" s="41">
        <v>4570.5166666666655</v>
      </c>
      <c r="L156" s="41">
        <v>4697.6333333333332</v>
      </c>
      <c r="M156" s="31">
        <v>4443.3999999999996</v>
      </c>
      <c r="N156" s="31">
        <v>4116.55</v>
      </c>
      <c r="O156" s="42">
        <v>385350</v>
      </c>
      <c r="P156" s="43">
        <v>-1.4198004604758251E-2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225.1</v>
      </c>
      <c r="F157" s="40">
        <v>225.88333333333333</v>
      </c>
      <c r="G157" s="41">
        <v>223.66666666666666</v>
      </c>
      <c r="H157" s="41">
        <v>222.23333333333332</v>
      </c>
      <c r="I157" s="41">
        <v>220.01666666666665</v>
      </c>
      <c r="J157" s="41">
        <v>227.31666666666666</v>
      </c>
      <c r="K157" s="41">
        <v>229.53333333333336</v>
      </c>
      <c r="L157" s="41">
        <v>230.96666666666667</v>
      </c>
      <c r="M157" s="31">
        <v>228.1</v>
      </c>
      <c r="N157" s="31">
        <v>224.45</v>
      </c>
      <c r="O157" s="42">
        <v>18408000</v>
      </c>
      <c r="P157" s="43">
        <v>1.8592297476759629E-2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127.2</v>
      </c>
      <c r="F158" s="40">
        <v>128.23333333333335</v>
      </c>
      <c r="G158" s="41">
        <v>125.8666666666667</v>
      </c>
      <c r="H158" s="41">
        <v>124.53333333333336</v>
      </c>
      <c r="I158" s="41">
        <v>122.16666666666671</v>
      </c>
      <c r="J158" s="41">
        <v>129.56666666666669</v>
      </c>
      <c r="K158" s="41">
        <v>131.93333333333337</v>
      </c>
      <c r="L158" s="41">
        <v>133.26666666666668</v>
      </c>
      <c r="M158" s="31">
        <v>130.6</v>
      </c>
      <c r="N158" s="31">
        <v>126.9</v>
      </c>
      <c r="O158" s="42">
        <v>46593000</v>
      </c>
      <c r="P158" s="43">
        <v>4.2763597487638647E-3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5081.1000000000004</v>
      </c>
      <c r="F159" s="40">
        <v>5059.0666666666666</v>
      </c>
      <c r="G159" s="41">
        <v>5023.1333333333332</v>
      </c>
      <c r="H159" s="41">
        <v>4965.166666666667</v>
      </c>
      <c r="I159" s="41">
        <v>4929.2333333333336</v>
      </c>
      <c r="J159" s="41">
        <v>5117.0333333333328</v>
      </c>
      <c r="K159" s="41">
        <v>5152.9666666666653</v>
      </c>
      <c r="L159" s="41">
        <v>5210.9333333333325</v>
      </c>
      <c r="M159" s="31">
        <v>5095</v>
      </c>
      <c r="N159" s="31">
        <v>5001.1000000000004</v>
      </c>
      <c r="O159" s="42">
        <v>216000</v>
      </c>
      <c r="P159" s="43">
        <v>3.4843205574912892E-3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2438.4499999999998</v>
      </c>
      <c r="F160" s="40">
        <v>2421.0833333333335</v>
      </c>
      <c r="G160" s="41">
        <v>2397.3666666666668</v>
      </c>
      <c r="H160" s="41">
        <v>2356.2833333333333</v>
      </c>
      <c r="I160" s="41">
        <v>2332.5666666666666</v>
      </c>
      <c r="J160" s="41">
        <v>2462.166666666667</v>
      </c>
      <c r="K160" s="41">
        <v>2485.8833333333332</v>
      </c>
      <c r="L160" s="41">
        <v>2526.9666666666672</v>
      </c>
      <c r="M160" s="31">
        <v>2444.8000000000002</v>
      </c>
      <c r="N160" s="31">
        <v>2380</v>
      </c>
      <c r="O160" s="42">
        <v>2354000</v>
      </c>
      <c r="P160" s="43">
        <v>-9.3634928984744868E-3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2874.1</v>
      </c>
      <c r="F161" s="40">
        <v>2870.7166666666667</v>
      </c>
      <c r="G161" s="41">
        <v>2835.7833333333333</v>
      </c>
      <c r="H161" s="41">
        <v>2797.4666666666667</v>
      </c>
      <c r="I161" s="41">
        <v>2762.5333333333333</v>
      </c>
      <c r="J161" s="41">
        <v>2909.0333333333333</v>
      </c>
      <c r="K161" s="41">
        <v>2943.9666666666667</v>
      </c>
      <c r="L161" s="41">
        <v>2982.2833333333333</v>
      </c>
      <c r="M161" s="31">
        <v>2905.65</v>
      </c>
      <c r="N161" s="31">
        <v>2832.4</v>
      </c>
      <c r="O161" s="42">
        <v>1695500</v>
      </c>
      <c r="P161" s="43">
        <v>-3.0868734381890341E-3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41.7</v>
      </c>
      <c r="F162" s="40">
        <v>41.616666666666667</v>
      </c>
      <c r="G162" s="41">
        <v>40.933333333333337</v>
      </c>
      <c r="H162" s="41">
        <v>40.166666666666671</v>
      </c>
      <c r="I162" s="41">
        <v>39.483333333333341</v>
      </c>
      <c r="J162" s="41">
        <v>42.383333333333333</v>
      </c>
      <c r="K162" s="41">
        <v>43.066666666666656</v>
      </c>
      <c r="L162" s="41">
        <v>43.833333333333329</v>
      </c>
      <c r="M162" s="31">
        <v>42.3</v>
      </c>
      <c r="N162" s="31">
        <v>40.85</v>
      </c>
      <c r="O162" s="42">
        <v>299760000</v>
      </c>
      <c r="P162" s="43">
        <v>5.3889857681273558E-2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2492.1999999999998</v>
      </c>
      <c r="F163" s="40">
        <v>2488.75</v>
      </c>
      <c r="G163" s="41">
        <v>2465.85</v>
      </c>
      <c r="H163" s="41">
        <v>2439.5</v>
      </c>
      <c r="I163" s="41">
        <v>2416.6</v>
      </c>
      <c r="J163" s="41">
        <v>2515.1</v>
      </c>
      <c r="K163" s="41">
        <v>2537.9999999999995</v>
      </c>
      <c r="L163" s="41">
        <v>2564.35</v>
      </c>
      <c r="M163" s="31">
        <v>2511.65</v>
      </c>
      <c r="N163" s="31">
        <v>2462.4</v>
      </c>
      <c r="O163" s="42">
        <v>878700</v>
      </c>
      <c r="P163" s="43">
        <v>-2.3992002665778073E-2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192.7</v>
      </c>
      <c r="F164" s="40">
        <v>192.81666666666669</v>
      </c>
      <c r="G164" s="41">
        <v>191.23333333333338</v>
      </c>
      <c r="H164" s="41">
        <v>189.76666666666668</v>
      </c>
      <c r="I164" s="41">
        <v>188.18333333333337</v>
      </c>
      <c r="J164" s="41">
        <v>194.28333333333339</v>
      </c>
      <c r="K164" s="41">
        <v>195.8666666666667</v>
      </c>
      <c r="L164" s="41">
        <v>197.3333333333334</v>
      </c>
      <c r="M164" s="31">
        <v>194.4</v>
      </c>
      <c r="N164" s="31">
        <v>191.35</v>
      </c>
      <c r="O164" s="42">
        <v>22974564</v>
      </c>
      <c r="P164" s="43">
        <v>1.5080113100848256E-2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1693.7</v>
      </c>
      <c r="F165" s="40">
        <v>1700.3166666666666</v>
      </c>
      <c r="G165" s="41">
        <v>1654.3833333333332</v>
      </c>
      <c r="H165" s="41">
        <v>1615.0666666666666</v>
      </c>
      <c r="I165" s="41">
        <v>1569.1333333333332</v>
      </c>
      <c r="J165" s="41">
        <v>1739.6333333333332</v>
      </c>
      <c r="K165" s="41">
        <v>1785.5666666666666</v>
      </c>
      <c r="L165" s="41">
        <v>1824.8833333333332</v>
      </c>
      <c r="M165" s="31">
        <v>1746.25</v>
      </c>
      <c r="N165" s="31">
        <v>1661</v>
      </c>
      <c r="O165" s="42">
        <v>3002032</v>
      </c>
      <c r="P165" s="43">
        <v>-4.8135243257194475E-2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1007.25</v>
      </c>
      <c r="F166" s="40">
        <v>1010.4166666666666</v>
      </c>
      <c r="G166" s="41">
        <v>994.83333333333326</v>
      </c>
      <c r="H166" s="41">
        <v>982.41666666666663</v>
      </c>
      <c r="I166" s="41">
        <v>966.83333333333326</v>
      </c>
      <c r="J166" s="41">
        <v>1022.8333333333333</v>
      </c>
      <c r="K166" s="41">
        <v>1038.4166666666665</v>
      </c>
      <c r="L166" s="41">
        <v>1050.8333333333333</v>
      </c>
      <c r="M166" s="31">
        <v>1026</v>
      </c>
      <c r="N166" s="31">
        <v>998</v>
      </c>
      <c r="O166" s="42">
        <v>2950350</v>
      </c>
      <c r="P166" s="43">
        <v>-1.6992353440951572E-2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203.6</v>
      </c>
      <c r="F167" s="40">
        <v>205.4666666666667</v>
      </c>
      <c r="G167" s="41">
        <v>200.68333333333339</v>
      </c>
      <c r="H167" s="41">
        <v>197.76666666666671</v>
      </c>
      <c r="I167" s="41">
        <v>192.98333333333341</v>
      </c>
      <c r="J167" s="41">
        <v>208.38333333333338</v>
      </c>
      <c r="K167" s="41">
        <v>213.16666666666669</v>
      </c>
      <c r="L167" s="41">
        <v>216.08333333333337</v>
      </c>
      <c r="M167" s="31">
        <v>210.25</v>
      </c>
      <c r="N167" s="31">
        <v>202.55</v>
      </c>
      <c r="O167" s="42">
        <v>30679100</v>
      </c>
      <c r="P167" s="43">
        <v>1.1570089883342896E-2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136.05000000000001</v>
      </c>
      <c r="F168" s="40">
        <v>136.98333333333332</v>
      </c>
      <c r="G168" s="41">
        <v>134.86666666666665</v>
      </c>
      <c r="H168" s="41">
        <v>133.68333333333334</v>
      </c>
      <c r="I168" s="41">
        <v>131.56666666666666</v>
      </c>
      <c r="J168" s="41">
        <v>138.16666666666663</v>
      </c>
      <c r="K168" s="41">
        <v>140.2833333333333</v>
      </c>
      <c r="L168" s="41">
        <v>141.46666666666661</v>
      </c>
      <c r="M168" s="31">
        <v>139.1</v>
      </c>
      <c r="N168" s="31">
        <v>135.80000000000001</v>
      </c>
      <c r="O168" s="42">
        <v>47610000</v>
      </c>
      <c r="P168" s="43">
        <v>6.9262902573777124E-2</v>
      </c>
    </row>
    <row r="169" spans="1:16" ht="12.75" customHeight="1">
      <c r="A169" s="31">
        <v>159</v>
      </c>
      <c r="B169" s="323" t="s">
        <v>79</v>
      </c>
      <c r="C169" s="33" t="s">
        <v>187</v>
      </c>
      <c r="D169" s="34">
        <v>44525</v>
      </c>
      <c r="E169" s="40">
        <v>2478.85</v>
      </c>
      <c r="F169" s="40">
        <v>2473.9166666666665</v>
      </c>
      <c r="G169" s="41">
        <v>2456.4333333333329</v>
      </c>
      <c r="H169" s="41">
        <v>2434.0166666666664</v>
      </c>
      <c r="I169" s="41">
        <v>2416.5333333333328</v>
      </c>
      <c r="J169" s="41">
        <v>2496.333333333333</v>
      </c>
      <c r="K169" s="41">
        <v>2513.8166666666666</v>
      </c>
      <c r="L169" s="41">
        <v>2536.2333333333331</v>
      </c>
      <c r="M169" s="31">
        <v>2491.4</v>
      </c>
      <c r="N169" s="31">
        <v>2451.5</v>
      </c>
      <c r="O169" s="42">
        <v>34180500</v>
      </c>
      <c r="P169" s="43">
        <v>-8.067675609791488E-3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110.7</v>
      </c>
      <c r="F170" s="40">
        <v>111.45</v>
      </c>
      <c r="G170" s="41">
        <v>107.75</v>
      </c>
      <c r="H170" s="41">
        <v>104.8</v>
      </c>
      <c r="I170" s="41">
        <v>101.1</v>
      </c>
      <c r="J170" s="41">
        <v>114.4</v>
      </c>
      <c r="K170" s="41">
        <v>118.10000000000002</v>
      </c>
      <c r="L170" s="41">
        <v>121.05000000000001</v>
      </c>
      <c r="M170" s="31">
        <v>115.15</v>
      </c>
      <c r="N170" s="31">
        <v>108.5</v>
      </c>
      <c r="O170" s="42">
        <v>160336250</v>
      </c>
      <c r="P170" s="43">
        <v>-1.8807046101970815E-2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1030.8499999999999</v>
      </c>
      <c r="F171" s="40">
        <v>1038.9166666666667</v>
      </c>
      <c r="G171" s="41">
        <v>1010.8333333333335</v>
      </c>
      <c r="H171" s="41">
        <v>990.81666666666672</v>
      </c>
      <c r="I171" s="41">
        <v>962.73333333333346</v>
      </c>
      <c r="J171" s="41">
        <v>1058.9333333333334</v>
      </c>
      <c r="K171" s="41">
        <v>1087.0166666666669</v>
      </c>
      <c r="L171" s="41">
        <v>1107.0333333333335</v>
      </c>
      <c r="M171" s="31">
        <v>1067</v>
      </c>
      <c r="N171" s="31">
        <v>1018.9</v>
      </c>
      <c r="O171" s="42">
        <v>1869000</v>
      </c>
      <c r="P171" s="43">
        <v>0.1078838174273859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1182.4000000000001</v>
      </c>
      <c r="F172" s="40">
        <v>1188.3666666666668</v>
      </c>
      <c r="G172" s="41">
        <v>1173.0833333333335</v>
      </c>
      <c r="H172" s="41">
        <v>1163.7666666666667</v>
      </c>
      <c r="I172" s="41">
        <v>1148.4833333333333</v>
      </c>
      <c r="J172" s="41">
        <v>1197.6833333333336</v>
      </c>
      <c r="K172" s="41">
        <v>1212.9666666666669</v>
      </c>
      <c r="L172" s="41">
        <v>1222.2833333333338</v>
      </c>
      <c r="M172" s="31">
        <v>1203.6500000000001</v>
      </c>
      <c r="N172" s="31">
        <v>1179.05</v>
      </c>
      <c r="O172" s="42">
        <v>7248000</v>
      </c>
      <c r="P172" s="43">
        <v>-1.4380418154003059E-2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504.3</v>
      </c>
      <c r="F173" s="40">
        <v>501.3</v>
      </c>
      <c r="G173" s="41">
        <v>495.65000000000003</v>
      </c>
      <c r="H173" s="41">
        <v>487</v>
      </c>
      <c r="I173" s="41">
        <v>481.35</v>
      </c>
      <c r="J173" s="41">
        <v>509.95000000000005</v>
      </c>
      <c r="K173" s="41">
        <v>515.6</v>
      </c>
      <c r="L173" s="41">
        <v>524.25</v>
      </c>
      <c r="M173" s="31">
        <v>506.95</v>
      </c>
      <c r="N173" s="31">
        <v>492.65</v>
      </c>
      <c r="O173" s="42">
        <v>114102000</v>
      </c>
      <c r="P173" s="43">
        <v>1.0333377606587861E-2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27263</v>
      </c>
      <c r="F174" s="40">
        <v>27448.383333333331</v>
      </c>
      <c r="G174" s="41">
        <v>26833.516666666663</v>
      </c>
      <c r="H174" s="41">
        <v>26404.033333333333</v>
      </c>
      <c r="I174" s="41">
        <v>25789.166666666664</v>
      </c>
      <c r="J174" s="41">
        <v>27877.866666666661</v>
      </c>
      <c r="K174" s="41">
        <v>28492.73333333333</v>
      </c>
      <c r="L174" s="41">
        <v>28922.21666666666</v>
      </c>
      <c r="M174" s="31">
        <v>28063.25</v>
      </c>
      <c r="N174" s="31">
        <v>27018.9</v>
      </c>
      <c r="O174" s="42">
        <v>168225</v>
      </c>
      <c r="P174" s="43">
        <v>2.4045046416070612E-2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2316.1999999999998</v>
      </c>
      <c r="F175" s="40">
        <v>2332.7166666666667</v>
      </c>
      <c r="G175" s="41">
        <v>2288.5333333333333</v>
      </c>
      <c r="H175" s="41">
        <v>2260.8666666666668</v>
      </c>
      <c r="I175" s="41">
        <v>2216.6833333333334</v>
      </c>
      <c r="J175" s="41">
        <v>2360.3833333333332</v>
      </c>
      <c r="K175" s="41">
        <v>2404.5666666666666</v>
      </c>
      <c r="L175" s="41">
        <v>2432.2333333333331</v>
      </c>
      <c r="M175" s="31">
        <v>2376.9</v>
      </c>
      <c r="N175" s="31">
        <v>2305.0500000000002</v>
      </c>
      <c r="O175" s="42">
        <v>1764400</v>
      </c>
      <c r="P175" s="43">
        <v>-2.6551357912304657E-2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2190.25</v>
      </c>
      <c r="F176" s="40">
        <v>2201.0666666666666</v>
      </c>
      <c r="G176" s="41">
        <v>2154.1333333333332</v>
      </c>
      <c r="H176" s="41">
        <v>2118.0166666666664</v>
      </c>
      <c r="I176" s="41">
        <v>2071.083333333333</v>
      </c>
      <c r="J176" s="41">
        <v>2237.1833333333334</v>
      </c>
      <c r="K176" s="41">
        <v>2284.1166666666668</v>
      </c>
      <c r="L176" s="41">
        <v>2320.2333333333336</v>
      </c>
      <c r="M176" s="31">
        <v>2248</v>
      </c>
      <c r="N176" s="31">
        <v>2164.9499999999998</v>
      </c>
      <c r="O176" s="42">
        <v>3861875</v>
      </c>
      <c r="P176" s="43">
        <v>5.1730869338885996E-3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1603.3</v>
      </c>
      <c r="F177" s="40">
        <v>1622.9666666666665</v>
      </c>
      <c r="G177" s="41">
        <v>1564.2333333333329</v>
      </c>
      <c r="H177" s="41">
        <v>1525.1666666666665</v>
      </c>
      <c r="I177" s="41">
        <v>1466.4333333333329</v>
      </c>
      <c r="J177" s="41">
        <v>1662.0333333333328</v>
      </c>
      <c r="K177" s="41">
        <v>1720.7666666666664</v>
      </c>
      <c r="L177" s="41">
        <v>1759.8333333333328</v>
      </c>
      <c r="M177" s="31">
        <v>1681.7</v>
      </c>
      <c r="N177" s="31">
        <v>1583.9</v>
      </c>
      <c r="O177" s="42">
        <v>2891600</v>
      </c>
      <c r="P177" s="43">
        <v>-3.07052829176723E-2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44525</v>
      </c>
      <c r="E178" s="40">
        <v>496.8</v>
      </c>
      <c r="F178" s="40">
        <v>499.06666666666666</v>
      </c>
      <c r="G178" s="41">
        <v>490.23333333333335</v>
      </c>
      <c r="H178" s="41">
        <v>483.66666666666669</v>
      </c>
      <c r="I178" s="41">
        <v>474.83333333333337</v>
      </c>
      <c r="J178" s="41">
        <v>505.63333333333333</v>
      </c>
      <c r="K178" s="41">
        <v>514.4666666666667</v>
      </c>
      <c r="L178" s="41">
        <v>521.0333333333333</v>
      </c>
      <c r="M178" s="31">
        <v>507.9</v>
      </c>
      <c r="N178" s="31">
        <v>492.5</v>
      </c>
      <c r="O178" s="42">
        <v>3824325</v>
      </c>
      <c r="P178" s="43">
        <v>9.2631078914553761E-3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790.9</v>
      </c>
      <c r="F179" s="40">
        <v>788.9</v>
      </c>
      <c r="G179" s="41">
        <v>783.3</v>
      </c>
      <c r="H179" s="41">
        <v>775.69999999999993</v>
      </c>
      <c r="I179" s="41">
        <v>770.09999999999991</v>
      </c>
      <c r="J179" s="41">
        <v>796.5</v>
      </c>
      <c r="K179" s="41">
        <v>802.10000000000014</v>
      </c>
      <c r="L179" s="41">
        <v>809.7</v>
      </c>
      <c r="M179" s="31">
        <v>794.5</v>
      </c>
      <c r="N179" s="31">
        <v>781.3</v>
      </c>
      <c r="O179" s="42">
        <v>31943100</v>
      </c>
      <c r="P179" s="43">
        <v>3.1876538867393598E-3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536.75</v>
      </c>
      <c r="F180" s="40">
        <v>539.93333333333339</v>
      </c>
      <c r="G180" s="41">
        <v>524.91666666666674</v>
      </c>
      <c r="H180" s="41">
        <v>513.08333333333337</v>
      </c>
      <c r="I180" s="41">
        <v>498.06666666666672</v>
      </c>
      <c r="J180" s="41">
        <v>551.76666666666677</v>
      </c>
      <c r="K180" s="41">
        <v>566.78333333333342</v>
      </c>
      <c r="L180" s="41">
        <v>578.61666666666679</v>
      </c>
      <c r="M180" s="31">
        <v>554.95000000000005</v>
      </c>
      <c r="N180" s="31">
        <v>528.1</v>
      </c>
      <c r="O180" s="42">
        <v>12276000</v>
      </c>
      <c r="P180" s="43">
        <v>-1.3262599469496022E-2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604.9</v>
      </c>
      <c r="F181" s="40">
        <v>606.38333333333333</v>
      </c>
      <c r="G181" s="41">
        <v>598.31666666666661</v>
      </c>
      <c r="H181" s="41">
        <v>591.73333333333323</v>
      </c>
      <c r="I181" s="41">
        <v>583.66666666666652</v>
      </c>
      <c r="J181" s="41">
        <v>612.9666666666667</v>
      </c>
      <c r="K181" s="41">
        <v>621.03333333333353</v>
      </c>
      <c r="L181" s="41">
        <v>627.61666666666679</v>
      </c>
      <c r="M181" s="31">
        <v>614.45000000000005</v>
      </c>
      <c r="N181" s="31">
        <v>599.79999999999995</v>
      </c>
      <c r="O181" s="42">
        <v>1304750</v>
      </c>
      <c r="P181" s="43">
        <v>-5.3637484586929719E-2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926.25</v>
      </c>
      <c r="F182" s="40">
        <v>929.41666666666663</v>
      </c>
      <c r="G182" s="41">
        <v>911.83333333333326</v>
      </c>
      <c r="H182" s="41">
        <v>897.41666666666663</v>
      </c>
      <c r="I182" s="41">
        <v>879.83333333333326</v>
      </c>
      <c r="J182" s="41">
        <v>943.83333333333326</v>
      </c>
      <c r="K182" s="41">
        <v>961.41666666666652</v>
      </c>
      <c r="L182" s="41">
        <v>975.83333333333326</v>
      </c>
      <c r="M182" s="31">
        <v>947</v>
      </c>
      <c r="N182" s="31">
        <v>915</v>
      </c>
      <c r="O182" s="42">
        <v>8515000</v>
      </c>
      <c r="P182" s="43">
        <v>-3.4799365223305373E-2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832.3</v>
      </c>
      <c r="F183" s="40">
        <v>832.93333333333339</v>
      </c>
      <c r="G183" s="41">
        <v>822.36666666666679</v>
      </c>
      <c r="H183" s="41">
        <v>812.43333333333339</v>
      </c>
      <c r="I183" s="41">
        <v>801.86666666666679</v>
      </c>
      <c r="J183" s="41">
        <v>842.86666666666679</v>
      </c>
      <c r="K183" s="41">
        <v>853.43333333333339</v>
      </c>
      <c r="L183" s="41">
        <v>863.36666666666679</v>
      </c>
      <c r="M183" s="31">
        <v>843.5</v>
      </c>
      <c r="N183" s="31">
        <v>823</v>
      </c>
      <c r="O183" s="42">
        <v>9039600</v>
      </c>
      <c r="P183" s="43">
        <v>-3.2005954596203944E-3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509.65</v>
      </c>
      <c r="F184" s="40">
        <v>514.69999999999993</v>
      </c>
      <c r="G184" s="41">
        <v>495.54999999999984</v>
      </c>
      <c r="H184" s="41">
        <v>481.44999999999993</v>
      </c>
      <c r="I184" s="41">
        <v>462.29999999999984</v>
      </c>
      <c r="J184" s="41">
        <v>528.79999999999984</v>
      </c>
      <c r="K184" s="41">
        <v>547.94999999999993</v>
      </c>
      <c r="L184" s="41">
        <v>562.04999999999984</v>
      </c>
      <c r="M184" s="31">
        <v>533.85</v>
      </c>
      <c r="N184" s="31">
        <v>500.6</v>
      </c>
      <c r="O184" s="42">
        <v>98239500</v>
      </c>
      <c r="P184" s="43">
        <v>1.5975005894836122E-2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236.8</v>
      </c>
      <c r="F185" s="40">
        <v>240.31666666666669</v>
      </c>
      <c r="G185" s="41">
        <v>228.68333333333339</v>
      </c>
      <c r="H185" s="41">
        <v>220.56666666666669</v>
      </c>
      <c r="I185" s="41">
        <v>208.93333333333339</v>
      </c>
      <c r="J185" s="41">
        <v>248.43333333333339</v>
      </c>
      <c r="K185" s="41">
        <v>260.06666666666666</v>
      </c>
      <c r="L185" s="41">
        <v>268.18333333333339</v>
      </c>
      <c r="M185" s="31">
        <v>251.95</v>
      </c>
      <c r="N185" s="31">
        <v>232.2</v>
      </c>
      <c r="O185" s="42">
        <v>110538000</v>
      </c>
      <c r="P185" s="43">
        <v>4.1697326465538389E-3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1189.3</v>
      </c>
      <c r="F186" s="40">
        <v>1200.7666666666667</v>
      </c>
      <c r="G186" s="41">
        <v>1172.1333333333332</v>
      </c>
      <c r="H186" s="41">
        <v>1154.9666666666665</v>
      </c>
      <c r="I186" s="41">
        <v>1126.333333333333</v>
      </c>
      <c r="J186" s="41">
        <v>1217.9333333333334</v>
      </c>
      <c r="K186" s="41">
        <v>1246.5666666666671</v>
      </c>
      <c r="L186" s="41">
        <v>1263.7333333333336</v>
      </c>
      <c r="M186" s="31">
        <v>1229.4000000000001</v>
      </c>
      <c r="N186" s="31">
        <v>1183.5999999999999</v>
      </c>
      <c r="O186" s="42">
        <v>51739075</v>
      </c>
      <c r="P186" s="43">
        <v>6.9979237838419094E-3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3482.15</v>
      </c>
      <c r="F187" s="40">
        <v>3485.5666666666671</v>
      </c>
      <c r="G187" s="41">
        <v>3448.2833333333342</v>
      </c>
      <c r="H187" s="41">
        <v>3414.416666666667</v>
      </c>
      <c r="I187" s="41">
        <v>3377.1333333333341</v>
      </c>
      <c r="J187" s="41">
        <v>3519.4333333333343</v>
      </c>
      <c r="K187" s="41">
        <v>3556.7166666666672</v>
      </c>
      <c r="L187" s="41">
        <v>3590.5833333333344</v>
      </c>
      <c r="M187" s="31">
        <v>3522.85</v>
      </c>
      <c r="N187" s="31">
        <v>3451.7</v>
      </c>
      <c r="O187" s="42">
        <v>15344850</v>
      </c>
      <c r="P187" s="43">
        <v>-2.027467054857493E-2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1571.7</v>
      </c>
      <c r="F188" s="40">
        <v>1585.5666666666666</v>
      </c>
      <c r="G188" s="41">
        <v>1545.9333333333332</v>
      </c>
      <c r="H188" s="41">
        <v>1520.1666666666665</v>
      </c>
      <c r="I188" s="41">
        <v>1480.5333333333331</v>
      </c>
      <c r="J188" s="41">
        <v>1611.3333333333333</v>
      </c>
      <c r="K188" s="41">
        <v>1650.9666666666665</v>
      </c>
      <c r="L188" s="41">
        <v>1676.7333333333333</v>
      </c>
      <c r="M188" s="31">
        <v>1625.2</v>
      </c>
      <c r="N188" s="31">
        <v>1559.8</v>
      </c>
      <c r="O188" s="42">
        <v>9758400</v>
      </c>
      <c r="P188" s="43">
        <v>-1.3286416307710975E-2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2479.6999999999998</v>
      </c>
      <c r="F189" s="40">
        <v>2485.2333333333331</v>
      </c>
      <c r="G189" s="41">
        <v>2450.4666666666662</v>
      </c>
      <c r="H189" s="41">
        <v>2421.2333333333331</v>
      </c>
      <c r="I189" s="41">
        <v>2386.4666666666662</v>
      </c>
      <c r="J189" s="41">
        <v>2514.4666666666662</v>
      </c>
      <c r="K189" s="41">
        <v>2549.2333333333336</v>
      </c>
      <c r="L189" s="41">
        <v>2578.4666666666662</v>
      </c>
      <c r="M189" s="31">
        <v>2520</v>
      </c>
      <c r="N189" s="31">
        <v>2456</v>
      </c>
      <c r="O189" s="42">
        <v>4929750</v>
      </c>
      <c r="P189" s="43">
        <v>-1.9028430714125813E-2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2791.25</v>
      </c>
      <c r="F190" s="40">
        <v>2795.6333333333337</v>
      </c>
      <c r="G190" s="41">
        <v>2765.1666666666674</v>
      </c>
      <c r="H190" s="41">
        <v>2739.0833333333339</v>
      </c>
      <c r="I190" s="41">
        <v>2708.6166666666677</v>
      </c>
      <c r="J190" s="41">
        <v>2821.7166666666672</v>
      </c>
      <c r="K190" s="41">
        <v>2852.1833333333334</v>
      </c>
      <c r="L190" s="41">
        <v>2878.2666666666669</v>
      </c>
      <c r="M190" s="31">
        <v>2826.1</v>
      </c>
      <c r="N190" s="31">
        <v>2769.55</v>
      </c>
      <c r="O190" s="42">
        <v>916250</v>
      </c>
      <c r="P190" s="43">
        <v>-3.374637490113367E-2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527.5</v>
      </c>
      <c r="F191" s="40">
        <v>532</v>
      </c>
      <c r="G191" s="41">
        <v>518.15</v>
      </c>
      <c r="H191" s="41">
        <v>508.79999999999995</v>
      </c>
      <c r="I191" s="41">
        <v>494.94999999999993</v>
      </c>
      <c r="J191" s="41">
        <v>541.35</v>
      </c>
      <c r="K191" s="41">
        <v>555.19999999999993</v>
      </c>
      <c r="L191" s="41">
        <v>564.55000000000007</v>
      </c>
      <c r="M191" s="31">
        <v>545.85</v>
      </c>
      <c r="N191" s="31">
        <v>522.65</v>
      </c>
      <c r="O191" s="42">
        <v>3417000</v>
      </c>
      <c r="P191" s="43">
        <v>-4.1649137568363484E-2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1139.25</v>
      </c>
      <c r="F192" s="40">
        <v>1129.75</v>
      </c>
      <c r="G192" s="41">
        <v>1104.2</v>
      </c>
      <c r="H192" s="41">
        <v>1069.1500000000001</v>
      </c>
      <c r="I192" s="41">
        <v>1043.6000000000001</v>
      </c>
      <c r="J192" s="41">
        <v>1164.8</v>
      </c>
      <c r="K192" s="41">
        <v>1190.3500000000001</v>
      </c>
      <c r="L192" s="41">
        <v>1225.3999999999999</v>
      </c>
      <c r="M192" s="31">
        <v>1155.3</v>
      </c>
      <c r="N192" s="31">
        <v>1094.7</v>
      </c>
      <c r="O192" s="42">
        <v>2122800</v>
      </c>
      <c r="P192" s="43">
        <v>-4.7586675730795381E-3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725.85</v>
      </c>
      <c r="F193" s="40">
        <v>730.25</v>
      </c>
      <c r="G193" s="41">
        <v>717.7</v>
      </c>
      <c r="H193" s="41">
        <v>709.55000000000007</v>
      </c>
      <c r="I193" s="41">
        <v>697.00000000000011</v>
      </c>
      <c r="J193" s="41">
        <v>738.4</v>
      </c>
      <c r="K193" s="41">
        <v>750.94999999999993</v>
      </c>
      <c r="L193" s="41">
        <v>759.09999999999991</v>
      </c>
      <c r="M193" s="31">
        <v>742.8</v>
      </c>
      <c r="N193" s="31">
        <v>722.1</v>
      </c>
      <c r="O193" s="42">
        <v>6482000</v>
      </c>
      <c r="P193" s="43">
        <v>-3.762211598420287E-2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1631.85</v>
      </c>
      <c r="F194" s="40">
        <v>1640.4833333333333</v>
      </c>
      <c r="G194" s="41">
        <v>1614.9666666666667</v>
      </c>
      <c r="H194" s="41">
        <v>1598.0833333333333</v>
      </c>
      <c r="I194" s="41">
        <v>1572.5666666666666</v>
      </c>
      <c r="J194" s="41">
        <v>1657.3666666666668</v>
      </c>
      <c r="K194" s="41">
        <v>1682.8833333333337</v>
      </c>
      <c r="L194" s="41">
        <v>1699.7666666666669</v>
      </c>
      <c r="M194" s="31">
        <v>1666</v>
      </c>
      <c r="N194" s="31">
        <v>1623.6</v>
      </c>
      <c r="O194" s="42">
        <v>1445500</v>
      </c>
      <c r="P194" s="43">
        <v>5.2497451580020386E-2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7785.65</v>
      </c>
      <c r="F195" s="40">
        <v>7816.4333333333334</v>
      </c>
      <c r="G195" s="41">
        <v>7698.8666666666668</v>
      </c>
      <c r="H195" s="41">
        <v>7612.083333333333</v>
      </c>
      <c r="I195" s="41">
        <v>7494.5166666666664</v>
      </c>
      <c r="J195" s="41">
        <v>7903.2166666666672</v>
      </c>
      <c r="K195" s="41">
        <v>8020.7833333333347</v>
      </c>
      <c r="L195" s="41">
        <v>8107.5666666666675</v>
      </c>
      <c r="M195" s="31">
        <v>7934</v>
      </c>
      <c r="N195" s="31">
        <v>7729.65</v>
      </c>
      <c r="O195" s="42">
        <v>1706500</v>
      </c>
      <c r="P195" s="43">
        <v>1.0181732078375659E-2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743.25</v>
      </c>
      <c r="F196" s="40">
        <v>748.41666666666663</v>
      </c>
      <c r="G196" s="41">
        <v>735.38333333333321</v>
      </c>
      <c r="H196" s="41">
        <v>727.51666666666654</v>
      </c>
      <c r="I196" s="41">
        <v>714.48333333333312</v>
      </c>
      <c r="J196" s="41">
        <v>756.2833333333333</v>
      </c>
      <c r="K196" s="41">
        <v>769.31666666666683</v>
      </c>
      <c r="L196" s="41">
        <v>777.18333333333339</v>
      </c>
      <c r="M196" s="31">
        <v>761.45</v>
      </c>
      <c r="N196" s="31">
        <v>740.55</v>
      </c>
      <c r="O196" s="42">
        <v>24871600</v>
      </c>
      <c r="P196" s="43">
        <v>-9.0640700264152906E-3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310.3</v>
      </c>
      <c r="F197" s="40">
        <v>318.61666666666667</v>
      </c>
      <c r="G197" s="41">
        <v>294.28333333333336</v>
      </c>
      <c r="H197" s="41">
        <v>278.26666666666671</v>
      </c>
      <c r="I197" s="41">
        <v>253.93333333333339</v>
      </c>
      <c r="J197" s="41">
        <v>334.63333333333333</v>
      </c>
      <c r="K197" s="41">
        <v>358.96666666666658</v>
      </c>
      <c r="L197" s="41">
        <v>374.98333333333329</v>
      </c>
      <c r="M197" s="31">
        <v>342.95</v>
      </c>
      <c r="N197" s="31">
        <v>302.60000000000002</v>
      </c>
      <c r="O197" s="42">
        <v>163342100</v>
      </c>
      <c r="P197" s="43">
        <v>-1.1110485520710171E-2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1236.8499999999999</v>
      </c>
      <c r="F198" s="40">
        <v>1242.4666666666665</v>
      </c>
      <c r="G198" s="41">
        <v>1222.9333333333329</v>
      </c>
      <c r="H198" s="41">
        <v>1209.0166666666664</v>
      </c>
      <c r="I198" s="41">
        <v>1189.4833333333329</v>
      </c>
      <c r="J198" s="41">
        <v>1256.383333333333</v>
      </c>
      <c r="K198" s="41">
        <v>1275.9166666666663</v>
      </c>
      <c r="L198" s="41">
        <v>1289.833333333333</v>
      </c>
      <c r="M198" s="31">
        <v>1262</v>
      </c>
      <c r="N198" s="31">
        <v>1228.55</v>
      </c>
      <c r="O198" s="42">
        <v>2084500</v>
      </c>
      <c r="P198" s="43">
        <v>6.0328185328185329E-3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2278.4</v>
      </c>
      <c r="F199" s="40">
        <v>2283.1666666666665</v>
      </c>
      <c r="G199" s="41">
        <v>2240.333333333333</v>
      </c>
      <c r="H199" s="41">
        <v>2202.2666666666664</v>
      </c>
      <c r="I199" s="41">
        <v>2159.4333333333329</v>
      </c>
      <c r="J199" s="41">
        <v>2321.2333333333331</v>
      </c>
      <c r="K199" s="41">
        <v>2364.0666666666662</v>
      </c>
      <c r="L199" s="41">
        <v>2402.1333333333332</v>
      </c>
      <c r="M199" s="31">
        <v>2326</v>
      </c>
      <c r="N199" s="31">
        <v>2245.1</v>
      </c>
      <c r="O199" s="42">
        <v>437500</v>
      </c>
      <c r="P199" s="43">
        <v>-6.4671298770710844E-2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651.5</v>
      </c>
      <c r="F200" s="40">
        <v>654.5333333333333</v>
      </c>
      <c r="G200" s="41">
        <v>642.36666666666656</v>
      </c>
      <c r="H200" s="41">
        <v>633.23333333333323</v>
      </c>
      <c r="I200" s="41">
        <v>621.06666666666649</v>
      </c>
      <c r="J200" s="41">
        <v>663.66666666666663</v>
      </c>
      <c r="K200" s="41">
        <v>675.83333333333337</v>
      </c>
      <c r="L200" s="41">
        <v>684.9666666666667</v>
      </c>
      <c r="M200" s="31">
        <v>666.7</v>
      </c>
      <c r="N200" s="31">
        <v>645.4</v>
      </c>
      <c r="O200" s="42">
        <v>29538400</v>
      </c>
      <c r="P200" s="43">
        <v>-2.7343852901662233E-2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313.89999999999998</v>
      </c>
      <c r="F201" s="40">
        <v>314.61666666666662</v>
      </c>
      <c r="G201" s="41">
        <v>306.28333333333325</v>
      </c>
      <c r="H201" s="41">
        <v>298.66666666666663</v>
      </c>
      <c r="I201" s="41">
        <v>290.33333333333326</v>
      </c>
      <c r="J201" s="41">
        <v>322.23333333333323</v>
      </c>
      <c r="K201" s="41">
        <v>330.56666666666661</v>
      </c>
      <c r="L201" s="41">
        <v>338.18333333333322</v>
      </c>
      <c r="M201" s="31">
        <v>322.95</v>
      </c>
      <c r="N201" s="31">
        <v>307</v>
      </c>
      <c r="O201" s="42">
        <v>77241000</v>
      </c>
      <c r="P201" s="43">
        <v>-1.7252566891866102E-2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M19" sqref="M19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33" t="s">
        <v>16</v>
      </c>
      <c r="B8" s="535"/>
      <c r="C8" s="539" t="s">
        <v>20</v>
      </c>
      <c r="D8" s="539" t="s">
        <v>21</v>
      </c>
      <c r="E8" s="530" t="s">
        <v>22</v>
      </c>
      <c r="F8" s="531"/>
      <c r="G8" s="532"/>
      <c r="H8" s="530" t="s">
        <v>23</v>
      </c>
      <c r="I8" s="531"/>
      <c r="J8" s="532"/>
      <c r="K8" s="26"/>
      <c r="L8" s="53"/>
      <c r="M8" s="53"/>
      <c r="N8" s="1"/>
      <c r="O8" s="1"/>
    </row>
    <row r="9" spans="1:15" ht="36" customHeight="1">
      <c r="A9" s="537"/>
      <c r="B9" s="538"/>
      <c r="C9" s="538"/>
      <c r="D9" s="53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17764.8</v>
      </c>
      <c r="D10" s="35">
        <v>17799.633333333331</v>
      </c>
      <c r="E10" s="35">
        <v>17653.666666666664</v>
      </c>
      <c r="F10" s="35">
        <v>17542.533333333333</v>
      </c>
      <c r="G10" s="35">
        <v>17396.566666666666</v>
      </c>
      <c r="H10" s="35">
        <v>17910.766666666663</v>
      </c>
      <c r="I10" s="35">
        <v>18056.73333333333</v>
      </c>
      <c r="J10" s="35">
        <v>18167.866666666661</v>
      </c>
      <c r="K10" s="37">
        <v>17945.599999999999</v>
      </c>
      <c r="L10" s="37">
        <v>17688.5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37976.25</v>
      </c>
      <c r="D11" s="40">
        <v>37986.216666666667</v>
      </c>
      <c r="E11" s="40">
        <v>37738.483333333337</v>
      </c>
      <c r="F11" s="40">
        <v>37500.716666666667</v>
      </c>
      <c r="G11" s="40">
        <v>37252.983333333337</v>
      </c>
      <c r="H11" s="40">
        <v>38223.983333333337</v>
      </c>
      <c r="I11" s="40">
        <v>38471.71666666666</v>
      </c>
      <c r="J11" s="40">
        <v>38709.483333333337</v>
      </c>
      <c r="K11" s="31">
        <v>38233.949999999997</v>
      </c>
      <c r="L11" s="31">
        <v>37748.449999999997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2304.85</v>
      </c>
      <c r="D12" s="40">
        <v>2315.3666666666668</v>
      </c>
      <c r="E12" s="40">
        <v>2289.4833333333336</v>
      </c>
      <c r="F12" s="40">
        <v>2274.1166666666668</v>
      </c>
      <c r="G12" s="40">
        <v>2248.2333333333336</v>
      </c>
      <c r="H12" s="40">
        <v>2330.7333333333336</v>
      </c>
      <c r="I12" s="40">
        <v>2356.6166666666668</v>
      </c>
      <c r="J12" s="40">
        <v>2371.9833333333336</v>
      </c>
      <c r="K12" s="31">
        <v>2341.25</v>
      </c>
      <c r="L12" s="31">
        <v>2300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5177.1499999999996</v>
      </c>
      <c r="D13" s="40">
        <v>5199.3166666666666</v>
      </c>
      <c r="E13" s="40">
        <v>5139.4833333333336</v>
      </c>
      <c r="F13" s="40">
        <v>5101.8166666666666</v>
      </c>
      <c r="G13" s="40">
        <v>5041.9833333333336</v>
      </c>
      <c r="H13" s="40">
        <v>5236.9833333333336</v>
      </c>
      <c r="I13" s="40">
        <v>5296.8166666666675</v>
      </c>
      <c r="J13" s="40">
        <v>5334.4833333333336</v>
      </c>
      <c r="K13" s="31">
        <v>5259.15</v>
      </c>
      <c r="L13" s="31">
        <v>5161.6499999999996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36007</v>
      </c>
      <c r="D14" s="40">
        <v>36192.23333333333</v>
      </c>
      <c r="E14" s="40">
        <v>35682.066666666658</v>
      </c>
      <c r="F14" s="40">
        <v>35357.133333333331</v>
      </c>
      <c r="G14" s="40">
        <v>34846.96666666666</v>
      </c>
      <c r="H14" s="40">
        <v>36517.166666666657</v>
      </c>
      <c r="I14" s="40">
        <v>37027.333333333328</v>
      </c>
      <c r="J14" s="40">
        <v>37352.266666666656</v>
      </c>
      <c r="K14" s="31">
        <v>36702.400000000001</v>
      </c>
      <c r="L14" s="31">
        <v>35867.300000000003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4005.95</v>
      </c>
      <c r="D15" s="40">
        <v>4026.4</v>
      </c>
      <c r="E15" s="40">
        <v>3979.55</v>
      </c>
      <c r="F15" s="40">
        <v>3953.15</v>
      </c>
      <c r="G15" s="40">
        <v>3906.3</v>
      </c>
      <c r="H15" s="40">
        <v>4052.8</v>
      </c>
      <c r="I15" s="40">
        <v>4099.6499999999996</v>
      </c>
      <c r="J15" s="40">
        <v>4126.05</v>
      </c>
      <c r="K15" s="31">
        <v>4073.25</v>
      </c>
      <c r="L15" s="31">
        <v>4000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8735</v>
      </c>
      <c r="D16" s="40">
        <v>8783.5166666666664</v>
      </c>
      <c r="E16" s="40">
        <v>8642.6833333333325</v>
      </c>
      <c r="F16" s="40">
        <v>8550.3666666666668</v>
      </c>
      <c r="G16" s="40">
        <v>8409.5333333333328</v>
      </c>
      <c r="H16" s="40">
        <v>8875.8333333333321</v>
      </c>
      <c r="I16" s="40">
        <v>9016.6666666666679</v>
      </c>
      <c r="J16" s="40">
        <v>9108.9833333333318</v>
      </c>
      <c r="K16" s="31">
        <v>8924.35</v>
      </c>
      <c r="L16" s="31">
        <v>8691.2000000000007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2440.5</v>
      </c>
      <c r="D17" s="40">
        <v>2452.6333333333332</v>
      </c>
      <c r="E17" s="40">
        <v>2402.9666666666662</v>
      </c>
      <c r="F17" s="40">
        <v>2365.4333333333329</v>
      </c>
      <c r="G17" s="40">
        <v>2315.766666666666</v>
      </c>
      <c r="H17" s="40">
        <v>2490.1666666666665</v>
      </c>
      <c r="I17" s="40">
        <v>2539.8333333333335</v>
      </c>
      <c r="J17" s="40">
        <v>2577.3666666666668</v>
      </c>
      <c r="K17" s="31">
        <v>2502.3000000000002</v>
      </c>
      <c r="L17" s="31">
        <v>2415.1</v>
      </c>
      <c r="M17" s="31">
        <v>2.3738600000000001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1214.25</v>
      </c>
      <c r="D18" s="40">
        <v>1222.9166666666667</v>
      </c>
      <c r="E18" s="40">
        <v>1194.3833333333334</v>
      </c>
      <c r="F18" s="40">
        <v>1174.5166666666667</v>
      </c>
      <c r="G18" s="40">
        <v>1145.9833333333333</v>
      </c>
      <c r="H18" s="40">
        <v>1242.7833333333335</v>
      </c>
      <c r="I18" s="40">
        <v>1271.3166666666668</v>
      </c>
      <c r="J18" s="40">
        <v>1291.1833333333336</v>
      </c>
      <c r="K18" s="31">
        <v>1251.45</v>
      </c>
      <c r="L18" s="31">
        <v>1203.05</v>
      </c>
      <c r="M18" s="31">
        <v>7.3977199999999996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972.7</v>
      </c>
      <c r="D19" s="40">
        <v>973.86666666666667</v>
      </c>
      <c r="E19" s="40">
        <v>953.83333333333337</v>
      </c>
      <c r="F19" s="40">
        <v>934.9666666666667</v>
      </c>
      <c r="G19" s="40">
        <v>914.93333333333339</v>
      </c>
      <c r="H19" s="40">
        <v>992.73333333333335</v>
      </c>
      <c r="I19" s="40">
        <v>1012.7666666666667</v>
      </c>
      <c r="J19" s="40">
        <v>1031.6333333333332</v>
      </c>
      <c r="K19" s="31">
        <v>993.9</v>
      </c>
      <c r="L19" s="31">
        <v>955</v>
      </c>
      <c r="M19" s="31">
        <v>7.5790899999999999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1688.75</v>
      </c>
      <c r="D20" s="40">
        <v>1680.9166666666667</v>
      </c>
      <c r="E20" s="40">
        <v>1647.8333333333335</v>
      </c>
      <c r="F20" s="40">
        <v>1606.9166666666667</v>
      </c>
      <c r="G20" s="40">
        <v>1573.8333333333335</v>
      </c>
      <c r="H20" s="40">
        <v>1721.8333333333335</v>
      </c>
      <c r="I20" s="40">
        <v>1754.916666666667</v>
      </c>
      <c r="J20" s="40">
        <v>1795.8333333333335</v>
      </c>
      <c r="K20" s="31">
        <v>1714</v>
      </c>
      <c r="L20" s="31">
        <v>1640</v>
      </c>
      <c r="M20" s="31">
        <v>22.55988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1345.75</v>
      </c>
      <c r="D21" s="40">
        <v>1331.05</v>
      </c>
      <c r="E21" s="40">
        <v>1307.0999999999999</v>
      </c>
      <c r="F21" s="40">
        <v>1268.45</v>
      </c>
      <c r="G21" s="40">
        <v>1244.5</v>
      </c>
      <c r="H21" s="40">
        <v>1369.6999999999998</v>
      </c>
      <c r="I21" s="40">
        <v>1393.65</v>
      </c>
      <c r="J21" s="40">
        <v>1432.2999999999997</v>
      </c>
      <c r="K21" s="31">
        <v>1355</v>
      </c>
      <c r="L21" s="31">
        <v>1292.4000000000001</v>
      </c>
      <c r="M21" s="31">
        <v>20.328759999999999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726.05</v>
      </c>
      <c r="D22" s="40">
        <v>727.83333333333337</v>
      </c>
      <c r="E22" s="40">
        <v>714.36666666666679</v>
      </c>
      <c r="F22" s="40">
        <v>702.68333333333339</v>
      </c>
      <c r="G22" s="40">
        <v>689.21666666666681</v>
      </c>
      <c r="H22" s="40">
        <v>739.51666666666677</v>
      </c>
      <c r="I22" s="40">
        <v>752.98333333333323</v>
      </c>
      <c r="J22" s="40">
        <v>764.66666666666674</v>
      </c>
      <c r="K22" s="31">
        <v>741.3</v>
      </c>
      <c r="L22" s="31">
        <v>716.15</v>
      </c>
      <c r="M22" s="31">
        <v>22.02581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1657.1</v>
      </c>
      <c r="D23" s="40">
        <v>1640.7</v>
      </c>
      <c r="E23" s="40">
        <v>1616.4</v>
      </c>
      <c r="F23" s="40">
        <v>1575.7</v>
      </c>
      <c r="G23" s="40">
        <v>1551.4</v>
      </c>
      <c r="H23" s="40">
        <v>1681.4</v>
      </c>
      <c r="I23" s="40">
        <v>1705.6999999999998</v>
      </c>
      <c r="J23" s="40">
        <v>1746.4</v>
      </c>
      <c r="K23" s="31">
        <v>1665</v>
      </c>
      <c r="L23" s="31">
        <v>1600</v>
      </c>
      <c r="M23" s="31">
        <v>6.1200700000000001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1913.3</v>
      </c>
      <c r="D24" s="40">
        <v>1877.5666666666668</v>
      </c>
      <c r="E24" s="40">
        <v>1825.6333333333337</v>
      </c>
      <c r="F24" s="40">
        <v>1737.9666666666669</v>
      </c>
      <c r="G24" s="40">
        <v>1686.0333333333338</v>
      </c>
      <c r="H24" s="40">
        <v>1965.2333333333336</v>
      </c>
      <c r="I24" s="40">
        <v>2017.1666666666665</v>
      </c>
      <c r="J24" s="40">
        <v>2104.8333333333335</v>
      </c>
      <c r="K24" s="31">
        <v>1929.5</v>
      </c>
      <c r="L24" s="31">
        <v>1789.9</v>
      </c>
      <c r="M24" s="31">
        <v>0.79598000000000002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102.7</v>
      </c>
      <c r="D25" s="40">
        <v>103.31666666666666</v>
      </c>
      <c r="E25" s="40">
        <v>101.63333333333333</v>
      </c>
      <c r="F25" s="40">
        <v>100.56666666666666</v>
      </c>
      <c r="G25" s="40">
        <v>98.883333333333326</v>
      </c>
      <c r="H25" s="40">
        <v>104.38333333333333</v>
      </c>
      <c r="I25" s="40">
        <v>106.06666666666666</v>
      </c>
      <c r="J25" s="40">
        <v>107.13333333333333</v>
      </c>
      <c r="K25" s="31">
        <v>105</v>
      </c>
      <c r="L25" s="31">
        <v>102.25</v>
      </c>
      <c r="M25" s="31">
        <v>17.189979999999998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284.64999999999998</v>
      </c>
      <c r="D26" s="40">
        <v>282.85000000000002</v>
      </c>
      <c r="E26" s="40">
        <v>278.90000000000003</v>
      </c>
      <c r="F26" s="40">
        <v>273.15000000000003</v>
      </c>
      <c r="G26" s="40">
        <v>269.20000000000005</v>
      </c>
      <c r="H26" s="40">
        <v>288.60000000000002</v>
      </c>
      <c r="I26" s="40">
        <v>292.55000000000007</v>
      </c>
      <c r="J26" s="40">
        <v>298.3</v>
      </c>
      <c r="K26" s="31">
        <v>286.8</v>
      </c>
      <c r="L26" s="31">
        <v>277.10000000000002</v>
      </c>
      <c r="M26" s="31">
        <v>29.590209999999999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2119.5500000000002</v>
      </c>
      <c r="D27" s="40">
        <v>2129.8166666666671</v>
      </c>
      <c r="E27" s="40">
        <v>2084.733333333334</v>
      </c>
      <c r="F27" s="40">
        <v>2049.916666666667</v>
      </c>
      <c r="G27" s="40">
        <v>2004.8333333333339</v>
      </c>
      <c r="H27" s="40">
        <v>2164.6333333333341</v>
      </c>
      <c r="I27" s="40">
        <v>2209.7166666666672</v>
      </c>
      <c r="J27" s="40">
        <v>2244.5333333333342</v>
      </c>
      <c r="K27" s="31">
        <v>2174.9</v>
      </c>
      <c r="L27" s="31">
        <v>2095</v>
      </c>
      <c r="M27" s="31">
        <v>0.62202999999999997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760</v>
      </c>
      <c r="D28" s="40">
        <v>767.98333333333323</v>
      </c>
      <c r="E28" s="40">
        <v>745.61666666666645</v>
      </c>
      <c r="F28" s="40">
        <v>731.23333333333323</v>
      </c>
      <c r="G28" s="40">
        <v>708.86666666666645</v>
      </c>
      <c r="H28" s="40">
        <v>782.36666666666645</v>
      </c>
      <c r="I28" s="40">
        <v>804.73333333333323</v>
      </c>
      <c r="J28" s="40">
        <v>819.11666666666645</v>
      </c>
      <c r="K28" s="31">
        <v>790.35</v>
      </c>
      <c r="L28" s="31">
        <v>753.6</v>
      </c>
      <c r="M28" s="31">
        <v>2.41425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3481.85</v>
      </c>
      <c r="D29" s="40">
        <v>3481.2333333333331</v>
      </c>
      <c r="E29" s="40">
        <v>3441.7666666666664</v>
      </c>
      <c r="F29" s="40">
        <v>3401.6833333333334</v>
      </c>
      <c r="G29" s="40">
        <v>3362.2166666666667</v>
      </c>
      <c r="H29" s="40">
        <v>3521.3166666666662</v>
      </c>
      <c r="I29" s="40">
        <v>3560.7833333333324</v>
      </c>
      <c r="J29" s="40">
        <v>3600.8666666666659</v>
      </c>
      <c r="K29" s="31">
        <v>3520.7</v>
      </c>
      <c r="L29" s="31">
        <v>3441.15</v>
      </c>
      <c r="M29" s="31">
        <v>0.59548000000000001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648.45000000000005</v>
      </c>
      <c r="D30" s="40">
        <v>654.30000000000007</v>
      </c>
      <c r="E30" s="40">
        <v>640.40000000000009</v>
      </c>
      <c r="F30" s="40">
        <v>632.35</v>
      </c>
      <c r="G30" s="40">
        <v>618.45000000000005</v>
      </c>
      <c r="H30" s="40">
        <v>662.35000000000014</v>
      </c>
      <c r="I30" s="40">
        <v>676.25</v>
      </c>
      <c r="J30" s="40">
        <v>684.30000000000018</v>
      </c>
      <c r="K30" s="31">
        <v>668.2</v>
      </c>
      <c r="L30" s="31">
        <v>646.25</v>
      </c>
      <c r="M30" s="31">
        <v>12.97025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400.85</v>
      </c>
      <c r="D31" s="40">
        <v>403.06666666666666</v>
      </c>
      <c r="E31" s="40">
        <v>394.2833333333333</v>
      </c>
      <c r="F31" s="40">
        <v>387.71666666666664</v>
      </c>
      <c r="G31" s="40">
        <v>378.93333333333328</v>
      </c>
      <c r="H31" s="40">
        <v>409.63333333333333</v>
      </c>
      <c r="I31" s="40">
        <v>418.41666666666674</v>
      </c>
      <c r="J31" s="40">
        <v>424.98333333333335</v>
      </c>
      <c r="K31" s="31">
        <v>411.85</v>
      </c>
      <c r="L31" s="31">
        <v>396.5</v>
      </c>
      <c r="M31" s="31">
        <v>18.681139999999999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5588.6</v>
      </c>
      <c r="D32" s="40">
        <v>5659.5166666666673</v>
      </c>
      <c r="E32" s="40">
        <v>5475.2333333333345</v>
      </c>
      <c r="F32" s="40">
        <v>5361.8666666666668</v>
      </c>
      <c r="G32" s="40">
        <v>5177.5833333333339</v>
      </c>
      <c r="H32" s="40">
        <v>5772.883333333335</v>
      </c>
      <c r="I32" s="40">
        <v>5957.1666666666679</v>
      </c>
      <c r="J32" s="40">
        <v>6070.5333333333356</v>
      </c>
      <c r="K32" s="31">
        <v>5843.8</v>
      </c>
      <c r="L32" s="31">
        <v>5546.15</v>
      </c>
      <c r="M32" s="31">
        <v>21.65157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224</v>
      </c>
      <c r="D33" s="40">
        <v>225.78333333333333</v>
      </c>
      <c r="E33" s="40">
        <v>220.26666666666665</v>
      </c>
      <c r="F33" s="40">
        <v>216.53333333333333</v>
      </c>
      <c r="G33" s="40">
        <v>211.01666666666665</v>
      </c>
      <c r="H33" s="40">
        <v>229.51666666666665</v>
      </c>
      <c r="I33" s="40">
        <v>235.03333333333336</v>
      </c>
      <c r="J33" s="40">
        <v>238.76666666666665</v>
      </c>
      <c r="K33" s="31">
        <v>231.3</v>
      </c>
      <c r="L33" s="31">
        <v>222.05</v>
      </c>
      <c r="M33" s="31">
        <v>37.218200000000003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139.4</v>
      </c>
      <c r="D34" s="40">
        <v>141.88333333333333</v>
      </c>
      <c r="E34" s="40">
        <v>136.11666666666665</v>
      </c>
      <c r="F34" s="40">
        <v>132.83333333333331</v>
      </c>
      <c r="G34" s="40">
        <v>127.06666666666663</v>
      </c>
      <c r="H34" s="40">
        <v>145.16666666666666</v>
      </c>
      <c r="I34" s="40">
        <v>150.93333333333331</v>
      </c>
      <c r="J34" s="40">
        <v>154.21666666666667</v>
      </c>
      <c r="K34" s="31">
        <v>147.65</v>
      </c>
      <c r="L34" s="31">
        <v>138.6</v>
      </c>
      <c r="M34" s="31">
        <v>207.97963999999999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3226.85</v>
      </c>
      <c r="D35" s="40">
        <v>3233.6166666666668</v>
      </c>
      <c r="E35" s="40">
        <v>3207.2333333333336</v>
      </c>
      <c r="F35" s="40">
        <v>3187.6166666666668</v>
      </c>
      <c r="G35" s="40">
        <v>3161.2333333333336</v>
      </c>
      <c r="H35" s="40">
        <v>3253.2333333333336</v>
      </c>
      <c r="I35" s="40">
        <v>3279.6166666666668</v>
      </c>
      <c r="J35" s="40">
        <v>3299.2333333333336</v>
      </c>
      <c r="K35" s="31">
        <v>3260</v>
      </c>
      <c r="L35" s="31">
        <v>3214</v>
      </c>
      <c r="M35" s="31">
        <v>16.098210000000002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2304.85</v>
      </c>
      <c r="D36" s="40">
        <v>2289.6166666666668</v>
      </c>
      <c r="E36" s="40">
        <v>2267.2333333333336</v>
      </c>
      <c r="F36" s="40">
        <v>2229.6166666666668</v>
      </c>
      <c r="G36" s="40">
        <v>2207.2333333333336</v>
      </c>
      <c r="H36" s="40">
        <v>2327.2333333333336</v>
      </c>
      <c r="I36" s="40">
        <v>2349.6166666666668</v>
      </c>
      <c r="J36" s="40">
        <v>2387.2333333333336</v>
      </c>
      <c r="K36" s="31">
        <v>2312</v>
      </c>
      <c r="L36" s="31">
        <v>2252</v>
      </c>
      <c r="M36" s="31">
        <v>2.6025100000000001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639.54999999999995</v>
      </c>
      <c r="D37" s="40">
        <v>647.43333333333328</v>
      </c>
      <c r="E37" s="40">
        <v>626.16666666666652</v>
      </c>
      <c r="F37" s="40">
        <v>612.78333333333319</v>
      </c>
      <c r="G37" s="40">
        <v>591.51666666666642</v>
      </c>
      <c r="H37" s="40">
        <v>660.81666666666661</v>
      </c>
      <c r="I37" s="40">
        <v>682.08333333333326</v>
      </c>
      <c r="J37" s="40">
        <v>695.4666666666667</v>
      </c>
      <c r="K37" s="31">
        <v>668.7</v>
      </c>
      <c r="L37" s="31">
        <v>634.04999999999995</v>
      </c>
      <c r="M37" s="31">
        <v>45.976849999999999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5080.8999999999996</v>
      </c>
      <c r="D38" s="40">
        <v>5099.3</v>
      </c>
      <c r="E38" s="40">
        <v>5018.6000000000004</v>
      </c>
      <c r="F38" s="40">
        <v>4956.3</v>
      </c>
      <c r="G38" s="40">
        <v>4875.6000000000004</v>
      </c>
      <c r="H38" s="40">
        <v>5161.6000000000004</v>
      </c>
      <c r="I38" s="40">
        <v>5242.2999999999993</v>
      </c>
      <c r="J38" s="40">
        <v>5304.6</v>
      </c>
      <c r="K38" s="31">
        <v>5180</v>
      </c>
      <c r="L38" s="31">
        <v>5037</v>
      </c>
      <c r="M38" s="31">
        <v>4.2837199999999998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706.35</v>
      </c>
      <c r="D39" s="40">
        <v>708.08333333333337</v>
      </c>
      <c r="E39" s="40">
        <v>700.16666666666674</v>
      </c>
      <c r="F39" s="40">
        <v>693.98333333333335</v>
      </c>
      <c r="G39" s="40">
        <v>686.06666666666672</v>
      </c>
      <c r="H39" s="40">
        <v>714.26666666666677</v>
      </c>
      <c r="I39" s="40">
        <v>722.18333333333351</v>
      </c>
      <c r="J39" s="40">
        <v>728.36666666666679</v>
      </c>
      <c r="K39" s="31">
        <v>716</v>
      </c>
      <c r="L39" s="31">
        <v>701.9</v>
      </c>
      <c r="M39" s="31">
        <v>134.58108999999999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3547.55</v>
      </c>
      <c r="D40" s="40">
        <v>3555.8166666666671</v>
      </c>
      <c r="E40" s="40">
        <v>3516.733333333334</v>
      </c>
      <c r="F40" s="40">
        <v>3485.916666666667</v>
      </c>
      <c r="G40" s="40">
        <v>3446.8333333333339</v>
      </c>
      <c r="H40" s="40">
        <v>3586.6333333333341</v>
      </c>
      <c r="I40" s="40">
        <v>3625.7166666666672</v>
      </c>
      <c r="J40" s="40">
        <v>3656.5333333333342</v>
      </c>
      <c r="K40" s="31">
        <v>3594.9</v>
      </c>
      <c r="L40" s="31">
        <v>3525</v>
      </c>
      <c r="M40" s="31">
        <v>3.8442599999999998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7484.95</v>
      </c>
      <c r="D41" s="40">
        <v>7540.8833333333341</v>
      </c>
      <c r="E41" s="40">
        <v>7384.0666666666684</v>
      </c>
      <c r="F41" s="40">
        <v>7283.1833333333343</v>
      </c>
      <c r="G41" s="40">
        <v>7126.3666666666686</v>
      </c>
      <c r="H41" s="40">
        <v>7641.7666666666682</v>
      </c>
      <c r="I41" s="40">
        <v>7798.5833333333339</v>
      </c>
      <c r="J41" s="40">
        <v>7899.4666666666681</v>
      </c>
      <c r="K41" s="31">
        <v>7697.7</v>
      </c>
      <c r="L41" s="31">
        <v>7440</v>
      </c>
      <c r="M41" s="31">
        <v>7.72539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17921.25</v>
      </c>
      <c r="D42" s="40">
        <v>18068.149999999998</v>
      </c>
      <c r="E42" s="40">
        <v>17664.299999999996</v>
      </c>
      <c r="F42" s="40">
        <v>17407.349999999999</v>
      </c>
      <c r="G42" s="40">
        <v>17003.499999999996</v>
      </c>
      <c r="H42" s="40">
        <v>18325.099999999995</v>
      </c>
      <c r="I42" s="40">
        <v>18728.949999999993</v>
      </c>
      <c r="J42" s="40">
        <v>18985.899999999994</v>
      </c>
      <c r="K42" s="31">
        <v>18472</v>
      </c>
      <c r="L42" s="31">
        <v>17811.2</v>
      </c>
      <c r="M42" s="31">
        <v>2.7455599999999998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4890.1499999999996</v>
      </c>
      <c r="D43" s="40">
        <v>4887.5333333333328</v>
      </c>
      <c r="E43" s="40">
        <v>4807.6166666666659</v>
      </c>
      <c r="F43" s="40">
        <v>4725.083333333333</v>
      </c>
      <c r="G43" s="40">
        <v>4645.1666666666661</v>
      </c>
      <c r="H43" s="40">
        <v>4970.0666666666657</v>
      </c>
      <c r="I43" s="40">
        <v>5049.9833333333336</v>
      </c>
      <c r="J43" s="40">
        <v>5132.5166666666655</v>
      </c>
      <c r="K43" s="31">
        <v>4967.45</v>
      </c>
      <c r="L43" s="31">
        <v>4805</v>
      </c>
      <c r="M43" s="31">
        <v>0.11522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2311.15</v>
      </c>
      <c r="D44" s="40">
        <v>2315.9833333333331</v>
      </c>
      <c r="E44" s="40">
        <v>2295.2166666666662</v>
      </c>
      <c r="F44" s="40">
        <v>2279.2833333333333</v>
      </c>
      <c r="G44" s="40">
        <v>2258.5166666666664</v>
      </c>
      <c r="H44" s="40">
        <v>2331.9166666666661</v>
      </c>
      <c r="I44" s="40">
        <v>2352.6833333333334</v>
      </c>
      <c r="J44" s="40">
        <v>2368.6166666666659</v>
      </c>
      <c r="K44" s="31">
        <v>2336.75</v>
      </c>
      <c r="L44" s="31">
        <v>2300.0500000000002</v>
      </c>
      <c r="M44" s="31">
        <v>2.0745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305.45</v>
      </c>
      <c r="D45" s="40">
        <v>307.11666666666662</v>
      </c>
      <c r="E45" s="40">
        <v>301.58333333333326</v>
      </c>
      <c r="F45" s="40">
        <v>297.71666666666664</v>
      </c>
      <c r="G45" s="40">
        <v>292.18333333333328</v>
      </c>
      <c r="H45" s="40">
        <v>310.98333333333323</v>
      </c>
      <c r="I45" s="40">
        <v>316.51666666666665</v>
      </c>
      <c r="J45" s="40">
        <v>320.38333333333321</v>
      </c>
      <c r="K45" s="31">
        <v>312.64999999999998</v>
      </c>
      <c r="L45" s="31">
        <v>303.25</v>
      </c>
      <c r="M45" s="31">
        <v>34.425840000000001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96.25</v>
      </c>
      <c r="D46" s="40">
        <v>96.866666666666674</v>
      </c>
      <c r="E46" s="40">
        <v>95.033333333333346</v>
      </c>
      <c r="F46" s="40">
        <v>93.816666666666677</v>
      </c>
      <c r="G46" s="40">
        <v>91.983333333333348</v>
      </c>
      <c r="H46" s="40">
        <v>98.083333333333343</v>
      </c>
      <c r="I46" s="40">
        <v>99.916666666666657</v>
      </c>
      <c r="J46" s="40">
        <v>101.13333333333334</v>
      </c>
      <c r="K46" s="31">
        <v>98.7</v>
      </c>
      <c r="L46" s="31">
        <v>95.65</v>
      </c>
      <c r="M46" s="31">
        <v>332.11505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59.05</v>
      </c>
      <c r="D47" s="40">
        <v>59.4</v>
      </c>
      <c r="E47" s="40">
        <v>58.4</v>
      </c>
      <c r="F47" s="40">
        <v>57.75</v>
      </c>
      <c r="G47" s="40">
        <v>56.75</v>
      </c>
      <c r="H47" s="40">
        <v>60.05</v>
      </c>
      <c r="I47" s="40">
        <v>61.05</v>
      </c>
      <c r="J47" s="40">
        <v>61.699999999999996</v>
      </c>
      <c r="K47" s="31">
        <v>60.4</v>
      </c>
      <c r="L47" s="31">
        <v>58.75</v>
      </c>
      <c r="M47" s="31">
        <v>45.951630000000002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2144.35</v>
      </c>
      <c r="D48" s="40">
        <v>2159.3666666666663</v>
      </c>
      <c r="E48" s="40">
        <v>2111.0333333333328</v>
      </c>
      <c r="F48" s="40">
        <v>2077.7166666666667</v>
      </c>
      <c r="G48" s="40">
        <v>2029.3833333333332</v>
      </c>
      <c r="H48" s="40">
        <v>2192.6833333333325</v>
      </c>
      <c r="I48" s="40">
        <v>2241.0166666666655</v>
      </c>
      <c r="J48" s="40">
        <v>2274.3333333333321</v>
      </c>
      <c r="K48" s="31">
        <v>2207.6999999999998</v>
      </c>
      <c r="L48" s="31">
        <v>2126.0500000000002</v>
      </c>
      <c r="M48" s="31">
        <v>3.4918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788.15</v>
      </c>
      <c r="D49" s="40">
        <v>791.21666666666658</v>
      </c>
      <c r="E49" s="40">
        <v>779.73333333333312</v>
      </c>
      <c r="F49" s="40">
        <v>771.31666666666649</v>
      </c>
      <c r="G49" s="40">
        <v>759.83333333333303</v>
      </c>
      <c r="H49" s="40">
        <v>799.63333333333321</v>
      </c>
      <c r="I49" s="40">
        <v>811.11666666666656</v>
      </c>
      <c r="J49" s="40">
        <v>819.5333333333333</v>
      </c>
      <c r="K49" s="31">
        <v>802.7</v>
      </c>
      <c r="L49" s="31">
        <v>782.8</v>
      </c>
      <c r="M49" s="31">
        <v>7.3595300000000003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208.85</v>
      </c>
      <c r="D50" s="40">
        <v>211.58333333333334</v>
      </c>
      <c r="E50" s="40">
        <v>205.66666666666669</v>
      </c>
      <c r="F50" s="40">
        <v>202.48333333333335</v>
      </c>
      <c r="G50" s="40">
        <v>196.56666666666669</v>
      </c>
      <c r="H50" s="40">
        <v>214.76666666666668</v>
      </c>
      <c r="I50" s="40">
        <v>220.68333333333337</v>
      </c>
      <c r="J50" s="40">
        <v>223.86666666666667</v>
      </c>
      <c r="K50" s="31">
        <v>217.5</v>
      </c>
      <c r="L50" s="31">
        <v>208.4</v>
      </c>
      <c r="M50" s="31">
        <v>95.887140000000002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778.75</v>
      </c>
      <c r="D51" s="40">
        <v>783.1</v>
      </c>
      <c r="E51" s="40">
        <v>763.90000000000009</v>
      </c>
      <c r="F51" s="40">
        <v>749.05000000000007</v>
      </c>
      <c r="G51" s="40">
        <v>729.85000000000014</v>
      </c>
      <c r="H51" s="40">
        <v>797.95</v>
      </c>
      <c r="I51" s="40">
        <v>817.15000000000009</v>
      </c>
      <c r="J51" s="40">
        <v>832</v>
      </c>
      <c r="K51" s="31">
        <v>802.3</v>
      </c>
      <c r="L51" s="31">
        <v>768.25</v>
      </c>
      <c r="M51" s="31">
        <v>25.356000000000002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62.3</v>
      </c>
      <c r="D52" s="40">
        <v>62.966666666666669</v>
      </c>
      <c r="E52" s="40">
        <v>61.183333333333337</v>
      </c>
      <c r="F52" s="40">
        <v>60.06666666666667</v>
      </c>
      <c r="G52" s="40">
        <v>58.283333333333339</v>
      </c>
      <c r="H52" s="40">
        <v>64.083333333333343</v>
      </c>
      <c r="I52" s="40">
        <v>65.866666666666674</v>
      </c>
      <c r="J52" s="40">
        <v>66.983333333333334</v>
      </c>
      <c r="K52" s="31">
        <v>64.75</v>
      </c>
      <c r="L52" s="31">
        <v>61.85</v>
      </c>
      <c r="M52" s="31">
        <v>247.59369000000001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405.3</v>
      </c>
      <c r="D53" s="40">
        <v>408.65000000000003</v>
      </c>
      <c r="E53" s="40">
        <v>401.65000000000009</v>
      </c>
      <c r="F53" s="40">
        <v>398.00000000000006</v>
      </c>
      <c r="G53" s="40">
        <v>391.00000000000011</v>
      </c>
      <c r="H53" s="40">
        <v>412.30000000000007</v>
      </c>
      <c r="I53" s="40">
        <v>419.29999999999995</v>
      </c>
      <c r="J53" s="40">
        <v>422.95000000000005</v>
      </c>
      <c r="K53" s="31">
        <v>415.65</v>
      </c>
      <c r="L53" s="31">
        <v>405</v>
      </c>
      <c r="M53" s="31">
        <v>49.953980000000001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714.35</v>
      </c>
      <c r="D54" s="40">
        <v>715.26666666666677</v>
      </c>
      <c r="E54" s="40">
        <v>707.08333333333348</v>
      </c>
      <c r="F54" s="40">
        <v>699.81666666666672</v>
      </c>
      <c r="G54" s="40">
        <v>691.63333333333344</v>
      </c>
      <c r="H54" s="40">
        <v>722.53333333333353</v>
      </c>
      <c r="I54" s="40">
        <v>730.7166666666667</v>
      </c>
      <c r="J54" s="40">
        <v>737.98333333333358</v>
      </c>
      <c r="K54" s="31">
        <v>723.45</v>
      </c>
      <c r="L54" s="31">
        <v>708</v>
      </c>
      <c r="M54" s="31">
        <v>44.695970000000003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366.95</v>
      </c>
      <c r="D55" s="40">
        <v>369.45</v>
      </c>
      <c r="E55" s="40">
        <v>361.5</v>
      </c>
      <c r="F55" s="40">
        <v>356.05</v>
      </c>
      <c r="G55" s="40">
        <v>348.1</v>
      </c>
      <c r="H55" s="40">
        <v>374.9</v>
      </c>
      <c r="I55" s="40">
        <v>382.84999999999991</v>
      </c>
      <c r="J55" s="40">
        <v>388.29999999999995</v>
      </c>
      <c r="K55" s="31">
        <v>377.4</v>
      </c>
      <c r="L55" s="31">
        <v>364</v>
      </c>
      <c r="M55" s="31">
        <v>31.347300000000001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17779.650000000001</v>
      </c>
      <c r="D56" s="40">
        <v>18063.100000000002</v>
      </c>
      <c r="E56" s="40">
        <v>17326.300000000003</v>
      </c>
      <c r="F56" s="40">
        <v>16872.95</v>
      </c>
      <c r="G56" s="40">
        <v>16136.150000000001</v>
      </c>
      <c r="H56" s="40">
        <v>18516.450000000004</v>
      </c>
      <c r="I56" s="40">
        <v>19253.25</v>
      </c>
      <c r="J56" s="40">
        <v>19706.600000000006</v>
      </c>
      <c r="K56" s="31">
        <v>18799.900000000001</v>
      </c>
      <c r="L56" s="31">
        <v>17609.75</v>
      </c>
      <c r="M56" s="31">
        <v>1.4305000000000001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3571.6</v>
      </c>
      <c r="D57" s="40">
        <v>3590.4666666666667</v>
      </c>
      <c r="E57" s="40">
        <v>3536.1333333333332</v>
      </c>
      <c r="F57" s="40">
        <v>3500.6666666666665</v>
      </c>
      <c r="G57" s="40">
        <v>3446.333333333333</v>
      </c>
      <c r="H57" s="40">
        <v>3625.9333333333334</v>
      </c>
      <c r="I57" s="40">
        <v>3680.2666666666664</v>
      </c>
      <c r="J57" s="40">
        <v>3715.7333333333336</v>
      </c>
      <c r="K57" s="31">
        <v>3644.8</v>
      </c>
      <c r="L57" s="31">
        <v>3555</v>
      </c>
      <c r="M57" s="31">
        <v>2.48828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462.65</v>
      </c>
      <c r="D58" s="40">
        <v>466.3</v>
      </c>
      <c r="E58" s="40">
        <v>457.6</v>
      </c>
      <c r="F58" s="40">
        <v>452.55</v>
      </c>
      <c r="G58" s="40">
        <v>443.85</v>
      </c>
      <c r="H58" s="40">
        <v>471.35</v>
      </c>
      <c r="I58" s="40">
        <v>480.04999999999995</v>
      </c>
      <c r="J58" s="40">
        <v>485.1</v>
      </c>
      <c r="K58" s="31">
        <v>475</v>
      </c>
      <c r="L58" s="31">
        <v>461.25</v>
      </c>
      <c r="M58" s="31">
        <v>17.813030000000001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219.55</v>
      </c>
      <c r="D59" s="40">
        <v>219.45000000000002</v>
      </c>
      <c r="E59" s="40">
        <v>215.95000000000005</v>
      </c>
      <c r="F59" s="40">
        <v>212.35000000000002</v>
      </c>
      <c r="G59" s="40">
        <v>208.85000000000005</v>
      </c>
      <c r="H59" s="40">
        <v>223.05000000000004</v>
      </c>
      <c r="I59" s="40">
        <v>226.54999999999998</v>
      </c>
      <c r="J59" s="40">
        <v>230.15000000000003</v>
      </c>
      <c r="K59" s="31">
        <v>222.95</v>
      </c>
      <c r="L59" s="31">
        <v>215.85</v>
      </c>
      <c r="M59" s="31">
        <v>127.4586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134.4</v>
      </c>
      <c r="D60" s="40">
        <v>134.03333333333333</v>
      </c>
      <c r="E60" s="40">
        <v>132.36666666666667</v>
      </c>
      <c r="F60" s="40">
        <v>130.33333333333334</v>
      </c>
      <c r="G60" s="40">
        <v>128.66666666666669</v>
      </c>
      <c r="H60" s="40">
        <v>136.06666666666666</v>
      </c>
      <c r="I60" s="40">
        <v>137.73333333333335</v>
      </c>
      <c r="J60" s="40">
        <v>139.76666666666665</v>
      </c>
      <c r="K60" s="31">
        <v>135.69999999999999</v>
      </c>
      <c r="L60" s="31">
        <v>132</v>
      </c>
      <c r="M60" s="31">
        <v>10.126580000000001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617.29999999999995</v>
      </c>
      <c r="D61" s="40">
        <v>621.44999999999993</v>
      </c>
      <c r="E61" s="40">
        <v>608.59999999999991</v>
      </c>
      <c r="F61" s="40">
        <v>599.9</v>
      </c>
      <c r="G61" s="40">
        <v>587.04999999999995</v>
      </c>
      <c r="H61" s="40">
        <v>630.14999999999986</v>
      </c>
      <c r="I61" s="40">
        <v>643</v>
      </c>
      <c r="J61" s="40">
        <v>651.69999999999982</v>
      </c>
      <c r="K61" s="31">
        <v>634.29999999999995</v>
      </c>
      <c r="L61" s="31">
        <v>612.75</v>
      </c>
      <c r="M61" s="31">
        <v>17.83991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892.3</v>
      </c>
      <c r="D62" s="40">
        <v>896.76666666666677</v>
      </c>
      <c r="E62" s="40">
        <v>886.53333333333353</v>
      </c>
      <c r="F62" s="40">
        <v>880.76666666666677</v>
      </c>
      <c r="G62" s="40">
        <v>870.53333333333353</v>
      </c>
      <c r="H62" s="40">
        <v>902.53333333333353</v>
      </c>
      <c r="I62" s="40">
        <v>912.76666666666688</v>
      </c>
      <c r="J62" s="40">
        <v>918.53333333333353</v>
      </c>
      <c r="K62" s="31">
        <v>907</v>
      </c>
      <c r="L62" s="31">
        <v>891</v>
      </c>
      <c r="M62" s="31">
        <v>10.09418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156</v>
      </c>
      <c r="D63" s="40">
        <v>156.51666666666668</v>
      </c>
      <c r="E63" s="40">
        <v>154.48333333333335</v>
      </c>
      <c r="F63" s="40">
        <v>152.96666666666667</v>
      </c>
      <c r="G63" s="40">
        <v>150.93333333333334</v>
      </c>
      <c r="H63" s="40">
        <v>158.03333333333336</v>
      </c>
      <c r="I63" s="40">
        <v>160.06666666666672</v>
      </c>
      <c r="J63" s="40">
        <v>161.58333333333337</v>
      </c>
      <c r="K63" s="31">
        <v>158.55000000000001</v>
      </c>
      <c r="L63" s="31">
        <v>155</v>
      </c>
      <c r="M63" s="31">
        <v>14.318860000000001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153.4</v>
      </c>
      <c r="D64" s="40">
        <v>154.71666666666667</v>
      </c>
      <c r="E64" s="40">
        <v>151.68333333333334</v>
      </c>
      <c r="F64" s="40">
        <v>149.96666666666667</v>
      </c>
      <c r="G64" s="40">
        <v>146.93333333333334</v>
      </c>
      <c r="H64" s="40">
        <v>156.43333333333334</v>
      </c>
      <c r="I64" s="40">
        <v>159.4666666666667</v>
      </c>
      <c r="J64" s="40">
        <v>161.18333333333334</v>
      </c>
      <c r="K64" s="31">
        <v>157.75</v>
      </c>
      <c r="L64" s="31">
        <v>153</v>
      </c>
      <c r="M64" s="31">
        <v>129.81172000000001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5572.1</v>
      </c>
      <c r="D65" s="40">
        <v>5645.9000000000005</v>
      </c>
      <c r="E65" s="40">
        <v>5434.2000000000007</v>
      </c>
      <c r="F65" s="40">
        <v>5296.3</v>
      </c>
      <c r="G65" s="40">
        <v>5084.6000000000004</v>
      </c>
      <c r="H65" s="40">
        <v>5783.8000000000011</v>
      </c>
      <c r="I65" s="40">
        <v>5995.5</v>
      </c>
      <c r="J65" s="40">
        <v>6133.4000000000015</v>
      </c>
      <c r="K65" s="31">
        <v>5857.6</v>
      </c>
      <c r="L65" s="31">
        <v>5508</v>
      </c>
      <c r="M65" s="31">
        <v>5.9873799999999999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1476.9</v>
      </c>
      <c r="D66" s="40">
        <v>1478.25</v>
      </c>
      <c r="E66" s="40">
        <v>1469.25</v>
      </c>
      <c r="F66" s="40">
        <v>1461.6</v>
      </c>
      <c r="G66" s="40">
        <v>1452.6</v>
      </c>
      <c r="H66" s="40">
        <v>1485.9</v>
      </c>
      <c r="I66" s="40">
        <v>1494.9</v>
      </c>
      <c r="J66" s="40">
        <v>1502.5500000000002</v>
      </c>
      <c r="K66" s="31">
        <v>1487.25</v>
      </c>
      <c r="L66" s="31">
        <v>1470.6</v>
      </c>
      <c r="M66" s="31">
        <v>2.8923899999999998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653.35</v>
      </c>
      <c r="D67" s="40">
        <v>655.5</v>
      </c>
      <c r="E67" s="40">
        <v>643.85</v>
      </c>
      <c r="F67" s="40">
        <v>634.35</v>
      </c>
      <c r="G67" s="40">
        <v>622.70000000000005</v>
      </c>
      <c r="H67" s="40">
        <v>665</v>
      </c>
      <c r="I67" s="40">
        <v>676.65000000000009</v>
      </c>
      <c r="J67" s="40">
        <v>686.15</v>
      </c>
      <c r="K67" s="31">
        <v>667.15</v>
      </c>
      <c r="L67" s="31">
        <v>646</v>
      </c>
      <c r="M67" s="31">
        <v>12.10622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790.75</v>
      </c>
      <c r="D68" s="40">
        <v>789.29999999999984</v>
      </c>
      <c r="E68" s="40">
        <v>784.74999999999966</v>
      </c>
      <c r="F68" s="40">
        <v>778.74999999999977</v>
      </c>
      <c r="G68" s="40">
        <v>774.19999999999959</v>
      </c>
      <c r="H68" s="40">
        <v>795.29999999999973</v>
      </c>
      <c r="I68" s="40">
        <v>799.84999999999991</v>
      </c>
      <c r="J68" s="40">
        <v>805.8499999999998</v>
      </c>
      <c r="K68" s="31">
        <v>793.85</v>
      </c>
      <c r="L68" s="31">
        <v>783.3</v>
      </c>
      <c r="M68" s="31">
        <v>3.56935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451.3</v>
      </c>
      <c r="D69" s="40">
        <v>452.76666666666665</v>
      </c>
      <c r="E69" s="40">
        <v>445.5333333333333</v>
      </c>
      <c r="F69" s="40">
        <v>439.76666666666665</v>
      </c>
      <c r="G69" s="40">
        <v>432.5333333333333</v>
      </c>
      <c r="H69" s="40">
        <v>458.5333333333333</v>
      </c>
      <c r="I69" s="40">
        <v>465.76666666666665</v>
      </c>
      <c r="J69" s="40">
        <v>471.5333333333333</v>
      </c>
      <c r="K69" s="31">
        <v>460</v>
      </c>
      <c r="L69" s="31">
        <v>447</v>
      </c>
      <c r="M69" s="31">
        <v>6.4421499999999998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915.35</v>
      </c>
      <c r="D70" s="40">
        <v>916.04999999999984</v>
      </c>
      <c r="E70" s="40">
        <v>902.34999999999968</v>
      </c>
      <c r="F70" s="40">
        <v>889.3499999999998</v>
      </c>
      <c r="G70" s="40">
        <v>875.64999999999964</v>
      </c>
      <c r="H70" s="40">
        <v>929.04999999999973</v>
      </c>
      <c r="I70" s="40">
        <v>942.74999999999977</v>
      </c>
      <c r="J70" s="40">
        <v>955.74999999999977</v>
      </c>
      <c r="K70" s="31">
        <v>929.75</v>
      </c>
      <c r="L70" s="31">
        <v>903.05</v>
      </c>
      <c r="M70" s="31">
        <v>6.18377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415.9</v>
      </c>
      <c r="D71" s="40">
        <v>414.41666666666669</v>
      </c>
      <c r="E71" s="40">
        <v>406.78333333333336</v>
      </c>
      <c r="F71" s="40">
        <v>397.66666666666669</v>
      </c>
      <c r="G71" s="40">
        <v>390.03333333333336</v>
      </c>
      <c r="H71" s="40">
        <v>423.53333333333336</v>
      </c>
      <c r="I71" s="40">
        <v>431.16666666666669</v>
      </c>
      <c r="J71" s="40">
        <v>440.28333333333336</v>
      </c>
      <c r="K71" s="31">
        <v>422.05</v>
      </c>
      <c r="L71" s="31">
        <v>405.3</v>
      </c>
      <c r="M71" s="31">
        <v>67.731340000000003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608.75</v>
      </c>
      <c r="D72" s="40">
        <v>606.73333333333335</v>
      </c>
      <c r="E72" s="40">
        <v>603.4666666666667</v>
      </c>
      <c r="F72" s="40">
        <v>598.18333333333339</v>
      </c>
      <c r="G72" s="40">
        <v>594.91666666666674</v>
      </c>
      <c r="H72" s="40">
        <v>612.01666666666665</v>
      </c>
      <c r="I72" s="40">
        <v>615.2833333333333</v>
      </c>
      <c r="J72" s="40">
        <v>620.56666666666661</v>
      </c>
      <c r="K72" s="31">
        <v>610</v>
      </c>
      <c r="L72" s="31">
        <v>601.45000000000005</v>
      </c>
      <c r="M72" s="31">
        <v>8.4168900000000004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2015.5</v>
      </c>
      <c r="D73" s="40">
        <v>2003.5166666666667</v>
      </c>
      <c r="E73" s="40">
        <v>1972.0333333333333</v>
      </c>
      <c r="F73" s="40">
        <v>1928.5666666666666</v>
      </c>
      <c r="G73" s="40">
        <v>1897.0833333333333</v>
      </c>
      <c r="H73" s="40">
        <v>2046.9833333333333</v>
      </c>
      <c r="I73" s="40">
        <v>2078.4666666666662</v>
      </c>
      <c r="J73" s="40">
        <v>2121.9333333333334</v>
      </c>
      <c r="K73" s="31">
        <v>2035</v>
      </c>
      <c r="L73" s="31">
        <v>1960.05</v>
      </c>
      <c r="M73" s="31">
        <v>2.1508600000000002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2289.75</v>
      </c>
      <c r="D74" s="40">
        <v>2292</v>
      </c>
      <c r="E74" s="40">
        <v>2250</v>
      </c>
      <c r="F74" s="40">
        <v>2210.25</v>
      </c>
      <c r="G74" s="40">
        <v>2168.25</v>
      </c>
      <c r="H74" s="40">
        <v>2331.75</v>
      </c>
      <c r="I74" s="40">
        <v>2373.75</v>
      </c>
      <c r="J74" s="40">
        <v>2413.5</v>
      </c>
      <c r="K74" s="31">
        <v>2334</v>
      </c>
      <c r="L74" s="31">
        <v>2252.25</v>
      </c>
      <c r="M74" s="31">
        <v>14.49128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176.6</v>
      </c>
      <c r="D75" s="40">
        <v>174</v>
      </c>
      <c r="E75" s="40">
        <v>167.1</v>
      </c>
      <c r="F75" s="40">
        <v>157.6</v>
      </c>
      <c r="G75" s="40">
        <v>150.69999999999999</v>
      </c>
      <c r="H75" s="40">
        <v>183.5</v>
      </c>
      <c r="I75" s="40">
        <v>190.39999999999998</v>
      </c>
      <c r="J75" s="40">
        <v>199.9</v>
      </c>
      <c r="K75" s="31">
        <v>180.9</v>
      </c>
      <c r="L75" s="31">
        <v>164.5</v>
      </c>
      <c r="M75" s="31">
        <v>24.781459999999999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4785.6000000000004</v>
      </c>
      <c r="D76" s="40">
        <v>4755.5666666666666</v>
      </c>
      <c r="E76" s="40">
        <v>4701.833333333333</v>
      </c>
      <c r="F76" s="40">
        <v>4618.0666666666666</v>
      </c>
      <c r="G76" s="40">
        <v>4564.333333333333</v>
      </c>
      <c r="H76" s="40">
        <v>4839.333333333333</v>
      </c>
      <c r="I76" s="40">
        <v>4893.0666666666666</v>
      </c>
      <c r="J76" s="40">
        <v>4976.833333333333</v>
      </c>
      <c r="K76" s="31">
        <v>4809.3</v>
      </c>
      <c r="L76" s="31">
        <v>4671.8</v>
      </c>
      <c r="M76" s="31">
        <v>6.3176399999999999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5388.45</v>
      </c>
      <c r="D77" s="40">
        <v>5380.2</v>
      </c>
      <c r="E77" s="40">
        <v>5238.3499999999995</v>
      </c>
      <c r="F77" s="40">
        <v>5088.25</v>
      </c>
      <c r="G77" s="40">
        <v>4946.3999999999996</v>
      </c>
      <c r="H77" s="40">
        <v>5530.2999999999993</v>
      </c>
      <c r="I77" s="40">
        <v>5672.15</v>
      </c>
      <c r="J77" s="40">
        <v>5822.2499999999991</v>
      </c>
      <c r="K77" s="31">
        <v>5522.05</v>
      </c>
      <c r="L77" s="31">
        <v>5230.1000000000004</v>
      </c>
      <c r="M77" s="31">
        <v>3.3111700000000002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3604.05</v>
      </c>
      <c r="D78" s="40">
        <v>3609.0333333333333</v>
      </c>
      <c r="E78" s="40">
        <v>3547.0666666666666</v>
      </c>
      <c r="F78" s="40">
        <v>3490.0833333333335</v>
      </c>
      <c r="G78" s="40">
        <v>3428.1166666666668</v>
      </c>
      <c r="H78" s="40">
        <v>3666.0166666666664</v>
      </c>
      <c r="I78" s="40">
        <v>3727.9833333333327</v>
      </c>
      <c r="J78" s="40">
        <v>3784.9666666666662</v>
      </c>
      <c r="K78" s="31">
        <v>3671</v>
      </c>
      <c r="L78" s="31">
        <v>3552.05</v>
      </c>
      <c r="M78" s="31">
        <v>1.06013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4671.45</v>
      </c>
      <c r="D79" s="40">
        <v>4696.75</v>
      </c>
      <c r="E79" s="40">
        <v>4625.8</v>
      </c>
      <c r="F79" s="40">
        <v>4580.1500000000005</v>
      </c>
      <c r="G79" s="40">
        <v>4509.2000000000007</v>
      </c>
      <c r="H79" s="40">
        <v>4742.3999999999996</v>
      </c>
      <c r="I79" s="40">
        <v>4813.3500000000004</v>
      </c>
      <c r="J79" s="40">
        <v>4858.9999999999991</v>
      </c>
      <c r="K79" s="31">
        <v>4767.7</v>
      </c>
      <c r="L79" s="31">
        <v>4651.1000000000004</v>
      </c>
      <c r="M79" s="31">
        <v>2.3366400000000001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2603.3000000000002</v>
      </c>
      <c r="D80" s="40">
        <v>2625.65</v>
      </c>
      <c r="E80" s="40">
        <v>2552.65</v>
      </c>
      <c r="F80" s="40">
        <v>2502</v>
      </c>
      <c r="G80" s="40">
        <v>2429</v>
      </c>
      <c r="H80" s="40">
        <v>2676.3</v>
      </c>
      <c r="I80" s="40">
        <v>2749.3</v>
      </c>
      <c r="J80" s="40">
        <v>2799.9500000000003</v>
      </c>
      <c r="K80" s="31">
        <v>2698.65</v>
      </c>
      <c r="L80" s="31">
        <v>2575</v>
      </c>
      <c r="M80" s="31">
        <v>8.2329899999999991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516.1</v>
      </c>
      <c r="D81" s="40">
        <v>519.85</v>
      </c>
      <c r="E81" s="40">
        <v>508.25</v>
      </c>
      <c r="F81" s="40">
        <v>500.4</v>
      </c>
      <c r="G81" s="40">
        <v>488.79999999999995</v>
      </c>
      <c r="H81" s="40">
        <v>527.70000000000005</v>
      </c>
      <c r="I81" s="40">
        <v>539.30000000000018</v>
      </c>
      <c r="J81" s="40">
        <v>547.15000000000009</v>
      </c>
      <c r="K81" s="31">
        <v>531.45000000000005</v>
      </c>
      <c r="L81" s="31">
        <v>512</v>
      </c>
      <c r="M81" s="31">
        <v>5.2521800000000001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1751.15</v>
      </c>
      <c r="D82" s="40">
        <v>1753.75</v>
      </c>
      <c r="E82" s="40">
        <v>1729.5</v>
      </c>
      <c r="F82" s="40">
        <v>1707.85</v>
      </c>
      <c r="G82" s="40">
        <v>1683.6</v>
      </c>
      <c r="H82" s="40">
        <v>1775.4</v>
      </c>
      <c r="I82" s="40">
        <v>1799.65</v>
      </c>
      <c r="J82" s="40">
        <v>1821.3000000000002</v>
      </c>
      <c r="K82" s="31">
        <v>1778</v>
      </c>
      <c r="L82" s="31">
        <v>1732.1</v>
      </c>
      <c r="M82" s="31">
        <v>1.78308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1802.85</v>
      </c>
      <c r="D83" s="40">
        <v>1746.7666666666667</v>
      </c>
      <c r="E83" s="40">
        <v>1668.5833333333333</v>
      </c>
      <c r="F83" s="40">
        <v>1534.3166666666666</v>
      </c>
      <c r="G83" s="40">
        <v>1456.1333333333332</v>
      </c>
      <c r="H83" s="40">
        <v>1881.0333333333333</v>
      </c>
      <c r="I83" s="40">
        <v>1959.2166666666667</v>
      </c>
      <c r="J83" s="40">
        <v>2093.4833333333336</v>
      </c>
      <c r="K83" s="31">
        <v>1824.95</v>
      </c>
      <c r="L83" s="31">
        <v>1612.5</v>
      </c>
      <c r="M83" s="31">
        <v>190.36474999999999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176.05</v>
      </c>
      <c r="D84" s="40">
        <v>176.41666666666666</v>
      </c>
      <c r="E84" s="40">
        <v>174.33333333333331</v>
      </c>
      <c r="F84" s="40">
        <v>172.61666666666665</v>
      </c>
      <c r="G84" s="40">
        <v>170.5333333333333</v>
      </c>
      <c r="H84" s="40">
        <v>178.13333333333333</v>
      </c>
      <c r="I84" s="40">
        <v>180.21666666666664</v>
      </c>
      <c r="J84" s="40">
        <v>181.93333333333334</v>
      </c>
      <c r="K84" s="31">
        <v>178.5</v>
      </c>
      <c r="L84" s="31">
        <v>174.7</v>
      </c>
      <c r="M84" s="31">
        <v>20.482710000000001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94.7</v>
      </c>
      <c r="D85" s="40">
        <v>95.600000000000009</v>
      </c>
      <c r="E85" s="40">
        <v>93.100000000000023</v>
      </c>
      <c r="F85" s="40">
        <v>91.500000000000014</v>
      </c>
      <c r="G85" s="40">
        <v>89.000000000000028</v>
      </c>
      <c r="H85" s="40">
        <v>97.200000000000017</v>
      </c>
      <c r="I85" s="40">
        <v>99.699999999999989</v>
      </c>
      <c r="J85" s="40">
        <v>101.30000000000001</v>
      </c>
      <c r="K85" s="31">
        <v>98.1</v>
      </c>
      <c r="L85" s="31">
        <v>94</v>
      </c>
      <c r="M85" s="31">
        <v>164.95647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283.10000000000002</v>
      </c>
      <c r="D86" s="40">
        <v>285.05</v>
      </c>
      <c r="E86" s="40">
        <v>278.3</v>
      </c>
      <c r="F86" s="40">
        <v>273.5</v>
      </c>
      <c r="G86" s="40">
        <v>266.75</v>
      </c>
      <c r="H86" s="40">
        <v>289.85000000000002</v>
      </c>
      <c r="I86" s="40">
        <v>296.60000000000002</v>
      </c>
      <c r="J86" s="40">
        <v>301.40000000000003</v>
      </c>
      <c r="K86" s="31">
        <v>291.8</v>
      </c>
      <c r="L86" s="31">
        <v>280.25</v>
      </c>
      <c r="M86" s="31">
        <v>31.523759999999999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140.94999999999999</v>
      </c>
      <c r="D87" s="40">
        <v>142.28333333333333</v>
      </c>
      <c r="E87" s="40">
        <v>139.01666666666665</v>
      </c>
      <c r="F87" s="40">
        <v>137.08333333333331</v>
      </c>
      <c r="G87" s="40">
        <v>133.81666666666663</v>
      </c>
      <c r="H87" s="40">
        <v>144.21666666666667</v>
      </c>
      <c r="I87" s="40">
        <v>147.48333333333338</v>
      </c>
      <c r="J87" s="40">
        <v>149.41666666666669</v>
      </c>
      <c r="K87" s="31">
        <v>145.55000000000001</v>
      </c>
      <c r="L87" s="31">
        <v>140.35</v>
      </c>
      <c r="M87" s="31">
        <v>102.22954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39.25</v>
      </c>
      <c r="D88" s="40">
        <v>39.550000000000004</v>
      </c>
      <c r="E88" s="40">
        <v>38.70000000000001</v>
      </c>
      <c r="F88" s="40">
        <v>38.150000000000006</v>
      </c>
      <c r="G88" s="40">
        <v>37.300000000000011</v>
      </c>
      <c r="H88" s="40">
        <v>40.100000000000009</v>
      </c>
      <c r="I88" s="40">
        <v>40.950000000000003</v>
      </c>
      <c r="J88" s="40">
        <v>41.500000000000007</v>
      </c>
      <c r="K88" s="31">
        <v>40.4</v>
      </c>
      <c r="L88" s="31">
        <v>39</v>
      </c>
      <c r="M88" s="31">
        <v>154.10264000000001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3418.45</v>
      </c>
      <c r="D89" s="40">
        <v>3442.25</v>
      </c>
      <c r="E89" s="40">
        <v>3369.65</v>
      </c>
      <c r="F89" s="40">
        <v>3320.85</v>
      </c>
      <c r="G89" s="40">
        <v>3248.25</v>
      </c>
      <c r="H89" s="40">
        <v>3491.05</v>
      </c>
      <c r="I89" s="40">
        <v>3563.6500000000005</v>
      </c>
      <c r="J89" s="40">
        <v>3612.4500000000003</v>
      </c>
      <c r="K89" s="31">
        <v>3514.85</v>
      </c>
      <c r="L89" s="31">
        <v>3393.45</v>
      </c>
      <c r="M89" s="31">
        <v>0.94710000000000005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482.6</v>
      </c>
      <c r="D90" s="40">
        <v>489.15000000000003</v>
      </c>
      <c r="E90" s="40">
        <v>474.30000000000007</v>
      </c>
      <c r="F90" s="40">
        <v>466.00000000000006</v>
      </c>
      <c r="G90" s="40">
        <v>451.15000000000009</v>
      </c>
      <c r="H90" s="40">
        <v>497.45000000000005</v>
      </c>
      <c r="I90" s="40">
        <v>512.30000000000007</v>
      </c>
      <c r="J90" s="40">
        <v>520.6</v>
      </c>
      <c r="K90" s="31">
        <v>504</v>
      </c>
      <c r="L90" s="31">
        <v>480.85</v>
      </c>
      <c r="M90" s="31">
        <v>14.50731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919.55</v>
      </c>
      <c r="D91" s="40">
        <v>919.5</v>
      </c>
      <c r="E91" s="40">
        <v>911.25</v>
      </c>
      <c r="F91" s="40">
        <v>902.95</v>
      </c>
      <c r="G91" s="40">
        <v>894.7</v>
      </c>
      <c r="H91" s="40">
        <v>927.8</v>
      </c>
      <c r="I91" s="40">
        <v>936.05</v>
      </c>
      <c r="J91" s="40">
        <v>944.34999999999991</v>
      </c>
      <c r="K91" s="31">
        <v>927.75</v>
      </c>
      <c r="L91" s="31">
        <v>911.2</v>
      </c>
      <c r="M91" s="31">
        <v>4.5344300000000004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602.29999999999995</v>
      </c>
      <c r="D92" s="40">
        <v>596.0333333333333</v>
      </c>
      <c r="E92" s="40">
        <v>586.26666666666665</v>
      </c>
      <c r="F92" s="40">
        <v>570.23333333333335</v>
      </c>
      <c r="G92" s="40">
        <v>560.4666666666667</v>
      </c>
      <c r="H92" s="40">
        <v>612.06666666666661</v>
      </c>
      <c r="I92" s="40">
        <v>621.83333333333326</v>
      </c>
      <c r="J92" s="40">
        <v>637.86666666666656</v>
      </c>
      <c r="K92" s="31">
        <v>605.79999999999995</v>
      </c>
      <c r="L92" s="31">
        <v>580</v>
      </c>
      <c r="M92" s="31">
        <v>2.3322400000000001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2177.4</v>
      </c>
      <c r="D93" s="40">
        <v>2208.2166666666667</v>
      </c>
      <c r="E93" s="40">
        <v>2126.8333333333335</v>
      </c>
      <c r="F93" s="40">
        <v>2076.2666666666669</v>
      </c>
      <c r="G93" s="40">
        <v>1994.8833333333337</v>
      </c>
      <c r="H93" s="40">
        <v>2258.7833333333333</v>
      </c>
      <c r="I93" s="40">
        <v>2340.1666666666665</v>
      </c>
      <c r="J93" s="40">
        <v>2390.7333333333331</v>
      </c>
      <c r="K93" s="31">
        <v>2289.6</v>
      </c>
      <c r="L93" s="31">
        <v>2157.65</v>
      </c>
      <c r="M93" s="31">
        <v>14.29851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1774.5</v>
      </c>
      <c r="D94" s="40">
        <v>1783.2666666666664</v>
      </c>
      <c r="E94" s="40">
        <v>1754.5833333333328</v>
      </c>
      <c r="F94" s="40">
        <v>1734.6666666666663</v>
      </c>
      <c r="G94" s="40">
        <v>1705.9833333333327</v>
      </c>
      <c r="H94" s="40">
        <v>1803.1833333333329</v>
      </c>
      <c r="I94" s="40">
        <v>1831.8666666666663</v>
      </c>
      <c r="J94" s="40">
        <v>1851.7833333333331</v>
      </c>
      <c r="K94" s="31">
        <v>1811.95</v>
      </c>
      <c r="L94" s="31">
        <v>1763.35</v>
      </c>
      <c r="M94" s="31">
        <v>4.7522200000000003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638.35</v>
      </c>
      <c r="D95" s="40">
        <v>642.06666666666672</v>
      </c>
      <c r="E95" s="40">
        <v>624.18333333333339</v>
      </c>
      <c r="F95" s="40">
        <v>610.01666666666665</v>
      </c>
      <c r="G95" s="40">
        <v>592.13333333333333</v>
      </c>
      <c r="H95" s="40">
        <v>656.23333333333346</v>
      </c>
      <c r="I95" s="40">
        <v>674.1166666666669</v>
      </c>
      <c r="J95" s="40">
        <v>688.28333333333353</v>
      </c>
      <c r="K95" s="31">
        <v>659.95</v>
      </c>
      <c r="L95" s="31">
        <v>627.9</v>
      </c>
      <c r="M95" s="31">
        <v>11.38266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309.2</v>
      </c>
      <c r="D96" s="40">
        <v>307.61666666666662</v>
      </c>
      <c r="E96" s="40">
        <v>293.28333333333325</v>
      </c>
      <c r="F96" s="40">
        <v>277.36666666666662</v>
      </c>
      <c r="G96" s="40">
        <v>263.03333333333325</v>
      </c>
      <c r="H96" s="40">
        <v>323.53333333333325</v>
      </c>
      <c r="I96" s="40">
        <v>337.86666666666662</v>
      </c>
      <c r="J96" s="40">
        <v>353.78333333333325</v>
      </c>
      <c r="K96" s="31">
        <v>321.95</v>
      </c>
      <c r="L96" s="31">
        <v>291.7</v>
      </c>
      <c r="M96" s="31">
        <v>18.139050000000001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1120.2</v>
      </c>
      <c r="D97" s="40">
        <v>1129.5666666666666</v>
      </c>
      <c r="E97" s="40">
        <v>1104.1333333333332</v>
      </c>
      <c r="F97" s="40">
        <v>1088.0666666666666</v>
      </c>
      <c r="G97" s="40">
        <v>1062.6333333333332</v>
      </c>
      <c r="H97" s="40">
        <v>1145.6333333333332</v>
      </c>
      <c r="I97" s="40">
        <v>1171.0666666666666</v>
      </c>
      <c r="J97" s="40">
        <v>1187.1333333333332</v>
      </c>
      <c r="K97" s="31">
        <v>1155</v>
      </c>
      <c r="L97" s="31">
        <v>1113.5</v>
      </c>
      <c r="M97" s="31">
        <v>53.845300000000002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2601.4</v>
      </c>
      <c r="D98" s="40">
        <v>2615.8666666666668</v>
      </c>
      <c r="E98" s="40">
        <v>2575.4333333333334</v>
      </c>
      <c r="F98" s="40">
        <v>2549.4666666666667</v>
      </c>
      <c r="G98" s="40">
        <v>2509.0333333333333</v>
      </c>
      <c r="H98" s="40">
        <v>2641.8333333333335</v>
      </c>
      <c r="I98" s="40">
        <v>2682.2666666666669</v>
      </c>
      <c r="J98" s="40">
        <v>2708.2333333333336</v>
      </c>
      <c r="K98" s="31">
        <v>2656.3</v>
      </c>
      <c r="L98" s="31">
        <v>2589.9</v>
      </c>
      <c r="M98" s="31">
        <v>3.16439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1539.4</v>
      </c>
      <c r="D99" s="40">
        <v>1536.05</v>
      </c>
      <c r="E99" s="40">
        <v>1528.6</v>
      </c>
      <c r="F99" s="40">
        <v>1517.8</v>
      </c>
      <c r="G99" s="40">
        <v>1510.35</v>
      </c>
      <c r="H99" s="40">
        <v>1546.85</v>
      </c>
      <c r="I99" s="40">
        <v>1554.3000000000002</v>
      </c>
      <c r="J99" s="40">
        <v>1565.1</v>
      </c>
      <c r="K99" s="31">
        <v>1543.5</v>
      </c>
      <c r="L99" s="31">
        <v>1525.25</v>
      </c>
      <c r="M99" s="31">
        <v>45.76437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704.5</v>
      </c>
      <c r="D100" s="40">
        <v>707.26666666666677</v>
      </c>
      <c r="E100" s="40">
        <v>699.53333333333353</v>
      </c>
      <c r="F100" s="40">
        <v>694.56666666666672</v>
      </c>
      <c r="G100" s="40">
        <v>686.83333333333348</v>
      </c>
      <c r="H100" s="40">
        <v>712.23333333333358</v>
      </c>
      <c r="I100" s="40">
        <v>719.96666666666692</v>
      </c>
      <c r="J100" s="40">
        <v>724.93333333333362</v>
      </c>
      <c r="K100" s="31">
        <v>715</v>
      </c>
      <c r="L100" s="31">
        <v>702.3</v>
      </c>
      <c r="M100" s="31">
        <v>17.086549999999999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1372.95</v>
      </c>
      <c r="D101" s="40">
        <v>1365.1</v>
      </c>
      <c r="E101" s="40">
        <v>1348.1999999999998</v>
      </c>
      <c r="F101" s="40">
        <v>1323.4499999999998</v>
      </c>
      <c r="G101" s="40">
        <v>1306.5499999999997</v>
      </c>
      <c r="H101" s="40">
        <v>1389.85</v>
      </c>
      <c r="I101" s="40">
        <v>1406.75</v>
      </c>
      <c r="J101" s="40">
        <v>1431.5</v>
      </c>
      <c r="K101" s="31">
        <v>1382</v>
      </c>
      <c r="L101" s="31">
        <v>1340.35</v>
      </c>
      <c r="M101" s="31">
        <v>7.7150800000000004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2684.85</v>
      </c>
      <c r="D102" s="40">
        <v>2705</v>
      </c>
      <c r="E102" s="40">
        <v>2647</v>
      </c>
      <c r="F102" s="40">
        <v>2609.15</v>
      </c>
      <c r="G102" s="40">
        <v>2551.15</v>
      </c>
      <c r="H102" s="40">
        <v>2742.85</v>
      </c>
      <c r="I102" s="40">
        <v>2800.85</v>
      </c>
      <c r="J102" s="40">
        <v>2838.7</v>
      </c>
      <c r="K102" s="31">
        <v>2763</v>
      </c>
      <c r="L102" s="31">
        <v>2667.15</v>
      </c>
      <c r="M102" s="31">
        <v>5.5956900000000003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440.3</v>
      </c>
      <c r="D103" s="40">
        <v>443.5333333333333</v>
      </c>
      <c r="E103" s="40">
        <v>433.06666666666661</v>
      </c>
      <c r="F103" s="40">
        <v>425.83333333333331</v>
      </c>
      <c r="G103" s="40">
        <v>415.36666666666662</v>
      </c>
      <c r="H103" s="40">
        <v>450.76666666666659</v>
      </c>
      <c r="I103" s="40">
        <v>461.23333333333329</v>
      </c>
      <c r="J103" s="40">
        <v>468.46666666666658</v>
      </c>
      <c r="K103" s="31">
        <v>454</v>
      </c>
      <c r="L103" s="31">
        <v>436.3</v>
      </c>
      <c r="M103" s="31">
        <v>96.881410000000002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1383.6</v>
      </c>
      <c r="D104" s="40">
        <v>1389.4166666666667</v>
      </c>
      <c r="E104" s="40">
        <v>1360.5333333333335</v>
      </c>
      <c r="F104" s="40">
        <v>1337.4666666666667</v>
      </c>
      <c r="G104" s="40">
        <v>1308.5833333333335</v>
      </c>
      <c r="H104" s="40">
        <v>1412.4833333333336</v>
      </c>
      <c r="I104" s="40">
        <v>1441.3666666666668</v>
      </c>
      <c r="J104" s="40">
        <v>1464.4333333333336</v>
      </c>
      <c r="K104" s="31">
        <v>1418.3</v>
      </c>
      <c r="L104" s="31">
        <v>1366.35</v>
      </c>
      <c r="M104" s="31">
        <v>3.9411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117.9</v>
      </c>
      <c r="D105" s="40">
        <v>119.35000000000001</v>
      </c>
      <c r="E105" s="40">
        <v>115.50000000000001</v>
      </c>
      <c r="F105" s="40">
        <v>113.10000000000001</v>
      </c>
      <c r="G105" s="40">
        <v>109.25000000000001</v>
      </c>
      <c r="H105" s="40">
        <v>121.75000000000001</v>
      </c>
      <c r="I105" s="40">
        <v>125.60000000000001</v>
      </c>
      <c r="J105" s="40">
        <v>128</v>
      </c>
      <c r="K105" s="31">
        <v>123.2</v>
      </c>
      <c r="L105" s="31">
        <v>116.95</v>
      </c>
      <c r="M105" s="31">
        <v>27.596299999999999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323.7</v>
      </c>
      <c r="D106" s="40">
        <v>324.96666666666664</v>
      </c>
      <c r="E106" s="40">
        <v>320.23333333333329</v>
      </c>
      <c r="F106" s="40">
        <v>316.76666666666665</v>
      </c>
      <c r="G106" s="40">
        <v>312.0333333333333</v>
      </c>
      <c r="H106" s="40">
        <v>328.43333333333328</v>
      </c>
      <c r="I106" s="40">
        <v>333.16666666666663</v>
      </c>
      <c r="J106" s="40">
        <v>336.63333333333327</v>
      </c>
      <c r="K106" s="31">
        <v>329.7</v>
      </c>
      <c r="L106" s="31">
        <v>321.5</v>
      </c>
      <c r="M106" s="31">
        <v>31.877700000000001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2399.4</v>
      </c>
      <c r="D107" s="40">
        <v>2391.9166666666665</v>
      </c>
      <c r="E107" s="40">
        <v>2377.4833333333331</v>
      </c>
      <c r="F107" s="40">
        <v>2355.5666666666666</v>
      </c>
      <c r="G107" s="40">
        <v>2341.1333333333332</v>
      </c>
      <c r="H107" s="40">
        <v>2413.833333333333</v>
      </c>
      <c r="I107" s="40">
        <v>2428.2666666666664</v>
      </c>
      <c r="J107" s="40">
        <v>2450.1833333333329</v>
      </c>
      <c r="K107" s="31">
        <v>2406.35</v>
      </c>
      <c r="L107" s="31">
        <v>2370</v>
      </c>
      <c r="M107" s="31">
        <v>12.369429999999999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322.95</v>
      </c>
      <c r="D108" s="40">
        <v>329.25</v>
      </c>
      <c r="E108" s="40">
        <v>313.5</v>
      </c>
      <c r="F108" s="40">
        <v>304.05</v>
      </c>
      <c r="G108" s="40">
        <v>288.3</v>
      </c>
      <c r="H108" s="40">
        <v>338.7</v>
      </c>
      <c r="I108" s="40">
        <v>354.45</v>
      </c>
      <c r="J108" s="40">
        <v>363.9</v>
      </c>
      <c r="K108" s="31">
        <v>345</v>
      </c>
      <c r="L108" s="31">
        <v>319.8</v>
      </c>
      <c r="M108" s="31">
        <v>93.917010000000005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2925.4</v>
      </c>
      <c r="D109" s="40">
        <v>2935.4</v>
      </c>
      <c r="E109" s="40">
        <v>2906.75</v>
      </c>
      <c r="F109" s="40">
        <v>2888.1</v>
      </c>
      <c r="G109" s="40">
        <v>2859.45</v>
      </c>
      <c r="H109" s="40">
        <v>2954.05</v>
      </c>
      <c r="I109" s="40">
        <v>2982.7000000000007</v>
      </c>
      <c r="J109" s="40">
        <v>3001.3500000000004</v>
      </c>
      <c r="K109" s="31">
        <v>2964.05</v>
      </c>
      <c r="L109" s="31">
        <v>2916.75</v>
      </c>
      <c r="M109" s="31">
        <v>34.817039999999999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762.9</v>
      </c>
      <c r="D110" s="40">
        <v>762.26666666666677</v>
      </c>
      <c r="E110" s="40">
        <v>757.03333333333353</v>
      </c>
      <c r="F110" s="40">
        <v>751.16666666666674</v>
      </c>
      <c r="G110" s="40">
        <v>745.93333333333351</v>
      </c>
      <c r="H110" s="40">
        <v>768.13333333333355</v>
      </c>
      <c r="I110" s="40">
        <v>773.3666666666669</v>
      </c>
      <c r="J110" s="40">
        <v>779.23333333333358</v>
      </c>
      <c r="K110" s="31">
        <v>767.5</v>
      </c>
      <c r="L110" s="31">
        <v>756.4</v>
      </c>
      <c r="M110" s="31">
        <v>206.44385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1512.35</v>
      </c>
      <c r="D111" s="40">
        <v>1512.8666666666668</v>
      </c>
      <c r="E111" s="40">
        <v>1489.9833333333336</v>
      </c>
      <c r="F111" s="40">
        <v>1467.6166666666668</v>
      </c>
      <c r="G111" s="40">
        <v>1444.7333333333336</v>
      </c>
      <c r="H111" s="40">
        <v>1535.2333333333336</v>
      </c>
      <c r="I111" s="40">
        <v>1558.1166666666668</v>
      </c>
      <c r="J111" s="40">
        <v>1580.4833333333336</v>
      </c>
      <c r="K111" s="31">
        <v>1535.75</v>
      </c>
      <c r="L111" s="31">
        <v>1490.5</v>
      </c>
      <c r="M111" s="31">
        <v>5.9830399999999999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640.15</v>
      </c>
      <c r="D112" s="40">
        <v>644.23333333333335</v>
      </c>
      <c r="E112" s="40">
        <v>633.4666666666667</v>
      </c>
      <c r="F112" s="40">
        <v>626.7833333333333</v>
      </c>
      <c r="G112" s="40">
        <v>616.01666666666665</v>
      </c>
      <c r="H112" s="40">
        <v>650.91666666666674</v>
      </c>
      <c r="I112" s="40">
        <v>661.68333333333339</v>
      </c>
      <c r="J112" s="40">
        <v>668.36666666666679</v>
      </c>
      <c r="K112" s="31">
        <v>655</v>
      </c>
      <c r="L112" s="31">
        <v>637.54999999999995</v>
      </c>
      <c r="M112" s="31">
        <v>12.78065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789.7</v>
      </c>
      <c r="D113" s="40">
        <v>780.9</v>
      </c>
      <c r="E113" s="40">
        <v>766.84999999999991</v>
      </c>
      <c r="F113" s="40">
        <v>743.99999999999989</v>
      </c>
      <c r="G113" s="40">
        <v>729.94999999999982</v>
      </c>
      <c r="H113" s="40">
        <v>803.75</v>
      </c>
      <c r="I113" s="40">
        <v>817.8</v>
      </c>
      <c r="J113" s="40">
        <v>840.65000000000009</v>
      </c>
      <c r="K113" s="31">
        <v>794.95</v>
      </c>
      <c r="L113" s="31">
        <v>758.05</v>
      </c>
      <c r="M113" s="31">
        <v>3.9720499999999999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48.6</v>
      </c>
      <c r="D114" s="40">
        <v>49</v>
      </c>
      <c r="E114" s="40">
        <v>48.05</v>
      </c>
      <c r="F114" s="40">
        <v>47.5</v>
      </c>
      <c r="G114" s="40">
        <v>46.55</v>
      </c>
      <c r="H114" s="40">
        <v>49.55</v>
      </c>
      <c r="I114" s="40">
        <v>50.5</v>
      </c>
      <c r="J114" s="40">
        <v>51.05</v>
      </c>
      <c r="K114" s="31">
        <v>49.95</v>
      </c>
      <c r="L114" s="31">
        <v>48.45</v>
      </c>
      <c r="M114" s="31">
        <v>208.06010000000001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237.5</v>
      </c>
      <c r="D115" s="40">
        <v>238.93333333333331</v>
      </c>
      <c r="E115" s="40">
        <v>234.86666666666662</v>
      </c>
      <c r="F115" s="40">
        <v>232.23333333333332</v>
      </c>
      <c r="G115" s="40">
        <v>228.16666666666663</v>
      </c>
      <c r="H115" s="40">
        <v>241.56666666666661</v>
      </c>
      <c r="I115" s="40">
        <v>245.63333333333327</v>
      </c>
      <c r="J115" s="40">
        <v>248.26666666666659</v>
      </c>
      <c r="K115" s="31">
        <v>243</v>
      </c>
      <c r="L115" s="31">
        <v>236.3</v>
      </c>
      <c r="M115" s="31">
        <v>202.26070999999999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7625.4</v>
      </c>
      <c r="D116" s="40">
        <v>7693.2666666666664</v>
      </c>
      <c r="E116" s="40">
        <v>7488.1333333333332</v>
      </c>
      <c r="F116" s="40">
        <v>7350.8666666666668</v>
      </c>
      <c r="G116" s="40">
        <v>7145.7333333333336</v>
      </c>
      <c r="H116" s="40">
        <v>7830.5333333333328</v>
      </c>
      <c r="I116" s="40">
        <v>8035.6666666666661</v>
      </c>
      <c r="J116" s="40">
        <v>8172.9333333333325</v>
      </c>
      <c r="K116" s="31">
        <v>7898.4</v>
      </c>
      <c r="L116" s="31">
        <v>7556</v>
      </c>
      <c r="M116" s="31">
        <v>1.0278799999999999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160.19999999999999</v>
      </c>
      <c r="D117" s="40">
        <v>161.29999999999998</v>
      </c>
      <c r="E117" s="40">
        <v>157.89999999999998</v>
      </c>
      <c r="F117" s="40">
        <v>155.6</v>
      </c>
      <c r="G117" s="40">
        <v>152.19999999999999</v>
      </c>
      <c r="H117" s="40">
        <v>163.59999999999997</v>
      </c>
      <c r="I117" s="40">
        <v>167</v>
      </c>
      <c r="J117" s="40">
        <v>169.29999999999995</v>
      </c>
      <c r="K117" s="31">
        <v>164.7</v>
      </c>
      <c r="L117" s="31">
        <v>159</v>
      </c>
      <c r="M117" s="31">
        <v>25.375810000000001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210.5</v>
      </c>
      <c r="D118" s="40">
        <v>211.83333333333334</v>
      </c>
      <c r="E118" s="40">
        <v>205.66666666666669</v>
      </c>
      <c r="F118" s="40">
        <v>200.83333333333334</v>
      </c>
      <c r="G118" s="40">
        <v>194.66666666666669</v>
      </c>
      <c r="H118" s="40">
        <v>216.66666666666669</v>
      </c>
      <c r="I118" s="40">
        <v>222.83333333333337</v>
      </c>
      <c r="J118" s="40">
        <v>227.66666666666669</v>
      </c>
      <c r="K118" s="31">
        <v>218</v>
      </c>
      <c r="L118" s="31">
        <v>207</v>
      </c>
      <c r="M118" s="31">
        <v>62.097650000000002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129.35</v>
      </c>
      <c r="D119" s="40">
        <v>129.06666666666669</v>
      </c>
      <c r="E119" s="40">
        <v>127.88333333333338</v>
      </c>
      <c r="F119" s="40">
        <v>126.41666666666669</v>
      </c>
      <c r="G119" s="40">
        <v>125.23333333333338</v>
      </c>
      <c r="H119" s="40">
        <v>130.53333333333339</v>
      </c>
      <c r="I119" s="40">
        <v>131.71666666666673</v>
      </c>
      <c r="J119" s="40">
        <v>133.18333333333339</v>
      </c>
      <c r="K119" s="31">
        <v>130.25</v>
      </c>
      <c r="L119" s="31">
        <v>127.6</v>
      </c>
      <c r="M119" s="31">
        <v>72.608959999999996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890.65</v>
      </c>
      <c r="D120" s="40">
        <v>889.2166666666667</v>
      </c>
      <c r="E120" s="40">
        <v>872.53333333333342</v>
      </c>
      <c r="F120" s="40">
        <v>854.41666666666674</v>
      </c>
      <c r="G120" s="40">
        <v>837.73333333333346</v>
      </c>
      <c r="H120" s="40">
        <v>907.33333333333337</v>
      </c>
      <c r="I120" s="40">
        <v>924.01666666666677</v>
      </c>
      <c r="J120" s="40">
        <v>942.13333333333333</v>
      </c>
      <c r="K120" s="31">
        <v>905.9</v>
      </c>
      <c r="L120" s="31">
        <v>871.1</v>
      </c>
      <c r="M120" s="31">
        <v>77.140730000000005</v>
      </c>
      <c r="N120" s="1"/>
      <c r="O120" s="1"/>
    </row>
    <row r="121" spans="1:15" ht="12.75" customHeight="1">
      <c r="A121" s="56">
        <v>112</v>
      </c>
      <c r="B121" s="31" t="s">
        <v>855</v>
      </c>
      <c r="C121" s="31">
        <v>23.55</v>
      </c>
      <c r="D121" s="40">
        <v>23.716666666666669</v>
      </c>
      <c r="E121" s="40">
        <v>23.383333333333336</v>
      </c>
      <c r="F121" s="40">
        <v>23.216666666666669</v>
      </c>
      <c r="G121" s="40">
        <v>22.883333333333336</v>
      </c>
      <c r="H121" s="40">
        <v>23.883333333333336</v>
      </c>
      <c r="I121" s="40">
        <v>24.216666666666665</v>
      </c>
      <c r="J121" s="40">
        <v>24.383333333333336</v>
      </c>
      <c r="K121" s="31">
        <v>24.05</v>
      </c>
      <c r="L121" s="31">
        <v>23.55</v>
      </c>
      <c r="M121" s="31">
        <v>122.90674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490.1</v>
      </c>
      <c r="D122" s="40">
        <v>492.25</v>
      </c>
      <c r="E122" s="40">
        <v>483.65</v>
      </c>
      <c r="F122" s="40">
        <v>477.2</v>
      </c>
      <c r="G122" s="40">
        <v>468.59999999999997</v>
      </c>
      <c r="H122" s="40">
        <v>498.7</v>
      </c>
      <c r="I122" s="40">
        <v>507.3</v>
      </c>
      <c r="J122" s="40">
        <v>513.75</v>
      </c>
      <c r="K122" s="31">
        <v>500.85</v>
      </c>
      <c r="L122" s="31">
        <v>485.8</v>
      </c>
      <c r="M122" s="31">
        <v>19.671240000000001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284.45</v>
      </c>
      <c r="D123" s="40">
        <v>285.7833333333333</v>
      </c>
      <c r="E123" s="40">
        <v>280.46666666666658</v>
      </c>
      <c r="F123" s="40">
        <v>276.48333333333329</v>
      </c>
      <c r="G123" s="40">
        <v>271.16666666666657</v>
      </c>
      <c r="H123" s="40">
        <v>289.76666666666659</v>
      </c>
      <c r="I123" s="40">
        <v>295.08333333333331</v>
      </c>
      <c r="J123" s="40">
        <v>299.06666666666661</v>
      </c>
      <c r="K123" s="31">
        <v>291.10000000000002</v>
      </c>
      <c r="L123" s="31">
        <v>281.8</v>
      </c>
      <c r="M123" s="31">
        <v>18.92371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1008.45</v>
      </c>
      <c r="D124" s="40">
        <v>1017.5833333333334</v>
      </c>
      <c r="E124" s="40">
        <v>993.16666666666674</v>
      </c>
      <c r="F124" s="40">
        <v>977.88333333333333</v>
      </c>
      <c r="G124" s="40">
        <v>953.4666666666667</v>
      </c>
      <c r="H124" s="40">
        <v>1032.8666666666668</v>
      </c>
      <c r="I124" s="40">
        <v>1057.2833333333335</v>
      </c>
      <c r="J124" s="40">
        <v>1072.5666666666668</v>
      </c>
      <c r="K124" s="31">
        <v>1042</v>
      </c>
      <c r="L124" s="31">
        <v>1002.3</v>
      </c>
      <c r="M124" s="31">
        <v>32.444569999999999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6485.9</v>
      </c>
      <c r="D125" s="40">
        <v>6517.6333333333341</v>
      </c>
      <c r="E125" s="40">
        <v>6339.2666666666682</v>
      </c>
      <c r="F125" s="40">
        <v>6192.6333333333341</v>
      </c>
      <c r="G125" s="40">
        <v>6014.2666666666682</v>
      </c>
      <c r="H125" s="40">
        <v>6664.2666666666682</v>
      </c>
      <c r="I125" s="40">
        <v>6842.633333333335</v>
      </c>
      <c r="J125" s="40">
        <v>6989.2666666666682</v>
      </c>
      <c r="K125" s="31">
        <v>6696</v>
      </c>
      <c r="L125" s="31">
        <v>6371</v>
      </c>
      <c r="M125" s="31">
        <v>4.7171000000000003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1779.4</v>
      </c>
      <c r="D126" s="40">
        <v>1775.95</v>
      </c>
      <c r="E126" s="40">
        <v>1762.45</v>
      </c>
      <c r="F126" s="40">
        <v>1745.5</v>
      </c>
      <c r="G126" s="40">
        <v>1732</v>
      </c>
      <c r="H126" s="40">
        <v>1792.9</v>
      </c>
      <c r="I126" s="40">
        <v>1806.4</v>
      </c>
      <c r="J126" s="40">
        <v>1823.3500000000001</v>
      </c>
      <c r="K126" s="31">
        <v>1789.45</v>
      </c>
      <c r="L126" s="31">
        <v>1759</v>
      </c>
      <c r="M126" s="31">
        <v>43.269240000000003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2251.15</v>
      </c>
      <c r="D127" s="40">
        <v>2283.3000000000002</v>
      </c>
      <c r="E127" s="40">
        <v>2208.6500000000005</v>
      </c>
      <c r="F127" s="40">
        <v>2166.1500000000005</v>
      </c>
      <c r="G127" s="40">
        <v>2091.5000000000009</v>
      </c>
      <c r="H127" s="40">
        <v>2325.8000000000002</v>
      </c>
      <c r="I127" s="40">
        <v>2400.4499999999998</v>
      </c>
      <c r="J127" s="40">
        <v>2442.9499999999998</v>
      </c>
      <c r="K127" s="31">
        <v>2357.9499999999998</v>
      </c>
      <c r="L127" s="31">
        <v>2240.8000000000002</v>
      </c>
      <c r="M127" s="31">
        <v>5.2440899999999999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2077.15</v>
      </c>
      <c r="D128" s="40">
        <v>2073.7333333333331</v>
      </c>
      <c r="E128" s="40">
        <v>2048.4666666666662</v>
      </c>
      <c r="F128" s="40">
        <v>2019.7833333333331</v>
      </c>
      <c r="G128" s="40">
        <v>1994.5166666666662</v>
      </c>
      <c r="H128" s="40">
        <v>2102.4166666666661</v>
      </c>
      <c r="I128" s="40">
        <v>2127.6833333333334</v>
      </c>
      <c r="J128" s="40">
        <v>2156.3666666666663</v>
      </c>
      <c r="K128" s="31">
        <v>2099</v>
      </c>
      <c r="L128" s="31">
        <v>2045.05</v>
      </c>
      <c r="M128" s="31">
        <v>6.3864400000000003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295.3</v>
      </c>
      <c r="D129" s="40">
        <v>301.83333333333331</v>
      </c>
      <c r="E129" s="40">
        <v>288.76666666666665</v>
      </c>
      <c r="F129" s="40">
        <v>282.23333333333335</v>
      </c>
      <c r="G129" s="40">
        <v>269.16666666666669</v>
      </c>
      <c r="H129" s="40">
        <v>308.36666666666662</v>
      </c>
      <c r="I129" s="40">
        <v>321.43333333333334</v>
      </c>
      <c r="J129" s="40">
        <v>327.96666666666658</v>
      </c>
      <c r="K129" s="31">
        <v>314.89999999999998</v>
      </c>
      <c r="L129" s="31">
        <v>295.3</v>
      </c>
      <c r="M129" s="31">
        <v>11.72709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650.54999999999995</v>
      </c>
      <c r="D130" s="40">
        <v>653.48333333333323</v>
      </c>
      <c r="E130" s="40">
        <v>640.06666666666649</v>
      </c>
      <c r="F130" s="40">
        <v>629.58333333333326</v>
      </c>
      <c r="G130" s="40">
        <v>616.16666666666652</v>
      </c>
      <c r="H130" s="40">
        <v>663.96666666666647</v>
      </c>
      <c r="I130" s="40">
        <v>677.38333333333321</v>
      </c>
      <c r="J130" s="40">
        <v>687.86666666666645</v>
      </c>
      <c r="K130" s="31">
        <v>666.9</v>
      </c>
      <c r="L130" s="31">
        <v>643</v>
      </c>
      <c r="M130" s="31">
        <v>40.101709999999997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370.05</v>
      </c>
      <c r="D131" s="40">
        <v>374.41666666666669</v>
      </c>
      <c r="E131" s="40">
        <v>363.13333333333338</v>
      </c>
      <c r="F131" s="40">
        <v>356.2166666666667</v>
      </c>
      <c r="G131" s="40">
        <v>344.93333333333339</v>
      </c>
      <c r="H131" s="40">
        <v>381.33333333333337</v>
      </c>
      <c r="I131" s="40">
        <v>392.61666666666667</v>
      </c>
      <c r="J131" s="40">
        <v>399.53333333333336</v>
      </c>
      <c r="K131" s="31">
        <v>385.7</v>
      </c>
      <c r="L131" s="31">
        <v>367.5</v>
      </c>
      <c r="M131" s="31">
        <v>70.529330000000002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3815.8</v>
      </c>
      <c r="D132" s="40">
        <v>3834.5666666666671</v>
      </c>
      <c r="E132" s="40">
        <v>3719.233333333334</v>
      </c>
      <c r="F132" s="40">
        <v>3622.666666666667</v>
      </c>
      <c r="G132" s="40">
        <v>3507.3333333333339</v>
      </c>
      <c r="H132" s="40">
        <v>3931.1333333333341</v>
      </c>
      <c r="I132" s="40">
        <v>4046.4666666666672</v>
      </c>
      <c r="J132" s="40">
        <v>4143.0333333333347</v>
      </c>
      <c r="K132" s="31">
        <v>3949.9</v>
      </c>
      <c r="L132" s="31">
        <v>3738</v>
      </c>
      <c r="M132" s="31">
        <v>8.0990300000000008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2024.45</v>
      </c>
      <c r="D133" s="40">
        <v>2031.9333333333332</v>
      </c>
      <c r="E133" s="40">
        <v>2001.4166666666665</v>
      </c>
      <c r="F133" s="40">
        <v>1978.3833333333334</v>
      </c>
      <c r="G133" s="40">
        <v>1947.8666666666668</v>
      </c>
      <c r="H133" s="40">
        <v>2054.9666666666662</v>
      </c>
      <c r="I133" s="40">
        <v>2085.4833333333331</v>
      </c>
      <c r="J133" s="40">
        <v>2108.516666666666</v>
      </c>
      <c r="K133" s="31">
        <v>2062.4499999999998</v>
      </c>
      <c r="L133" s="31">
        <v>2008.9</v>
      </c>
      <c r="M133" s="31">
        <v>27.931989999999999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81.55</v>
      </c>
      <c r="D134" s="40">
        <v>81.883333333333326</v>
      </c>
      <c r="E134" s="40">
        <v>80.616666666666646</v>
      </c>
      <c r="F134" s="40">
        <v>79.683333333333323</v>
      </c>
      <c r="G134" s="40">
        <v>78.416666666666643</v>
      </c>
      <c r="H134" s="40">
        <v>82.816666666666649</v>
      </c>
      <c r="I134" s="40">
        <v>84.083333333333329</v>
      </c>
      <c r="J134" s="40">
        <v>85.016666666666652</v>
      </c>
      <c r="K134" s="31">
        <v>83.15</v>
      </c>
      <c r="L134" s="31">
        <v>80.95</v>
      </c>
      <c r="M134" s="31">
        <v>60.822659999999999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5617.6</v>
      </c>
      <c r="D135" s="40">
        <v>5639.4666666666672</v>
      </c>
      <c r="E135" s="40">
        <v>5458.1333333333341</v>
      </c>
      <c r="F135" s="40">
        <v>5298.666666666667</v>
      </c>
      <c r="G135" s="40">
        <v>5117.3333333333339</v>
      </c>
      <c r="H135" s="40">
        <v>5798.9333333333343</v>
      </c>
      <c r="I135" s="40">
        <v>5980.2666666666664</v>
      </c>
      <c r="J135" s="40">
        <v>6139.7333333333345</v>
      </c>
      <c r="K135" s="31">
        <v>5820.8</v>
      </c>
      <c r="L135" s="31">
        <v>5480</v>
      </c>
      <c r="M135" s="31">
        <v>6.4421200000000001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405.8</v>
      </c>
      <c r="D136" s="40">
        <v>407.2833333333333</v>
      </c>
      <c r="E136" s="40">
        <v>402.01666666666659</v>
      </c>
      <c r="F136" s="40">
        <v>398.23333333333329</v>
      </c>
      <c r="G136" s="40">
        <v>392.96666666666658</v>
      </c>
      <c r="H136" s="40">
        <v>411.06666666666661</v>
      </c>
      <c r="I136" s="40">
        <v>416.33333333333326</v>
      </c>
      <c r="J136" s="40">
        <v>420.11666666666662</v>
      </c>
      <c r="K136" s="31">
        <v>412.55</v>
      </c>
      <c r="L136" s="31">
        <v>403.5</v>
      </c>
      <c r="M136" s="31">
        <v>15.691990000000001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7147.65</v>
      </c>
      <c r="D137" s="40">
        <v>7226.8833333333341</v>
      </c>
      <c r="E137" s="40">
        <v>7041.9666666666681</v>
      </c>
      <c r="F137" s="40">
        <v>6936.2833333333338</v>
      </c>
      <c r="G137" s="40">
        <v>6751.3666666666677</v>
      </c>
      <c r="H137" s="40">
        <v>7332.5666666666684</v>
      </c>
      <c r="I137" s="40">
        <v>7517.4833333333345</v>
      </c>
      <c r="J137" s="40">
        <v>7623.1666666666688</v>
      </c>
      <c r="K137" s="31">
        <v>7411.8</v>
      </c>
      <c r="L137" s="31">
        <v>7121.2</v>
      </c>
      <c r="M137" s="31">
        <v>3.1085099999999999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1897</v>
      </c>
      <c r="D138" s="40">
        <v>1914.6666666666667</v>
      </c>
      <c r="E138" s="40">
        <v>1875.3333333333335</v>
      </c>
      <c r="F138" s="40">
        <v>1853.6666666666667</v>
      </c>
      <c r="G138" s="40">
        <v>1814.3333333333335</v>
      </c>
      <c r="H138" s="40">
        <v>1936.3333333333335</v>
      </c>
      <c r="I138" s="40">
        <v>1975.666666666667</v>
      </c>
      <c r="J138" s="40">
        <v>1997.3333333333335</v>
      </c>
      <c r="K138" s="31">
        <v>1954</v>
      </c>
      <c r="L138" s="31">
        <v>1893</v>
      </c>
      <c r="M138" s="31">
        <v>18.83794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482.05</v>
      </c>
      <c r="D139" s="40">
        <v>479.84999999999997</v>
      </c>
      <c r="E139" s="40">
        <v>473.19999999999993</v>
      </c>
      <c r="F139" s="40">
        <v>464.34999999999997</v>
      </c>
      <c r="G139" s="40">
        <v>457.69999999999993</v>
      </c>
      <c r="H139" s="40">
        <v>488.69999999999993</v>
      </c>
      <c r="I139" s="40">
        <v>495.34999999999991</v>
      </c>
      <c r="J139" s="40">
        <v>504.19999999999993</v>
      </c>
      <c r="K139" s="31">
        <v>486.5</v>
      </c>
      <c r="L139" s="31">
        <v>471</v>
      </c>
      <c r="M139" s="31">
        <v>15.82591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898.7</v>
      </c>
      <c r="D140" s="40">
        <v>898.9</v>
      </c>
      <c r="E140" s="40">
        <v>890.8</v>
      </c>
      <c r="F140" s="40">
        <v>882.9</v>
      </c>
      <c r="G140" s="40">
        <v>874.8</v>
      </c>
      <c r="H140" s="40">
        <v>906.8</v>
      </c>
      <c r="I140" s="40">
        <v>914.90000000000009</v>
      </c>
      <c r="J140" s="40">
        <v>922.8</v>
      </c>
      <c r="K140" s="31">
        <v>907</v>
      </c>
      <c r="L140" s="31">
        <v>891</v>
      </c>
      <c r="M140" s="31">
        <v>10.540940000000001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77464.75</v>
      </c>
      <c r="D141" s="40">
        <v>78143.233333333337</v>
      </c>
      <c r="E141" s="40">
        <v>76620.516666666677</v>
      </c>
      <c r="F141" s="40">
        <v>75776.28333333334</v>
      </c>
      <c r="G141" s="40">
        <v>74253.56666666668</v>
      </c>
      <c r="H141" s="40">
        <v>78987.466666666674</v>
      </c>
      <c r="I141" s="40">
        <v>80510.183333333349</v>
      </c>
      <c r="J141" s="40">
        <v>81354.416666666672</v>
      </c>
      <c r="K141" s="31">
        <v>79665.95</v>
      </c>
      <c r="L141" s="31">
        <v>77299</v>
      </c>
      <c r="M141" s="31">
        <v>0.10929999999999999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963.7</v>
      </c>
      <c r="D142" s="40">
        <v>975.9</v>
      </c>
      <c r="E142" s="40">
        <v>946.8</v>
      </c>
      <c r="F142" s="40">
        <v>929.9</v>
      </c>
      <c r="G142" s="40">
        <v>900.8</v>
      </c>
      <c r="H142" s="40">
        <v>992.8</v>
      </c>
      <c r="I142" s="40">
        <v>1021.9000000000001</v>
      </c>
      <c r="J142" s="40">
        <v>1038.8</v>
      </c>
      <c r="K142" s="31">
        <v>1005</v>
      </c>
      <c r="L142" s="31">
        <v>959</v>
      </c>
      <c r="M142" s="31">
        <v>6.2468500000000002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175.7</v>
      </c>
      <c r="D143" s="40">
        <v>177.4</v>
      </c>
      <c r="E143" s="40">
        <v>173.55</v>
      </c>
      <c r="F143" s="40">
        <v>171.4</v>
      </c>
      <c r="G143" s="40">
        <v>167.55</v>
      </c>
      <c r="H143" s="40">
        <v>179.55</v>
      </c>
      <c r="I143" s="40">
        <v>183.39999999999998</v>
      </c>
      <c r="J143" s="40">
        <v>185.55</v>
      </c>
      <c r="K143" s="31">
        <v>181.25</v>
      </c>
      <c r="L143" s="31">
        <v>175.25</v>
      </c>
      <c r="M143" s="31">
        <v>28.508970000000001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923.7</v>
      </c>
      <c r="D144" s="40">
        <v>932.30000000000007</v>
      </c>
      <c r="E144" s="40">
        <v>909.60000000000014</v>
      </c>
      <c r="F144" s="40">
        <v>895.50000000000011</v>
      </c>
      <c r="G144" s="40">
        <v>872.80000000000018</v>
      </c>
      <c r="H144" s="40">
        <v>946.40000000000009</v>
      </c>
      <c r="I144" s="40">
        <v>969.10000000000014</v>
      </c>
      <c r="J144" s="40">
        <v>983.2</v>
      </c>
      <c r="K144" s="31">
        <v>955</v>
      </c>
      <c r="L144" s="31">
        <v>918.2</v>
      </c>
      <c r="M144" s="31">
        <v>34.634259999999998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184.25</v>
      </c>
      <c r="D145" s="40">
        <v>186.48333333333335</v>
      </c>
      <c r="E145" s="40">
        <v>181.6166666666667</v>
      </c>
      <c r="F145" s="40">
        <v>178.98333333333335</v>
      </c>
      <c r="G145" s="40">
        <v>174.1166666666667</v>
      </c>
      <c r="H145" s="40">
        <v>189.1166666666667</v>
      </c>
      <c r="I145" s="40">
        <v>193.98333333333338</v>
      </c>
      <c r="J145" s="40">
        <v>196.6166666666667</v>
      </c>
      <c r="K145" s="31">
        <v>191.35</v>
      </c>
      <c r="L145" s="31">
        <v>183.85</v>
      </c>
      <c r="M145" s="31">
        <v>33.415170000000003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541.79999999999995</v>
      </c>
      <c r="D146" s="40">
        <v>543.36666666666667</v>
      </c>
      <c r="E146" s="40">
        <v>535.08333333333337</v>
      </c>
      <c r="F146" s="40">
        <v>528.36666666666667</v>
      </c>
      <c r="G146" s="40">
        <v>520.08333333333337</v>
      </c>
      <c r="H146" s="40">
        <v>550.08333333333337</v>
      </c>
      <c r="I146" s="40">
        <v>558.36666666666667</v>
      </c>
      <c r="J146" s="40">
        <v>565.08333333333337</v>
      </c>
      <c r="K146" s="31">
        <v>551.65</v>
      </c>
      <c r="L146" s="31">
        <v>536.65</v>
      </c>
      <c r="M146" s="31">
        <v>19.779319999999998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8117.15</v>
      </c>
      <c r="D147" s="40">
        <v>8162.083333333333</v>
      </c>
      <c r="E147" s="40">
        <v>7956.1666666666661</v>
      </c>
      <c r="F147" s="40">
        <v>7795.1833333333334</v>
      </c>
      <c r="G147" s="40">
        <v>7589.2666666666664</v>
      </c>
      <c r="H147" s="40">
        <v>8323.0666666666657</v>
      </c>
      <c r="I147" s="40">
        <v>8528.9833333333318</v>
      </c>
      <c r="J147" s="40">
        <v>8689.9666666666653</v>
      </c>
      <c r="K147" s="31">
        <v>8368</v>
      </c>
      <c r="L147" s="31">
        <v>8001.1</v>
      </c>
      <c r="M147" s="31">
        <v>13.374930000000001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949.9</v>
      </c>
      <c r="D148" s="40">
        <v>948</v>
      </c>
      <c r="E148" s="40">
        <v>939</v>
      </c>
      <c r="F148" s="40">
        <v>928.1</v>
      </c>
      <c r="G148" s="40">
        <v>919.1</v>
      </c>
      <c r="H148" s="40">
        <v>958.9</v>
      </c>
      <c r="I148" s="40">
        <v>967.9</v>
      </c>
      <c r="J148" s="40">
        <v>978.8</v>
      </c>
      <c r="K148" s="31">
        <v>957</v>
      </c>
      <c r="L148" s="31">
        <v>937.1</v>
      </c>
      <c r="M148" s="31">
        <v>6.0308200000000003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4839.3999999999996</v>
      </c>
      <c r="D149" s="40">
        <v>4903.1333333333332</v>
      </c>
      <c r="E149" s="40">
        <v>4746.2666666666664</v>
      </c>
      <c r="F149" s="40">
        <v>4653.1333333333332</v>
      </c>
      <c r="G149" s="40">
        <v>4496.2666666666664</v>
      </c>
      <c r="H149" s="40">
        <v>4996.2666666666664</v>
      </c>
      <c r="I149" s="40">
        <v>5153.1333333333332</v>
      </c>
      <c r="J149" s="40">
        <v>5246.2666666666664</v>
      </c>
      <c r="K149" s="31">
        <v>5060</v>
      </c>
      <c r="L149" s="31">
        <v>4810</v>
      </c>
      <c r="M149" s="31">
        <v>12.13381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3339.15</v>
      </c>
      <c r="D150" s="40">
        <v>3375.3833333333332</v>
      </c>
      <c r="E150" s="40">
        <v>3279.5166666666664</v>
      </c>
      <c r="F150" s="40">
        <v>3219.8833333333332</v>
      </c>
      <c r="G150" s="40">
        <v>3124.0166666666664</v>
      </c>
      <c r="H150" s="40">
        <v>3435.0166666666664</v>
      </c>
      <c r="I150" s="40">
        <v>3530.8833333333332</v>
      </c>
      <c r="J150" s="40">
        <v>3590.5166666666664</v>
      </c>
      <c r="K150" s="31">
        <v>3471.25</v>
      </c>
      <c r="L150" s="31">
        <v>3315.75</v>
      </c>
      <c r="M150" s="31">
        <v>5.1689400000000001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1603</v>
      </c>
      <c r="D151" s="40">
        <v>1614.9833333333333</v>
      </c>
      <c r="E151" s="40">
        <v>1581.8166666666666</v>
      </c>
      <c r="F151" s="40">
        <v>1560.6333333333332</v>
      </c>
      <c r="G151" s="40">
        <v>1527.4666666666665</v>
      </c>
      <c r="H151" s="40">
        <v>1636.1666666666667</v>
      </c>
      <c r="I151" s="40">
        <v>1669.3333333333333</v>
      </c>
      <c r="J151" s="40">
        <v>1690.5166666666669</v>
      </c>
      <c r="K151" s="31">
        <v>1648.15</v>
      </c>
      <c r="L151" s="31">
        <v>1593.8</v>
      </c>
      <c r="M151" s="31">
        <v>7.0057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815.05</v>
      </c>
      <c r="D152" s="40">
        <v>817.38333333333333</v>
      </c>
      <c r="E152" s="40">
        <v>809.26666666666665</v>
      </c>
      <c r="F152" s="40">
        <v>803.48333333333335</v>
      </c>
      <c r="G152" s="40">
        <v>795.36666666666667</v>
      </c>
      <c r="H152" s="40">
        <v>823.16666666666663</v>
      </c>
      <c r="I152" s="40">
        <v>831.28333333333319</v>
      </c>
      <c r="J152" s="40">
        <v>837.06666666666661</v>
      </c>
      <c r="K152" s="31">
        <v>825.5</v>
      </c>
      <c r="L152" s="31">
        <v>811.6</v>
      </c>
      <c r="M152" s="31">
        <v>2.1840600000000001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135.80000000000001</v>
      </c>
      <c r="D153" s="40">
        <v>136.78333333333333</v>
      </c>
      <c r="E153" s="40">
        <v>134.31666666666666</v>
      </c>
      <c r="F153" s="40">
        <v>132.83333333333334</v>
      </c>
      <c r="G153" s="40">
        <v>130.36666666666667</v>
      </c>
      <c r="H153" s="40">
        <v>138.26666666666665</v>
      </c>
      <c r="I153" s="40">
        <v>140.73333333333329</v>
      </c>
      <c r="J153" s="40">
        <v>142.21666666666664</v>
      </c>
      <c r="K153" s="31">
        <v>139.25</v>
      </c>
      <c r="L153" s="31">
        <v>135.30000000000001</v>
      </c>
      <c r="M153" s="31">
        <v>81.226550000000003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135.30000000000001</v>
      </c>
      <c r="D154" s="40">
        <v>135.88333333333333</v>
      </c>
      <c r="E154" s="40">
        <v>134.16666666666666</v>
      </c>
      <c r="F154" s="40">
        <v>133.03333333333333</v>
      </c>
      <c r="G154" s="40">
        <v>131.31666666666666</v>
      </c>
      <c r="H154" s="40">
        <v>137.01666666666665</v>
      </c>
      <c r="I154" s="40">
        <v>138.73333333333335</v>
      </c>
      <c r="J154" s="40">
        <v>139.86666666666665</v>
      </c>
      <c r="K154" s="31">
        <v>137.6</v>
      </c>
      <c r="L154" s="31">
        <v>134.75</v>
      </c>
      <c r="M154" s="31">
        <v>99.429739999999995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94.75</v>
      </c>
      <c r="D155" s="40">
        <v>95.866666666666674</v>
      </c>
      <c r="E155" s="40">
        <v>92.083333333333343</v>
      </c>
      <c r="F155" s="40">
        <v>89.416666666666671</v>
      </c>
      <c r="G155" s="40">
        <v>85.63333333333334</v>
      </c>
      <c r="H155" s="40">
        <v>98.533333333333346</v>
      </c>
      <c r="I155" s="40">
        <v>102.31666666666668</v>
      </c>
      <c r="J155" s="40">
        <v>104.98333333333335</v>
      </c>
      <c r="K155" s="31">
        <v>99.65</v>
      </c>
      <c r="L155" s="31">
        <v>93.2</v>
      </c>
      <c r="M155" s="31">
        <v>198.25027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3551.45</v>
      </c>
      <c r="D156" s="40">
        <v>3556.6</v>
      </c>
      <c r="E156" s="40">
        <v>3516.6</v>
      </c>
      <c r="F156" s="40">
        <v>3481.75</v>
      </c>
      <c r="G156" s="40">
        <v>3441.75</v>
      </c>
      <c r="H156" s="40">
        <v>3591.45</v>
      </c>
      <c r="I156" s="40">
        <v>3631.45</v>
      </c>
      <c r="J156" s="40">
        <v>3666.2999999999997</v>
      </c>
      <c r="K156" s="31">
        <v>3596.6</v>
      </c>
      <c r="L156" s="31">
        <v>3521.75</v>
      </c>
      <c r="M156" s="31">
        <v>1.31796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19405.5</v>
      </c>
      <c r="D157" s="40">
        <v>19391.45</v>
      </c>
      <c r="E157" s="40">
        <v>19294.100000000002</v>
      </c>
      <c r="F157" s="40">
        <v>19182.7</v>
      </c>
      <c r="G157" s="40">
        <v>19085.350000000002</v>
      </c>
      <c r="H157" s="40">
        <v>19502.850000000002</v>
      </c>
      <c r="I157" s="40">
        <v>19600.2</v>
      </c>
      <c r="J157" s="40">
        <v>19711.600000000002</v>
      </c>
      <c r="K157" s="31">
        <v>19488.8</v>
      </c>
      <c r="L157" s="31">
        <v>19280.05</v>
      </c>
      <c r="M157" s="31">
        <v>0.41607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403.35</v>
      </c>
      <c r="D158" s="40">
        <v>408.56666666666666</v>
      </c>
      <c r="E158" s="40">
        <v>395.73333333333335</v>
      </c>
      <c r="F158" s="40">
        <v>388.11666666666667</v>
      </c>
      <c r="G158" s="40">
        <v>375.28333333333336</v>
      </c>
      <c r="H158" s="40">
        <v>416.18333333333334</v>
      </c>
      <c r="I158" s="40">
        <v>429.01666666666671</v>
      </c>
      <c r="J158" s="40">
        <v>436.63333333333333</v>
      </c>
      <c r="K158" s="31">
        <v>421.4</v>
      </c>
      <c r="L158" s="31">
        <v>400.95</v>
      </c>
      <c r="M158" s="31">
        <v>4.5606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921.5</v>
      </c>
      <c r="D159" s="40">
        <v>933.6</v>
      </c>
      <c r="E159" s="40">
        <v>899.2</v>
      </c>
      <c r="F159" s="40">
        <v>876.9</v>
      </c>
      <c r="G159" s="40">
        <v>842.5</v>
      </c>
      <c r="H159" s="40">
        <v>955.90000000000009</v>
      </c>
      <c r="I159" s="40">
        <v>990.3</v>
      </c>
      <c r="J159" s="40">
        <v>1012.6000000000001</v>
      </c>
      <c r="K159" s="31">
        <v>968</v>
      </c>
      <c r="L159" s="31">
        <v>911.3</v>
      </c>
      <c r="M159" s="31">
        <v>9.9185499999999998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154.30000000000001</v>
      </c>
      <c r="D160" s="40">
        <v>155</v>
      </c>
      <c r="E160" s="40">
        <v>153</v>
      </c>
      <c r="F160" s="40">
        <v>151.69999999999999</v>
      </c>
      <c r="G160" s="40">
        <v>149.69999999999999</v>
      </c>
      <c r="H160" s="40">
        <v>156.30000000000001</v>
      </c>
      <c r="I160" s="40">
        <v>158.30000000000001</v>
      </c>
      <c r="J160" s="40">
        <v>159.60000000000002</v>
      </c>
      <c r="K160" s="31">
        <v>157</v>
      </c>
      <c r="L160" s="31">
        <v>153.69999999999999</v>
      </c>
      <c r="M160" s="31">
        <v>183.51510999999999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213</v>
      </c>
      <c r="D161" s="40">
        <v>215</v>
      </c>
      <c r="E161" s="40">
        <v>210.25</v>
      </c>
      <c r="F161" s="40">
        <v>207.5</v>
      </c>
      <c r="G161" s="40">
        <v>202.75</v>
      </c>
      <c r="H161" s="40">
        <v>217.75</v>
      </c>
      <c r="I161" s="40">
        <v>222.5</v>
      </c>
      <c r="J161" s="40">
        <v>225.25</v>
      </c>
      <c r="K161" s="31">
        <v>219.75</v>
      </c>
      <c r="L161" s="31">
        <v>212.25</v>
      </c>
      <c r="M161" s="31">
        <v>9.20702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2870.75</v>
      </c>
      <c r="D162" s="40">
        <v>2870.4833333333336</v>
      </c>
      <c r="E162" s="40">
        <v>2835.2666666666673</v>
      </c>
      <c r="F162" s="40">
        <v>2799.7833333333338</v>
      </c>
      <c r="G162" s="40">
        <v>2764.5666666666675</v>
      </c>
      <c r="H162" s="40">
        <v>2905.9666666666672</v>
      </c>
      <c r="I162" s="40">
        <v>2941.1833333333334</v>
      </c>
      <c r="J162" s="40">
        <v>2976.666666666667</v>
      </c>
      <c r="K162" s="31">
        <v>2905.7</v>
      </c>
      <c r="L162" s="31">
        <v>2835</v>
      </c>
      <c r="M162" s="31">
        <v>2.0221900000000002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40595</v>
      </c>
      <c r="D163" s="40">
        <v>40671.116666666669</v>
      </c>
      <c r="E163" s="40">
        <v>40342.233333333337</v>
      </c>
      <c r="F163" s="40">
        <v>40089.466666666667</v>
      </c>
      <c r="G163" s="40">
        <v>39760.583333333336</v>
      </c>
      <c r="H163" s="40">
        <v>40923.883333333339</v>
      </c>
      <c r="I163" s="40">
        <v>41252.76666666667</v>
      </c>
      <c r="J163" s="40">
        <v>41505.53333333334</v>
      </c>
      <c r="K163" s="31">
        <v>41000</v>
      </c>
      <c r="L163" s="31">
        <v>40418.35</v>
      </c>
      <c r="M163" s="31">
        <v>0.19245999999999999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225.35</v>
      </c>
      <c r="D164" s="40">
        <v>226.18333333333331</v>
      </c>
      <c r="E164" s="40">
        <v>223.86666666666662</v>
      </c>
      <c r="F164" s="40">
        <v>222.3833333333333</v>
      </c>
      <c r="G164" s="40">
        <v>220.06666666666661</v>
      </c>
      <c r="H164" s="40">
        <v>227.66666666666663</v>
      </c>
      <c r="I164" s="40">
        <v>229.98333333333329</v>
      </c>
      <c r="J164" s="40">
        <v>231.46666666666664</v>
      </c>
      <c r="K164" s="31">
        <v>228.5</v>
      </c>
      <c r="L164" s="31">
        <v>224.7</v>
      </c>
      <c r="M164" s="31">
        <v>24.878579999999999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5067.6000000000004</v>
      </c>
      <c r="D165" s="40">
        <v>5062.2</v>
      </c>
      <c r="E165" s="40">
        <v>5025.3999999999996</v>
      </c>
      <c r="F165" s="40">
        <v>4983.2</v>
      </c>
      <c r="G165" s="40">
        <v>4946.3999999999996</v>
      </c>
      <c r="H165" s="40">
        <v>5104.3999999999996</v>
      </c>
      <c r="I165" s="40">
        <v>5141.2000000000007</v>
      </c>
      <c r="J165" s="40">
        <v>5183.3999999999996</v>
      </c>
      <c r="K165" s="31">
        <v>5099</v>
      </c>
      <c r="L165" s="31">
        <v>5020</v>
      </c>
      <c r="M165" s="31">
        <v>0.18997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2439.6</v>
      </c>
      <c r="D166" s="40">
        <v>2420.7333333333336</v>
      </c>
      <c r="E166" s="40">
        <v>2394.4666666666672</v>
      </c>
      <c r="F166" s="40">
        <v>2349.3333333333335</v>
      </c>
      <c r="G166" s="40">
        <v>2323.0666666666671</v>
      </c>
      <c r="H166" s="40">
        <v>2465.8666666666672</v>
      </c>
      <c r="I166" s="40">
        <v>2492.1333333333337</v>
      </c>
      <c r="J166" s="40">
        <v>2537.2666666666673</v>
      </c>
      <c r="K166" s="31">
        <v>2447</v>
      </c>
      <c r="L166" s="31">
        <v>2375.6</v>
      </c>
      <c r="M166" s="31">
        <v>4.7546900000000001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2551.85</v>
      </c>
      <c r="D167" s="40">
        <v>2571.9500000000003</v>
      </c>
      <c r="E167" s="40">
        <v>2525.9000000000005</v>
      </c>
      <c r="F167" s="40">
        <v>2499.9500000000003</v>
      </c>
      <c r="G167" s="40">
        <v>2453.9000000000005</v>
      </c>
      <c r="H167" s="40">
        <v>2597.9000000000005</v>
      </c>
      <c r="I167" s="40">
        <v>2643.9500000000007</v>
      </c>
      <c r="J167" s="40">
        <v>2669.9000000000005</v>
      </c>
      <c r="K167" s="31">
        <v>2618</v>
      </c>
      <c r="L167" s="31">
        <v>2546</v>
      </c>
      <c r="M167" s="31">
        <v>4.6445499999999997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2494.0500000000002</v>
      </c>
      <c r="D168" s="40">
        <v>2489.3000000000002</v>
      </c>
      <c r="E168" s="40">
        <v>2469.8000000000002</v>
      </c>
      <c r="F168" s="40">
        <v>2445.5500000000002</v>
      </c>
      <c r="G168" s="40">
        <v>2426.0500000000002</v>
      </c>
      <c r="H168" s="40">
        <v>2513.5500000000002</v>
      </c>
      <c r="I168" s="40">
        <v>2533.0500000000002</v>
      </c>
      <c r="J168" s="40">
        <v>2557.3000000000002</v>
      </c>
      <c r="K168" s="31">
        <v>2508.8000000000002</v>
      </c>
      <c r="L168" s="31">
        <v>2465.0500000000002</v>
      </c>
      <c r="M168" s="31">
        <v>2.3530099999999998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129.44999999999999</v>
      </c>
      <c r="D169" s="40">
        <v>130.5</v>
      </c>
      <c r="E169" s="40">
        <v>128.1</v>
      </c>
      <c r="F169" s="40">
        <v>126.75</v>
      </c>
      <c r="G169" s="40">
        <v>124.35</v>
      </c>
      <c r="H169" s="40">
        <v>131.85</v>
      </c>
      <c r="I169" s="40">
        <v>134.24999999999997</v>
      </c>
      <c r="J169" s="40">
        <v>135.6</v>
      </c>
      <c r="K169" s="31">
        <v>132.9</v>
      </c>
      <c r="L169" s="31">
        <v>129.15</v>
      </c>
      <c r="M169" s="31">
        <v>31.105650000000001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192.5</v>
      </c>
      <c r="D170" s="40">
        <v>192.66666666666666</v>
      </c>
      <c r="E170" s="40">
        <v>190.88333333333333</v>
      </c>
      <c r="F170" s="40">
        <v>189.26666666666668</v>
      </c>
      <c r="G170" s="40">
        <v>187.48333333333335</v>
      </c>
      <c r="H170" s="40">
        <v>194.2833333333333</v>
      </c>
      <c r="I170" s="40">
        <v>196.06666666666666</v>
      </c>
      <c r="J170" s="40">
        <v>197.68333333333328</v>
      </c>
      <c r="K170" s="31">
        <v>194.45</v>
      </c>
      <c r="L170" s="31">
        <v>191.05</v>
      </c>
      <c r="M170" s="31">
        <v>80.572000000000003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466.75</v>
      </c>
      <c r="D171" s="40">
        <v>463.91666666666669</v>
      </c>
      <c r="E171" s="40">
        <v>455.68333333333339</v>
      </c>
      <c r="F171" s="40">
        <v>444.61666666666673</v>
      </c>
      <c r="G171" s="40">
        <v>436.38333333333344</v>
      </c>
      <c r="H171" s="40">
        <v>474.98333333333335</v>
      </c>
      <c r="I171" s="40">
        <v>483.21666666666658</v>
      </c>
      <c r="J171" s="40">
        <v>494.2833333333333</v>
      </c>
      <c r="K171" s="31">
        <v>472.15</v>
      </c>
      <c r="L171" s="31">
        <v>452.85</v>
      </c>
      <c r="M171" s="31">
        <v>8.2425800000000002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15106.4</v>
      </c>
      <c r="D172" s="40">
        <v>15212.316666666666</v>
      </c>
      <c r="E172" s="40">
        <v>14894.083333333332</v>
      </c>
      <c r="F172" s="40">
        <v>14681.766666666666</v>
      </c>
      <c r="G172" s="40">
        <v>14363.533333333333</v>
      </c>
      <c r="H172" s="40">
        <v>15424.633333333331</v>
      </c>
      <c r="I172" s="40">
        <v>15742.866666666665</v>
      </c>
      <c r="J172" s="40">
        <v>15955.183333333331</v>
      </c>
      <c r="K172" s="31">
        <v>15530.55</v>
      </c>
      <c r="L172" s="31">
        <v>15000</v>
      </c>
      <c r="M172" s="31">
        <v>0.23757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41.65</v>
      </c>
      <c r="D173" s="40">
        <v>41.55</v>
      </c>
      <c r="E173" s="40">
        <v>40.899999999999991</v>
      </c>
      <c r="F173" s="40">
        <v>40.149999999999991</v>
      </c>
      <c r="G173" s="40">
        <v>39.499999999999986</v>
      </c>
      <c r="H173" s="40">
        <v>42.3</v>
      </c>
      <c r="I173" s="40">
        <v>42.95</v>
      </c>
      <c r="J173" s="40">
        <v>43.7</v>
      </c>
      <c r="K173" s="31">
        <v>42.2</v>
      </c>
      <c r="L173" s="31">
        <v>40.799999999999997</v>
      </c>
      <c r="M173" s="31">
        <v>1236.5462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203.35</v>
      </c>
      <c r="D174" s="40">
        <v>205.33333333333334</v>
      </c>
      <c r="E174" s="40">
        <v>200.4666666666667</v>
      </c>
      <c r="F174" s="40">
        <v>197.58333333333334</v>
      </c>
      <c r="G174" s="40">
        <v>192.7166666666667</v>
      </c>
      <c r="H174" s="40">
        <v>208.2166666666667</v>
      </c>
      <c r="I174" s="40">
        <v>213.08333333333331</v>
      </c>
      <c r="J174" s="40">
        <v>215.9666666666667</v>
      </c>
      <c r="K174" s="31">
        <v>210.2</v>
      </c>
      <c r="L174" s="31">
        <v>202.45</v>
      </c>
      <c r="M174" s="31">
        <v>63.772480000000002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136.25</v>
      </c>
      <c r="D175" s="40">
        <v>137.25</v>
      </c>
      <c r="E175" s="40">
        <v>135.1</v>
      </c>
      <c r="F175" s="40">
        <v>133.94999999999999</v>
      </c>
      <c r="G175" s="40">
        <v>131.79999999999998</v>
      </c>
      <c r="H175" s="40">
        <v>138.4</v>
      </c>
      <c r="I175" s="40">
        <v>140.54999999999998</v>
      </c>
      <c r="J175" s="40">
        <v>141.70000000000002</v>
      </c>
      <c r="K175" s="31">
        <v>139.4</v>
      </c>
      <c r="L175" s="31">
        <v>136.1</v>
      </c>
      <c r="M175" s="31">
        <v>35.204810000000002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2473.3000000000002</v>
      </c>
      <c r="D176" s="40">
        <v>2470.7833333333333</v>
      </c>
      <c r="E176" s="40">
        <v>2452.5666666666666</v>
      </c>
      <c r="F176" s="40">
        <v>2431.8333333333335</v>
      </c>
      <c r="G176" s="40">
        <v>2413.6166666666668</v>
      </c>
      <c r="H176" s="40">
        <v>2491.5166666666664</v>
      </c>
      <c r="I176" s="40">
        <v>2509.7333333333327</v>
      </c>
      <c r="J176" s="40">
        <v>2530.4666666666662</v>
      </c>
      <c r="K176" s="31">
        <v>2489</v>
      </c>
      <c r="L176" s="31">
        <v>2450.0500000000002</v>
      </c>
      <c r="M176" s="31">
        <v>39.253450000000001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1028.95</v>
      </c>
      <c r="D177" s="40">
        <v>1040.2833333333335</v>
      </c>
      <c r="E177" s="40">
        <v>1013.666666666667</v>
      </c>
      <c r="F177" s="40">
        <v>998.38333333333344</v>
      </c>
      <c r="G177" s="40">
        <v>971.76666666666688</v>
      </c>
      <c r="H177" s="40">
        <v>1055.5666666666671</v>
      </c>
      <c r="I177" s="40">
        <v>1082.1833333333334</v>
      </c>
      <c r="J177" s="40">
        <v>1097.4666666666672</v>
      </c>
      <c r="K177" s="31">
        <v>1066.9000000000001</v>
      </c>
      <c r="L177" s="31">
        <v>1025</v>
      </c>
      <c r="M177" s="31">
        <v>16.20485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1182.05</v>
      </c>
      <c r="D178" s="40">
        <v>1188.5166666666667</v>
      </c>
      <c r="E178" s="40">
        <v>1172.0333333333333</v>
      </c>
      <c r="F178" s="40">
        <v>1162.0166666666667</v>
      </c>
      <c r="G178" s="40">
        <v>1145.5333333333333</v>
      </c>
      <c r="H178" s="40">
        <v>1198.5333333333333</v>
      </c>
      <c r="I178" s="40">
        <v>1215.0166666666664</v>
      </c>
      <c r="J178" s="40">
        <v>1225.0333333333333</v>
      </c>
      <c r="K178" s="31">
        <v>1205</v>
      </c>
      <c r="L178" s="31">
        <v>1178.5</v>
      </c>
      <c r="M178" s="31">
        <v>15.27355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2187.9</v>
      </c>
      <c r="D179" s="40">
        <v>2195.5500000000002</v>
      </c>
      <c r="E179" s="40">
        <v>2146.4000000000005</v>
      </c>
      <c r="F179" s="40">
        <v>2104.9000000000005</v>
      </c>
      <c r="G179" s="40">
        <v>2055.7500000000009</v>
      </c>
      <c r="H179" s="40">
        <v>2237.0500000000002</v>
      </c>
      <c r="I179" s="40">
        <v>2286.1999999999998</v>
      </c>
      <c r="J179" s="40">
        <v>2327.6999999999998</v>
      </c>
      <c r="K179" s="31">
        <v>2244.6999999999998</v>
      </c>
      <c r="L179" s="31">
        <v>2154.0500000000002</v>
      </c>
      <c r="M179" s="31">
        <v>19.849679999999999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8169.85</v>
      </c>
      <c r="D180" s="40">
        <v>8196.6166666666668</v>
      </c>
      <c r="E180" s="40">
        <v>8073.2333333333336</v>
      </c>
      <c r="F180" s="40">
        <v>7976.6166666666668</v>
      </c>
      <c r="G180" s="40">
        <v>7853.2333333333336</v>
      </c>
      <c r="H180" s="40">
        <v>8293.2333333333336</v>
      </c>
      <c r="I180" s="40">
        <v>8416.6166666666686</v>
      </c>
      <c r="J180" s="40">
        <v>8513.2333333333336</v>
      </c>
      <c r="K180" s="31">
        <v>8320</v>
      </c>
      <c r="L180" s="31">
        <v>8100</v>
      </c>
      <c r="M180" s="31">
        <v>0.13536999999999999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27167.3</v>
      </c>
      <c r="D181" s="40">
        <v>27375.7</v>
      </c>
      <c r="E181" s="40">
        <v>26726.65</v>
      </c>
      <c r="F181" s="40">
        <v>26286</v>
      </c>
      <c r="G181" s="40">
        <v>25636.95</v>
      </c>
      <c r="H181" s="40">
        <v>27816.350000000002</v>
      </c>
      <c r="I181" s="40">
        <v>28465.399999999998</v>
      </c>
      <c r="J181" s="40">
        <v>28906.050000000003</v>
      </c>
      <c r="K181" s="31">
        <v>28024.75</v>
      </c>
      <c r="L181" s="31">
        <v>26935.05</v>
      </c>
      <c r="M181" s="31">
        <v>0.40803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1601.4</v>
      </c>
      <c r="D182" s="40">
        <v>1610.3333333333333</v>
      </c>
      <c r="E182" s="40">
        <v>1576.2666666666664</v>
      </c>
      <c r="F182" s="40">
        <v>1551.1333333333332</v>
      </c>
      <c r="G182" s="40">
        <v>1517.0666666666664</v>
      </c>
      <c r="H182" s="40">
        <v>1635.4666666666665</v>
      </c>
      <c r="I182" s="40">
        <v>1669.5333333333335</v>
      </c>
      <c r="J182" s="40">
        <v>1694.6666666666665</v>
      </c>
      <c r="K182" s="31">
        <v>1644.4</v>
      </c>
      <c r="L182" s="31">
        <v>1585.2</v>
      </c>
      <c r="M182" s="31">
        <v>9.65151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2313.6999999999998</v>
      </c>
      <c r="D183" s="40">
        <v>2330.1833333333329</v>
      </c>
      <c r="E183" s="40">
        <v>2283.516666666666</v>
      </c>
      <c r="F183" s="40">
        <v>2253.333333333333</v>
      </c>
      <c r="G183" s="40">
        <v>2206.6666666666661</v>
      </c>
      <c r="H183" s="40">
        <v>2360.3666666666659</v>
      </c>
      <c r="I183" s="40">
        <v>2407.0333333333328</v>
      </c>
      <c r="J183" s="40">
        <v>2437.2166666666658</v>
      </c>
      <c r="K183" s="31">
        <v>2376.85</v>
      </c>
      <c r="L183" s="31">
        <v>2300</v>
      </c>
      <c r="M183" s="31">
        <v>1.9872099999999999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503.8</v>
      </c>
      <c r="D184" s="40">
        <v>500.76666666666665</v>
      </c>
      <c r="E184" s="40">
        <v>495.33333333333331</v>
      </c>
      <c r="F184" s="40">
        <v>486.86666666666667</v>
      </c>
      <c r="G184" s="40">
        <v>481.43333333333334</v>
      </c>
      <c r="H184" s="40">
        <v>509.23333333333329</v>
      </c>
      <c r="I184" s="40">
        <v>514.66666666666674</v>
      </c>
      <c r="J184" s="40">
        <v>523.13333333333321</v>
      </c>
      <c r="K184" s="31">
        <v>506.2</v>
      </c>
      <c r="L184" s="31">
        <v>492.3</v>
      </c>
      <c r="M184" s="31">
        <v>224.7107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110.5</v>
      </c>
      <c r="D185" s="40">
        <v>111.68333333333334</v>
      </c>
      <c r="E185" s="40">
        <v>108.81666666666668</v>
      </c>
      <c r="F185" s="40">
        <v>107.13333333333334</v>
      </c>
      <c r="G185" s="40">
        <v>104.26666666666668</v>
      </c>
      <c r="H185" s="40">
        <v>113.36666666666667</v>
      </c>
      <c r="I185" s="40">
        <v>116.23333333333335</v>
      </c>
      <c r="J185" s="40">
        <v>117.91666666666667</v>
      </c>
      <c r="K185" s="31">
        <v>114.55</v>
      </c>
      <c r="L185" s="31">
        <v>110</v>
      </c>
      <c r="M185" s="31">
        <v>257.23110000000003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790.65</v>
      </c>
      <c r="D186" s="40">
        <v>788.36666666666667</v>
      </c>
      <c r="E186" s="40">
        <v>782.38333333333333</v>
      </c>
      <c r="F186" s="40">
        <v>774.11666666666667</v>
      </c>
      <c r="G186" s="40">
        <v>768.13333333333333</v>
      </c>
      <c r="H186" s="40">
        <v>796.63333333333333</v>
      </c>
      <c r="I186" s="40">
        <v>802.61666666666667</v>
      </c>
      <c r="J186" s="40">
        <v>810.88333333333333</v>
      </c>
      <c r="K186" s="31">
        <v>794.35</v>
      </c>
      <c r="L186" s="31">
        <v>780.1</v>
      </c>
      <c r="M186" s="31">
        <v>31.776479999999999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538.75</v>
      </c>
      <c r="D187" s="40">
        <v>542.55000000000007</v>
      </c>
      <c r="E187" s="40">
        <v>529.20000000000016</v>
      </c>
      <c r="F187" s="40">
        <v>519.65000000000009</v>
      </c>
      <c r="G187" s="40">
        <v>506.30000000000018</v>
      </c>
      <c r="H187" s="40">
        <v>552.10000000000014</v>
      </c>
      <c r="I187" s="40">
        <v>565.45000000000005</v>
      </c>
      <c r="J187" s="40">
        <v>575.00000000000011</v>
      </c>
      <c r="K187" s="31">
        <v>555.9</v>
      </c>
      <c r="L187" s="31">
        <v>533</v>
      </c>
      <c r="M187" s="31">
        <v>11.051360000000001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605.04999999999995</v>
      </c>
      <c r="D188" s="40">
        <v>606.6</v>
      </c>
      <c r="E188" s="40">
        <v>598.90000000000009</v>
      </c>
      <c r="F188" s="40">
        <v>592.75000000000011</v>
      </c>
      <c r="G188" s="40">
        <v>585.05000000000018</v>
      </c>
      <c r="H188" s="40">
        <v>612.75</v>
      </c>
      <c r="I188" s="40">
        <v>620.45000000000005</v>
      </c>
      <c r="J188" s="40">
        <v>626.59999999999991</v>
      </c>
      <c r="K188" s="31">
        <v>614.29999999999995</v>
      </c>
      <c r="L188" s="31">
        <v>600.45000000000005</v>
      </c>
      <c r="M188" s="31">
        <v>7.9275200000000003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723.85</v>
      </c>
      <c r="D189" s="40">
        <v>728.44999999999993</v>
      </c>
      <c r="E189" s="40">
        <v>714.89999999999986</v>
      </c>
      <c r="F189" s="40">
        <v>705.94999999999993</v>
      </c>
      <c r="G189" s="40">
        <v>692.39999999999986</v>
      </c>
      <c r="H189" s="40">
        <v>737.39999999999986</v>
      </c>
      <c r="I189" s="40">
        <v>750.94999999999982</v>
      </c>
      <c r="J189" s="40">
        <v>759.89999999999986</v>
      </c>
      <c r="K189" s="31">
        <v>742</v>
      </c>
      <c r="L189" s="31">
        <v>719.5</v>
      </c>
      <c r="M189" s="31">
        <v>18.341930000000001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925.35</v>
      </c>
      <c r="D190" s="40">
        <v>929.26666666666677</v>
      </c>
      <c r="E190" s="40">
        <v>911.78333333333353</v>
      </c>
      <c r="F190" s="40">
        <v>898.21666666666681</v>
      </c>
      <c r="G190" s="40">
        <v>880.73333333333358</v>
      </c>
      <c r="H190" s="40">
        <v>942.83333333333348</v>
      </c>
      <c r="I190" s="40">
        <v>960.31666666666683</v>
      </c>
      <c r="J190" s="40">
        <v>973.88333333333344</v>
      </c>
      <c r="K190" s="31">
        <v>946.75</v>
      </c>
      <c r="L190" s="31">
        <v>915.7</v>
      </c>
      <c r="M190" s="31">
        <v>14.477550000000001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1260.25</v>
      </c>
      <c r="D191" s="40">
        <v>1250.8500000000001</v>
      </c>
      <c r="E191" s="40">
        <v>1229.4000000000003</v>
      </c>
      <c r="F191" s="40">
        <v>1198.5500000000002</v>
      </c>
      <c r="G191" s="40">
        <v>1177.1000000000004</v>
      </c>
      <c r="H191" s="40">
        <v>1281.7000000000003</v>
      </c>
      <c r="I191" s="40">
        <v>1303.1500000000001</v>
      </c>
      <c r="J191" s="40">
        <v>1334.0000000000002</v>
      </c>
      <c r="K191" s="31">
        <v>1272.3</v>
      </c>
      <c r="L191" s="31">
        <v>1220</v>
      </c>
      <c r="M191" s="31">
        <v>3.89045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3475.7</v>
      </c>
      <c r="D192" s="40">
        <v>3482.7166666666667</v>
      </c>
      <c r="E192" s="40">
        <v>3444.5833333333335</v>
      </c>
      <c r="F192" s="40">
        <v>3413.4666666666667</v>
      </c>
      <c r="G192" s="40">
        <v>3375.3333333333335</v>
      </c>
      <c r="H192" s="40">
        <v>3513.8333333333335</v>
      </c>
      <c r="I192" s="40">
        <v>3551.9666666666667</v>
      </c>
      <c r="J192" s="40">
        <v>3583.0833333333335</v>
      </c>
      <c r="K192" s="31">
        <v>3520.85</v>
      </c>
      <c r="L192" s="31">
        <v>3451.6</v>
      </c>
      <c r="M192" s="31">
        <v>21.36598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832.05</v>
      </c>
      <c r="D193" s="40">
        <v>832.44999999999993</v>
      </c>
      <c r="E193" s="40">
        <v>821.89999999999986</v>
      </c>
      <c r="F193" s="40">
        <v>811.74999999999989</v>
      </c>
      <c r="G193" s="40">
        <v>801.19999999999982</v>
      </c>
      <c r="H193" s="40">
        <v>842.59999999999991</v>
      </c>
      <c r="I193" s="40">
        <v>853.14999999999986</v>
      </c>
      <c r="J193" s="40">
        <v>863.3</v>
      </c>
      <c r="K193" s="31">
        <v>843</v>
      </c>
      <c r="L193" s="31">
        <v>822.3</v>
      </c>
      <c r="M193" s="31">
        <v>11.32067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6390.75</v>
      </c>
      <c r="D194" s="40">
        <v>6462.3499999999995</v>
      </c>
      <c r="E194" s="40">
        <v>6264.3999999999987</v>
      </c>
      <c r="F194" s="40">
        <v>6138.0499999999993</v>
      </c>
      <c r="G194" s="40">
        <v>5940.0999999999985</v>
      </c>
      <c r="H194" s="40">
        <v>6588.6999999999989</v>
      </c>
      <c r="I194" s="40">
        <v>6786.65</v>
      </c>
      <c r="J194" s="40">
        <v>6912.9999999999991</v>
      </c>
      <c r="K194" s="31">
        <v>6660.3</v>
      </c>
      <c r="L194" s="31">
        <v>6336</v>
      </c>
      <c r="M194" s="31">
        <v>1.7371799999999999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509.7</v>
      </c>
      <c r="D195" s="40">
        <v>515.06666666666672</v>
      </c>
      <c r="E195" s="40">
        <v>495.93333333333339</v>
      </c>
      <c r="F195" s="40">
        <v>482.16666666666669</v>
      </c>
      <c r="G195" s="40">
        <v>463.03333333333336</v>
      </c>
      <c r="H195" s="40">
        <v>528.83333333333348</v>
      </c>
      <c r="I195" s="40">
        <v>547.96666666666692</v>
      </c>
      <c r="J195" s="40">
        <v>561.73333333333346</v>
      </c>
      <c r="K195" s="31">
        <v>534.20000000000005</v>
      </c>
      <c r="L195" s="31">
        <v>501.3</v>
      </c>
      <c r="M195" s="31">
        <v>471.97742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237.1</v>
      </c>
      <c r="D196" s="40">
        <v>240.5333333333333</v>
      </c>
      <c r="E196" s="40">
        <v>229.01666666666659</v>
      </c>
      <c r="F196" s="40">
        <v>220.93333333333328</v>
      </c>
      <c r="G196" s="40">
        <v>209.41666666666657</v>
      </c>
      <c r="H196" s="40">
        <v>248.61666666666662</v>
      </c>
      <c r="I196" s="40">
        <v>260.13333333333333</v>
      </c>
      <c r="J196" s="40">
        <v>268.21666666666664</v>
      </c>
      <c r="K196" s="31">
        <v>252.05</v>
      </c>
      <c r="L196" s="31">
        <v>232.45</v>
      </c>
      <c r="M196" s="31">
        <v>820.52417000000003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1186.5999999999999</v>
      </c>
      <c r="D197" s="40">
        <v>1198.9666666666665</v>
      </c>
      <c r="E197" s="40">
        <v>1169.633333333333</v>
      </c>
      <c r="F197" s="40">
        <v>1152.6666666666665</v>
      </c>
      <c r="G197" s="40">
        <v>1123.333333333333</v>
      </c>
      <c r="H197" s="40">
        <v>1215.9333333333329</v>
      </c>
      <c r="I197" s="40">
        <v>1245.2666666666664</v>
      </c>
      <c r="J197" s="40">
        <v>1262.2333333333329</v>
      </c>
      <c r="K197" s="31">
        <v>1228.3</v>
      </c>
      <c r="L197" s="31">
        <v>1182</v>
      </c>
      <c r="M197" s="31">
        <v>101.08351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1567.75</v>
      </c>
      <c r="D198" s="40">
        <v>1584</v>
      </c>
      <c r="E198" s="40">
        <v>1543.25</v>
      </c>
      <c r="F198" s="40">
        <v>1518.75</v>
      </c>
      <c r="G198" s="40">
        <v>1478</v>
      </c>
      <c r="H198" s="40">
        <v>1608.5</v>
      </c>
      <c r="I198" s="40">
        <v>1649.25</v>
      </c>
      <c r="J198" s="40">
        <v>1673.75</v>
      </c>
      <c r="K198" s="31">
        <v>1624.75</v>
      </c>
      <c r="L198" s="31">
        <v>1559.5</v>
      </c>
      <c r="M198" s="31">
        <v>29.38804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1005.15</v>
      </c>
      <c r="D199" s="40">
        <v>1009.6833333333334</v>
      </c>
      <c r="E199" s="40">
        <v>993.26666666666688</v>
      </c>
      <c r="F199" s="40">
        <v>981.38333333333344</v>
      </c>
      <c r="G199" s="40">
        <v>964.96666666666692</v>
      </c>
      <c r="H199" s="40">
        <v>1021.5666666666668</v>
      </c>
      <c r="I199" s="40">
        <v>1037.9833333333333</v>
      </c>
      <c r="J199" s="40">
        <v>1049.8666666666668</v>
      </c>
      <c r="K199" s="31">
        <v>1026.0999999999999</v>
      </c>
      <c r="L199" s="31">
        <v>997.8</v>
      </c>
      <c r="M199" s="31">
        <v>5.7304199999999996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2478.1999999999998</v>
      </c>
      <c r="D200" s="40">
        <v>2484.9</v>
      </c>
      <c r="E200" s="40">
        <v>2449.8000000000002</v>
      </c>
      <c r="F200" s="40">
        <v>2421.4</v>
      </c>
      <c r="G200" s="40">
        <v>2386.3000000000002</v>
      </c>
      <c r="H200" s="40">
        <v>2513.3000000000002</v>
      </c>
      <c r="I200" s="40">
        <v>2548.3999999999996</v>
      </c>
      <c r="J200" s="40">
        <v>2576.8000000000002</v>
      </c>
      <c r="K200" s="31">
        <v>2520</v>
      </c>
      <c r="L200" s="31">
        <v>2456.5</v>
      </c>
      <c r="M200" s="31">
        <v>7.3991199999999999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2791.3</v>
      </c>
      <c r="D201" s="40">
        <v>2800.25</v>
      </c>
      <c r="E201" s="40">
        <v>2761.1</v>
      </c>
      <c r="F201" s="40">
        <v>2730.9</v>
      </c>
      <c r="G201" s="40">
        <v>2691.75</v>
      </c>
      <c r="H201" s="40">
        <v>2830.45</v>
      </c>
      <c r="I201" s="40">
        <v>2869.5999999999995</v>
      </c>
      <c r="J201" s="40">
        <v>2899.7999999999997</v>
      </c>
      <c r="K201" s="31">
        <v>2839.4</v>
      </c>
      <c r="L201" s="31">
        <v>2770.05</v>
      </c>
      <c r="M201" s="31">
        <v>1.79956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526.54999999999995</v>
      </c>
      <c r="D202" s="40">
        <v>530.9666666666667</v>
      </c>
      <c r="E202" s="40">
        <v>516.43333333333339</v>
      </c>
      <c r="F202" s="40">
        <v>506.31666666666672</v>
      </c>
      <c r="G202" s="40">
        <v>491.78333333333342</v>
      </c>
      <c r="H202" s="40">
        <v>541.08333333333337</v>
      </c>
      <c r="I202" s="40">
        <v>555.61666666666667</v>
      </c>
      <c r="J202" s="40">
        <v>565.73333333333335</v>
      </c>
      <c r="K202" s="31">
        <v>545.5</v>
      </c>
      <c r="L202" s="31">
        <v>520.85</v>
      </c>
      <c r="M202" s="31">
        <v>7.4812399999999997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1137.6500000000001</v>
      </c>
      <c r="D203" s="40">
        <v>1130.3833333333334</v>
      </c>
      <c r="E203" s="40">
        <v>1102.7666666666669</v>
      </c>
      <c r="F203" s="40">
        <v>1067.8833333333334</v>
      </c>
      <c r="G203" s="40">
        <v>1040.2666666666669</v>
      </c>
      <c r="H203" s="40">
        <v>1165.2666666666669</v>
      </c>
      <c r="I203" s="40">
        <v>1192.8833333333332</v>
      </c>
      <c r="J203" s="40">
        <v>1227.7666666666669</v>
      </c>
      <c r="K203" s="31">
        <v>1158</v>
      </c>
      <c r="L203" s="31">
        <v>1095.5</v>
      </c>
      <c r="M203" s="31">
        <v>10.03276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741.45</v>
      </c>
      <c r="D204" s="40">
        <v>747.7833333333333</v>
      </c>
      <c r="E204" s="40">
        <v>733.66666666666663</v>
      </c>
      <c r="F204" s="40">
        <v>725.88333333333333</v>
      </c>
      <c r="G204" s="40">
        <v>711.76666666666665</v>
      </c>
      <c r="H204" s="40">
        <v>755.56666666666661</v>
      </c>
      <c r="I204" s="40">
        <v>769.68333333333339</v>
      </c>
      <c r="J204" s="40">
        <v>777.46666666666658</v>
      </c>
      <c r="K204" s="31">
        <v>761.9</v>
      </c>
      <c r="L204" s="31">
        <v>740</v>
      </c>
      <c r="M204" s="31">
        <v>21.20918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7767.7</v>
      </c>
      <c r="D205" s="40">
        <v>7804.25</v>
      </c>
      <c r="E205" s="40">
        <v>7678.5</v>
      </c>
      <c r="F205" s="40">
        <v>7589.3</v>
      </c>
      <c r="G205" s="40">
        <v>7463.55</v>
      </c>
      <c r="H205" s="40">
        <v>7893.45</v>
      </c>
      <c r="I205" s="40">
        <v>8019.2</v>
      </c>
      <c r="J205" s="40">
        <v>8108.4</v>
      </c>
      <c r="K205" s="31">
        <v>7930</v>
      </c>
      <c r="L205" s="31">
        <v>7715.05</v>
      </c>
      <c r="M205" s="31">
        <v>1.9680500000000001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46.9</v>
      </c>
      <c r="D206" s="40">
        <v>47.050000000000004</v>
      </c>
      <c r="E206" s="40">
        <v>46.20000000000001</v>
      </c>
      <c r="F206" s="40">
        <v>45.500000000000007</v>
      </c>
      <c r="G206" s="40">
        <v>44.650000000000013</v>
      </c>
      <c r="H206" s="40">
        <v>47.750000000000007</v>
      </c>
      <c r="I206" s="40">
        <v>48.6</v>
      </c>
      <c r="J206" s="40">
        <v>49.300000000000004</v>
      </c>
      <c r="K206" s="31">
        <v>47.9</v>
      </c>
      <c r="L206" s="31">
        <v>46.35</v>
      </c>
      <c r="M206" s="31">
        <v>128.76563999999999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1628</v>
      </c>
      <c r="D207" s="40">
        <v>1637.8166666666666</v>
      </c>
      <c r="E207" s="40">
        <v>1610.2333333333331</v>
      </c>
      <c r="F207" s="40">
        <v>1592.4666666666665</v>
      </c>
      <c r="G207" s="40">
        <v>1564.883333333333</v>
      </c>
      <c r="H207" s="40">
        <v>1655.5833333333333</v>
      </c>
      <c r="I207" s="40">
        <v>1683.1666666666667</v>
      </c>
      <c r="J207" s="40">
        <v>1700.9333333333334</v>
      </c>
      <c r="K207" s="31">
        <v>1665.4</v>
      </c>
      <c r="L207" s="31">
        <v>1620.05</v>
      </c>
      <c r="M207" s="31">
        <v>1.5513600000000001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920.05</v>
      </c>
      <c r="D208" s="40">
        <v>923.7833333333333</v>
      </c>
      <c r="E208" s="40">
        <v>896.56666666666661</v>
      </c>
      <c r="F208" s="40">
        <v>873.08333333333326</v>
      </c>
      <c r="G208" s="40">
        <v>845.86666666666656</v>
      </c>
      <c r="H208" s="40">
        <v>947.26666666666665</v>
      </c>
      <c r="I208" s="40">
        <v>974.48333333333335</v>
      </c>
      <c r="J208" s="40">
        <v>997.9666666666667</v>
      </c>
      <c r="K208" s="31">
        <v>951</v>
      </c>
      <c r="L208" s="31">
        <v>900.3</v>
      </c>
      <c r="M208" s="31">
        <v>34.761189999999999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949.65</v>
      </c>
      <c r="D209" s="40">
        <v>940.58333333333337</v>
      </c>
      <c r="E209" s="40">
        <v>926.16666666666674</v>
      </c>
      <c r="F209" s="40">
        <v>902.68333333333339</v>
      </c>
      <c r="G209" s="40">
        <v>888.26666666666677</v>
      </c>
      <c r="H209" s="40">
        <v>964.06666666666672</v>
      </c>
      <c r="I209" s="40">
        <v>978.48333333333346</v>
      </c>
      <c r="J209" s="40">
        <v>1001.9666666666667</v>
      </c>
      <c r="K209" s="31">
        <v>955</v>
      </c>
      <c r="L209" s="31">
        <v>917.1</v>
      </c>
      <c r="M209" s="31">
        <v>4.7861099999999999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309.55</v>
      </c>
      <c r="D210" s="40">
        <v>314.3</v>
      </c>
      <c r="E210" s="40">
        <v>285.55</v>
      </c>
      <c r="F210" s="40">
        <v>261.55</v>
      </c>
      <c r="G210" s="40">
        <v>232.8</v>
      </c>
      <c r="H210" s="40">
        <v>338.3</v>
      </c>
      <c r="I210" s="40">
        <v>367.05</v>
      </c>
      <c r="J210" s="40">
        <v>391.05</v>
      </c>
      <c r="K210" s="31">
        <v>343.05</v>
      </c>
      <c r="L210" s="31">
        <v>290.3</v>
      </c>
      <c r="M210" s="31">
        <v>694.94735000000003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9.9499999999999993</v>
      </c>
      <c r="D211" s="40">
        <v>9.9666666666666668</v>
      </c>
      <c r="E211" s="40">
        <v>9.7833333333333332</v>
      </c>
      <c r="F211" s="40">
        <v>9.6166666666666671</v>
      </c>
      <c r="G211" s="40">
        <v>9.4333333333333336</v>
      </c>
      <c r="H211" s="40">
        <v>10.133333333333333</v>
      </c>
      <c r="I211" s="40">
        <v>10.316666666666666</v>
      </c>
      <c r="J211" s="40">
        <v>10.483333333333333</v>
      </c>
      <c r="K211" s="31">
        <v>10.15</v>
      </c>
      <c r="L211" s="31">
        <v>9.8000000000000007</v>
      </c>
      <c r="M211" s="31">
        <v>1748.5537999999999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1235.2</v>
      </c>
      <c r="D212" s="40">
        <v>1240.7</v>
      </c>
      <c r="E212" s="40">
        <v>1219.5</v>
      </c>
      <c r="F212" s="40">
        <v>1203.8</v>
      </c>
      <c r="G212" s="40">
        <v>1182.5999999999999</v>
      </c>
      <c r="H212" s="40">
        <v>1256.4000000000001</v>
      </c>
      <c r="I212" s="40">
        <v>1277.6000000000004</v>
      </c>
      <c r="J212" s="40">
        <v>1293.3000000000002</v>
      </c>
      <c r="K212" s="31">
        <v>1261.9000000000001</v>
      </c>
      <c r="L212" s="31">
        <v>1225</v>
      </c>
      <c r="M212" s="31">
        <v>14.89052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2280.9</v>
      </c>
      <c r="D213" s="40">
        <v>2283.5499999999997</v>
      </c>
      <c r="E213" s="40">
        <v>2241.3499999999995</v>
      </c>
      <c r="F213" s="40">
        <v>2201.7999999999997</v>
      </c>
      <c r="G213" s="40">
        <v>2159.5999999999995</v>
      </c>
      <c r="H213" s="40">
        <v>2323.0999999999995</v>
      </c>
      <c r="I213" s="40">
        <v>2365.2999999999993</v>
      </c>
      <c r="J213" s="40">
        <v>2404.8499999999995</v>
      </c>
      <c r="K213" s="31">
        <v>2325.75</v>
      </c>
      <c r="L213" s="31">
        <v>2244</v>
      </c>
      <c r="M213" s="31">
        <v>1.6705700000000001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651.45000000000005</v>
      </c>
      <c r="D214" s="40">
        <v>654.2166666666667</v>
      </c>
      <c r="E214" s="40">
        <v>642.48333333333335</v>
      </c>
      <c r="F214" s="40">
        <v>633.51666666666665</v>
      </c>
      <c r="G214" s="40">
        <v>621.7833333333333</v>
      </c>
      <c r="H214" s="40">
        <v>663.18333333333339</v>
      </c>
      <c r="I214" s="40">
        <v>674.91666666666674</v>
      </c>
      <c r="J214" s="40">
        <v>683.88333333333344</v>
      </c>
      <c r="K214" s="40">
        <v>665.95</v>
      </c>
      <c r="L214" s="40">
        <v>645.25</v>
      </c>
      <c r="M214" s="40">
        <v>39.212490000000003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12.85</v>
      </c>
      <c r="D215" s="40">
        <v>12.9</v>
      </c>
      <c r="E215" s="40">
        <v>12.75</v>
      </c>
      <c r="F215" s="40">
        <v>12.65</v>
      </c>
      <c r="G215" s="40">
        <v>12.5</v>
      </c>
      <c r="H215" s="40">
        <v>13</v>
      </c>
      <c r="I215" s="40">
        <v>13.150000000000002</v>
      </c>
      <c r="J215" s="40">
        <v>13.25</v>
      </c>
      <c r="K215" s="40">
        <v>13.05</v>
      </c>
      <c r="L215" s="40">
        <v>12.8</v>
      </c>
      <c r="M215" s="40">
        <v>595.37598000000003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313.7</v>
      </c>
      <c r="D216" s="40">
        <v>314.26666666666665</v>
      </c>
      <c r="E216" s="40">
        <v>306.08333333333331</v>
      </c>
      <c r="F216" s="40">
        <v>298.46666666666664</v>
      </c>
      <c r="G216" s="40">
        <v>290.2833333333333</v>
      </c>
      <c r="H216" s="40">
        <v>321.88333333333333</v>
      </c>
      <c r="I216" s="40">
        <v>330.06666666666672</v>
      </c>
      <c r="J216" s="40">
        <v>337.68333333333334</v>
      </c>
      <c r="K216" s="40">
        <v>322.45</v>
      </c>
      <c r="L216" s="40">
        <v>306.64999999999998</v>
      </c>
      <c r="M216" s="40">
        <v>142.85918000000001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G20" sqref="G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40"/>
      <c r="B1" s="541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44522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33" t="s">
        <v>16</v>
      </c>
      <c r="B9" s="535" t="s">
        <v>18</v>
      </c>
      <c r="C9" s="539" t="s">
        <v>20</v>
      </c>
      <c r="D9" s="539" t="s">
        <v>21</v>
      </c>
      <c r="E9" s="530" t="s">
        <v>22</v>
      </c>
      <c r="F9" s="531"/>
      <c r="G9" s="532"/>
      <c r="H9" s="530" t="s">
        <v>23</v>
      </c>
      <c r="I9" s="531"/>
      <c r="J9" s="532"/>
      <c r="K9" s="26"/>
      <c r="L9" s="27"/>
      <c r="M9" s="53"/>
      <c r="N9" s="1"/>
      <c r="O9" s="1"/>
    </row>
    <row r="10" spans="1:15" ht="42.75" customHeight="1">
      <c r="A10" s="537"/>
      <c r="B10" s="538"/>
      <c r="C10" s="538"/>
      <c r="D10" s="53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25194.15</v>
      </c>
      <c r="D11" s="40">
        <v>25217.983333333337</v>
      </c>
      <c r="E11" s="40">
        <v>24848.316666666673</v>
      </c>
      <c r="F11" s="40">
        <v>24502.483333333337</v>
      </c>
      <c r="G11" s="40">
        <v>24132.816666666673</v>
      </c>
      <c r="H11" s="40">
        <v>25563.816666666673</v>
      </c>
      <c r="I11" s="40">
        <v>25933.483333333337</v>
      </c>
      <c r="J11" s="40">
        <v>26279.316666666673</v>
      </c>
      <c r="K11" s="31">
        <v>25587.65</v>
      </c>
      <c r="L11" s="31">
        <v>24872.15</v>
      </c>
      <c r="M11" s="31">
        <v>1.8589999999999999E-2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531.45000000000005</v>
      </c>
      <c r="D12" s="40">
        <v>538.41666666666674</v>
      </c>
      <c r="E12" s="40">
        <v>523.23333333333346</v>
      </c>
      <c r="F12" s="40">
        <v>515.01666666666677</v>
      </c>
      <c r="G12" s="40">
        <v>499.83333333333348</v>
      </c>
      <c r="H12" s="40">
        <v>546.63333333333344</v>
      </c>
      <c r="I12" s="40">
        <v>561.81666666666683</v>
      </c>
      <c r="J12" s="40">
        <v>570.03333333333342</v>
      </c>
      <c r="K12" s="31">
        <v>553.6</v>
      </c>
      <c r="L12" s="31">
        <v>530.20000000000005</v>
      </c>
      <c r="M12" s="31">
        <v>1.6206199999999999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972.7</v>
      </c>
      <c r="D13" s="40">
        <v>973.86666666666667</v>
      </c>
      <c r="E13" s="40">
        <v>953.83333333333337</v>
      </c>
      <c r="F13" s="40">
        <v>934.9666666666667</v>
      </c>
      <c r="G13" s="40">
        <v>914.93333333333339</v>
      </c>
      <c r="H13" s="40">
        <v>992.73333333333335</v>
      </c>
      <c r="I13" s="40">
        <v>1012.7666666666667</v>
      </c>
      <c r="J13" s="40">
        <v>1031.6333333333332</v>
      </c>
      <c r="K13" s="31">
        <v>993.9</v>
      </c>
      <c r="L13" s="31">
        <v>955</v>
      </c>
      <c r="M13" s="31">
        <v>7.5790899999999999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2776.9</v>
      </c>
      <c r="D14" s="40">
        <v>2770.2999999999997</v>
      </c>
      <c r="E14" s="40">
        <v>2740.5999999999995</v>
      </c>
      <c r="F14" s="40">
        <v>2704.2999999999997</v>
      </c>
      <c r="G14" s="40">
        <v>2674.5999999999995</v>
      </c>
      <c r="H14" s="40">
        <v>2806.5999999999995</v>
      </c>
      <c r="I14" s="40">
        <v>2836.2999999999993</v>
      </c>
      <c r="J14" s="40">
        <v>2872.5999999999995</v>
      </c>
      <c r="K14" s="31">
        <v>2800</v>
      </c>
      <c r="L14" s="31">
        <v>2734</v>
      </c>
      <c r="M14" s="31">
        <v>0.88348000000000004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2149.5500000000002</v>
      </c>
      <c r="D15" s="40">
        <v>2165.4833333333336</v>
      </c>
      <c r="E15" s="40">
        <v>2108.0666666666671</v>
      </c>
      <c r="F15" s="40">
        <v>2066.5833333333335</v>
      </c>
      <c r="G15" s="40">
        <v>2009.166666666667</v>
      </c>
      <c r="H15" s="40">
        <v>2206.9666666666672</v>
      </c>
      <c r="I15" s="40">
        <v>2264.3833333333332</v>
      </c>
      <c r="J15" s="40">
        <v>2305.8666666666672</v>
      </c>
      <c r="K15" s="31">
        <v>2222.9</v>
      </c>
      <c r="L15" s="31">
        <v>2124</v>
      </c>
      <c r="M15" s="31">
        <v>1.1029899999999999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19602.5</v>
      </c>
      <c r="D16" s="40">
        <v>19542.916666666668</v>
      </c>
      <c r="E16" s="40">
        <v>19310.833333333336</v>
      </c>
      <c r="F16" s="40">
        <v>19019.166666666668</v>
      </c>
      <c r="G16" s="40">
        <v>18787.083333333336</v>
      </c>
      <c r="H16" s="40">
        <v>19834.583333333336</v>
      </c>
      <c r="I16" s="40">
        <v>20066.666666666672</v>
      </c>
      <c r="J16" s="40">
        <v>20358.333333333336</v>
      </c>
      <c r="K16" s="31">
        <v>19775</v>
      </c>
      <c r="L16" s="31">
        <v>19251.25</v>
      </c>
      <c r="M16" s="31">
        <v>0.11976000000000001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102.7</v>
      </c>
      <c r="D17" s="40">
        <v>103.31666666666666</v>
      </c>
      <c r="E17" s="40">
        <v>101.63333333333333</v>
      </c>
      <c r="F17" s="40">
        <v>100.56666666666666</v>
      </c>
      <c r="G17" s="40">
        <v>98.883333333333326</v>
      </c>
      <c r="H17" s="40">
        <v>104.38333333333333</v>
      </c>
      <c r="I17" s="40">
        <v>106.06666666666666</v>
      </c>
      <c r="J17" s="40">
        <v>107.13333333333333</v>
      </c>
      <c r="K17" s="31">
        <v>105</v>
      </c>
      <c r="L17" s="31">
        <v>102.25</v>
      </c>
      <c r="M17" s="31">
        <v>17.189979999999998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284.64999999999998</v>
      </c>
      <c r="D18" s="40">
        <v>282.85000000000002</v>
      </c>
      <c r="E18" s="40">
        <v>278.90000000000003</v>
      </c>
      <c r="F18" s="40">
        <v>273.15000000000003</v>
      </c>
      <c r="G18" s="40">
        <v>269.20000000000005</v>
      </c>
      <c r="H18" s="40">
        <v>288.60000000000002</v>
      </c>
      <c r="I18" s="40">
        <v>292.55000000000007</v>
      </c>
      <c r="J18" s="40">
        <v>298.3</v>
      </c>
      <c r="K18" s="31">
        <v>286.8</v>
      </c>
      <c r="L18" s="31">
        <v>277.10000000000002</v>
      </c>
      <c r="M18" s="31">
        <v>29.590209999999999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2440.5</v>
      </c>
      <c r="D19" s="40">
        <v>2452.6333333333332</v>
      </c>
      <c r="E19" s="40">
        <v>2402.9666666666662</v>
      </c>
      <c r="F19" s="40">
        <v>2365.4333333333329</v>
      </c>
      <c r="G19" s="40">
        <v>2315.766666666666</v>
      </c>
      <c r="H19" s="40">
        <v>2490.1666666666665</v>
      </c>
      <c r="I19" s="40">
        <v>2539.8333333333335</v>
      </c>
      <c r="J19" s="40">
        <v>2577.3666666666668</v>
      </c>
      <c r="K19" s="31">
        <v>2502.3000000000002</v>
      </c>
      <c r="L19" s="31">
        <v>2415.1</v>
      </c>
      <c r="M19" s="31">
        <v>2.3738600000000001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1688.75</v>
      </c>
      <c r="D20" s="40">
        <v>1680.9166666666667</v>
      </c>
      <c r="E20" s="40">
        <v>1647.8333333333335</v>
      </c>
      <c r="F20" s="40">
        <v>1606.9166666666667</v>
      </c>
      <c r="G20" s="40">
        <v>1573.8333333333335</v>
      </c>
      <c r="H20" s="40">
        <v>1721.8333333333335</v>
      </c>
      <c r="I20" s="40">
        <v>1754.916666666667</v>
      </c>
      <c r="J20" s="40">
        <v>1795.8333333333335</v>
      </c>
      <c r="K20" s="31">
        <v>1714</v>
      </c>
      <c r="L20" s="31">
        <v>1640</v>
      </c>
      <c r="M20" s="31">
        <v>22.55988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1345.75</v>
      </c>
      <c r="D21" s="40">
        <v>1331.05</v>
      </c>
      <c r="E21" s="40">
        <v>1307.0999999999999</v>
      </c>
      <c r="F21" s="40">
        <v>1268.45</v>
      </c>
      <c r="G21" s="40">
        <v>1244.5</v>
      </c>
      <c r="H21" s="40">
        <v>1369.6999999999998</v>
      </c>
      <c r="I21" s="40">
        <v>1393.65</v>
      </c>
      <c r="J21" s="40">
        <v>1432.2999999999997</v>
      </c>
      <c r="K21" s="31">
        <v>1355</v>
      </c>
      <c r="L21" s="31">
        <v>1292.4000000000001</v>
      </c>
      <c r="M21" s="31">
        <v>20.328759999999999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726.05</v>
      </c>
      <c r="D22" s="40">
        <v>727.83333333333337</v>
      </c>
      <c r="E22" s="40">
        <v>714.36666666666679</v>
      </c>
      <c r="F22" s="40">
        <v>702.68333333333339</v>
      </c>
      <c r="G22" s="40">
        <v>689.21666666666681</v>
      </c>
      <c r="H22" s="40">
        <v>739.51666666666677</v>
      </c>
      <c r="I22" s="40">
        <v>752.98333333333323</v>
      </c>
      <c r="J22" s="40">
        <v>764.66666666666674</v>
      </c>
      <c r="K22" s="31">
        <v>741.3</v>
      </c>
      <c r="L22" s="31">
        <v>716.15</v>
      </c>
      <c r="M22" s="31">
        <v>22.02581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1913.3</v>
      </c>
      <c r="D23" s="40">
        <v>1877.5666666666668</v>
      </c>
      <c r="E23" s="40">
        <v>1825.6333333333337</v>
      </c>
      <c r="F23" s="40">
        <v>1737.9666666666669</v>
      </c>
      <c r="G23" s="40">
        <v>1686.0333333333338</v>
      </c>
      <c r="H23" s="40">
        <v>1965.2333333333336</v>
      </c>
      <c r="I23" s="40">
        <v>2017.1666666666665</v>
      </c>
      <c r="J23" s="40">
        <v>2104.8333333333335</v>
      </c>
      <c r="K23" s="31">
        <v>1929.5</v>
      </c>
      <c r="L23" s="31">
        <v>1789.9</v>
      </c>
      <c r="M23" s="31">
        <v>0.79598000000000002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336.5</v>
      </c>
      <c r="D24" s="40">
        <v>339.76666666666671</v>
      </c>
      <c r="E24" s="40">
        <v>331.58333333333343</v>
      </c>
      <c r="F24" s="40">
        <v>326.66666666666674</v>
      </c>
      <c r="G24" s="40">
        <v>318.48333333333346</v>
      </c>
      <c r="H24" s="40">
        <v>344.68333333333339</v>
      </c>
      <c r="I24" s="40">
        <v>352.86666666666667</v>
      </c>
      <c r="J24" s="40">
        <v>357.78333333333336</v>
      </c>
      <c r="K24" s="31">
        <v>347.95</v>
      </c>
      <c r="L24" s="31">
        <v>334.85</v>
      </c>
      <c r="M24" s="31">
        <v>1.16435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197.65</v>
      </c>
      <c r="D25" s="40">
        <v>201.73333333333335</v>
      </c>
      <c r="E25" s="40">
        <v>192.91666666666669</v>
      </c>
      <c r="F25" s="40">
        <v>188.18333333333334</v>
      </c>
      <c r="G25" s="40">
        <v>179.36666666666667</v>
      </c>
      <c r="H25" s="40">
        <v>206.4666666666667</v>
      </c>
      <c r="I25" s="40">
        <v>215.28333333333336</v>
      </c>
      <c r="J25" s="40">
        <v>220.01666666666671</v>
      </c>
      <c r="K25" s="31">
        <v>210.55</v>
      </c>
      <c r="L25" s="31">
        <v>197</v>
      </c>
      <c r="M25" s="31">
        <v>9.6662499999999998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1156.8499999999999</v>
      </c>
      <c r="D26" s="40">
        <v>1170.2833333333333</v>
      </c>
      <c r="E26" s="40">
        <v>1136.5666666666666</v>
      </c>
      <c r="F26" s="40">
        <v>1116.2833333333333</v>
      </c>
      <c r="G26" s="40">
        <v>1082.5666666666666</v>
      </c>
      <c r="H26" s="40">
        <v>1190.5666666666666</v>
      </c>
      <c r="I26" s="40">
        <v>1224.2833333333333</v>
      </c>
      <c r="J26" s="40">
        <v>1244.5666666666666</v>
      </c>
      <c r="K26" s="31">
        <v>1204</v>
      </c>
      <c r="L26" s="31">
        <v>1150</v>
      </c>
      <c r="M26" s="31">
        <v>3.1006100000000001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1889.75</v>
      </c>
      <c r="D27" s="40">
        <v>1885.25</v>
      </c>
      <c r="E27" s="40">
        <v>1865.5</v>
      </c>
      <c r="F27" s="40">
        <v>1841.25</v>
      </c>
      <c r="G27" s="40">
        <v>1821.5</v>
      </c>
      <c r="H27" s="40">
        <v>1909.5</v>
      </c>
      <c r="I27" s="40">
        <v>1929.25</v>
      </c>
      <c r="J27" s="40">
        <v>1953.5</v>
      </c>
      <c r="K27" s="31">
        <v>1905</v>
      </c>
      <c r="L27" s="31">
        <v>1861</v>
      </c>
      <c r="M27" s="31">
        <v>0.11278000000000001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2119.5500000000002</v>
      </c>
      <c r="D28" s="40">
        <v>2129.8166666666671</v>
      </c>
      <c r="E28" s="40">
        <v>2084.733333333334</v>
      </c>
      <c r="F28" s="40">
        <v>2049.916666666667</v>
      </c>
      <c r="G28" s="40">
        <v>2004.8333333333339</v>
      </c>
      <c r="H28" s="40">
        <v>2164.6333333333341</v>
      </c>
      <c r="I28" s="40">
        <v>2209.7166666666672</v>
      </c>
      <c r="J28" s="40">
        <v>2244.5333333333342</v>
      </c>
      <c r="K28" s="31">
        <v>2174.9</v>
      </c>
      <c r="L28" s="31">
        <v>2095</v>
      </c>
      <c r="M28" s="31">
        <v>0.62202999999999997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105.35</v>
      </c>
      <c r="D29" s="40">
        <v>106.63333333333333</v>
      </c>
      <c r="E29" s="40">
        <v>103.76666666666665</v>
      </c>
      <c r="F29" s="40">
        <v>102.18333333333332</v>
      </c>
      <c r="G29" s="40">
        <v>99.316666666666649</v>
      </c>
      <c r="H29" s="40">
        <v>108.21666666666665</v>
      </c>
      <c r="I29" s="40">
        <v>111.08333333333333</v>
      </c>
      <c r="J29" s="40">
        <v>112.66666666666666</v>
      </c>
      <c r="K29" s="31">
        <v>109.5</v>
      </c>
      <c r="L29" s="31">
        <v>105.05</v>
      </c>
      <c r="M29" s="31">
        <v>2.01356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3481.85</v>
      </c>
      <c r="D30" s="40">
        <v>3481.2333333333331</v>
      </c>
      <c r="E30" s="40">
        <v>3441.7666666666664</v>
      </c>
      <c r="F30" s="40">
        <v>3401.6833333333334</v>
      </c>
      <c r="G30" s="40">
        <v>3362.2166666666667</v>
      </c>
      <c r="H30" s="40">
        <v>3521.3166666666662</v>
      </c>
      <c r="I30" s="40">
        <v>3560.7833333333324</v>
      </c>
      <c r="J30" s="40">
        <v>3600.8666666666659</v>
      </c>
      <c r="K30" s="31">
        <v>3520.7</v>
      </c>
      <c r="L30" s="31">
        <v>3441.15</v>
      </c>
      <c r="M30" s="31">
        <v>0.59548000000000001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3276.15</v>
      </c>
      <c r="D31" s="40">
        <v>3307.35</v>
      </c>
      <c r="E31" s="40">
        <v>3238.7999999999997</v>
      </c>
      <c r="F31" s="40">
        <v>3201.45</v>
      </c>
      <c r="G31" s="40">
        <v>3132.8999999999996</v>
      </c>
      <c r="H31" s="40">
        <v>3344.7</v>
      </c>
      <c r="I31" s="40">
        <v>3413.25</v>
      </c>
      <c r="J31" s="40">
        <v>3450.6</v>
      </c>
      <c r="K31" s="31">
        <v>3375.9</v>
      </c>
      <c r="L31" s="31">
        <v>3270</v>
      </c>
      <c r="M31" s="31">
        <v>0.41460000000000002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21.95</v>
      </c>
      <c r="D32" s="40">
        <v>22.116666666666664</v>
      </c>
      <c r="E32" s="40">
        <v>21.633333333333326</v>
      </c>
      <c r="F32" s="40">
        <v>21.316666666666663</v>
      </c>
      <c r="G32" s="40">
        <v>20.833333333333325</v>
      </c>
      <c r="H32" s="40">
        <v>22.433333333333326</v>
      </c>
      <c r="I32" s="40">
        <v>22.916666666666668</v>
      </c>
      <c r="J32" s="40">
        <v>23.233333333333327</v>
      </c>
      <c r="K32" s="31">
        <v>22.6</v>
      </c>
      <c r="L32" s="31">
        <v>21.8</v>
      </c>
      <c r="M32" s="31">
        <v>61.689889999999998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648.45000000000005</v>
      </c>
      <c r="D33" s="40">
        <v>654.30000000000007</v>
      </c>
      <c r="E33" s="40">
        <v>640.40000000000009</v>
      </c>
      <c r="F33" s="40">
        <v>632.35</v>
      </c>
      <c r="G33" s="40">
        <v>618.45000000000005</v>
      </c>
      <c r="H33" s="40">
        <v>662.35000000000014</v>
      </c>
      <c r="I33" s="40">
        <v>676.25</v>
      </c>
      <c r="J33" s="40">
        <v>684.30000000000018</v>
      </c>
      <c r="K33" s="31">
        <v>668.2</v>
      </c>
      <c r="L33" s="31">
        <v>646.25</v>
      </c>
      <c r="M33" s="31">
        <v>12.97025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3401</v>
      </c>
      <c r="D34" s="40">
        <v>3413.5833333333335</v>
      </c>
      <c r="E34" s="40">
        <v>3344.8166666666671</v>
      </c>
      <c r="F34" s="40">
        <v>3288.6333333333337</v>
      </c>
      <c r="G34" s="40">
        <v>3219.8666666666672</v>
      </c>
      <c r="H34" s="40">
        <v>3469.7666666666669</v>
      </c>
      <c r="I34" s="40">
        <v>3538.5333333333333</v>
      </c>
      <c r="J34" s="40">
        <v>3594.7166666666667</v>
      </c>
      <c r="K34" s="31">
        <v>3482.35</v>
      </c>
      <c r="L34" s="31">
        <v>3357.4</v>
      </c>
      <c r="M34" s="31">
        <v>0.66135999999999995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400.85</v>
      </c>
      <c r="D35" s="40">
        <v>403.06666666666666</v>
      </c>
      <c r="E35" s="40">
        <v>394.2833333333333</v>
      </c>
      <c r="F35" s="40">
        <v>387.71666666666664</v>
      </c>
      <c r="G35" s="40">
        <v>378.93333333333328</v>
      </c>
      <c r="H35" s="40">
        <v>409.63333333333333</v>
      </c>
      <c r="I35" s="40">
        <v>418.41666666666674</v>
      </c>
      <c r="J35" s="40">
        <v>424.98333333333335</v>
      </c>
      <c r="K35" s="31">
        <v>411.85</v>
      </c>
      <c r="L35" s="31">
        <v>396.5</v>
      </c>
      <c r="M35" s="31">
        <v>18.681139999999999</v>
      </c>
      <c r="N35" s="1"/>
      <c r="O35" s="1"/>
    </row>
    <row r="36" spans="1:15" ht="12.75" customHeight="1">
      <c r="A36" s="31">
        <v>26</v>
      </c>
      <c r="B36" s="31" t="s">
        <v>996</v>
      </c>
      <c r="C36" s="31">
        <v>1165.75</v>
      </c>
      <c r="D36" s="40">
        <v>1179.1166666666666</v>
      </c>
      <c r="E36" s="40">
        <v>1136.6333333333332</v>
      </c>
      <c r="F36" s="40">
        <v>1107.5166666666667</v>
      </c>
      <c r="G36" s="40">
        <v>1065.0333333333333</v>
      </c>
      <c r="H36" s="40">
        <v>1208.2333333333331</v>
      </c>
      <c r="I36" s="40">
        <v>1250.7166666666662</v>
      </c>
      <c r="J36" s="40">
        <v>1279.833333333333</v>
      </c>
      <c r="K36" s="31">
        <v>1221.5999999999999</v>
      </c>
      <c r="L36" s="31">
        <v>1150</v>
      </c>
      <c r="M36" s="31">
        <v>4.0473699999999999</v>
      </c>
      <c r="N36" s="1"/>
      <c r="O36" s="1"/>
    </row>
    <row r="37" spans="1:15" ht="12.75" customHeight="1">
      <c r="A37" s="31">
        <v>27</v>
      </c>
      <c r="B37" s="31" t="s">
        <v>820</v>
      </c>
      <c r="C37" s="31">
        <v>815.05</v>
      </c>
      <c r="D37" s="40">
        <v>809.88333333333321</v>
      </c>
      <c r="E37" s="40">
        <v>789.96666666666647</v>
      </c>
      <c r="F37" s="40">
        <v>764.88333333333321</v>
      </c>
      <c r="G37" s="40">
        <v>744.96666666666647</v>
      </c>
      <c r="H37" s="40">
        <v>834.96666666666647</v>
      </c>
      <c r="I37" s="40">
        <v>854.88333333333321</v>
      </c>
      <c r="J37" s="40">
        <v>879.96666666666647</v>
      </c>
      <c r="K37" s="31">
        <v>829.8</v>
      </c>
      <c r="L37" s="31">
        <v>784.8</v>
      </c>
      <c r="M37" s="31">
        <v>0.74197999999999997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910.45</v>
      </c>
      <c r="D38" s="40">
        <v>903.41666666666663</v>
      </c>
      <c r="E38" s="40">
        <v>889.18333333333328</v>
      </c>
      <c r="F38" s="40">
        <v>867.91666666666663</v>
      </c>
      <c r="G38" s="40">
        <v>853.68333333333328</v>
      </c>
      <c r="H38" s="40">
        <v>924.68333333333328</v>
      </c>
      <c r="I38" s="40">
        <v>938.91666666666663</v>
      </c>
      <c r="J38" s="40">
        <v>960.18333333333328</v>
      </c>
      <c r="K38" s="31">
        <v>917.65</v>
      </c>
      <c r="L38" s="31">
        <v>882.15</v>
      </c>
      <c r="M38" s="31">
        <v>5.1271300000000002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760</v>
      </c>
      <c r="D39" s="40">
        <v>767.98333333333323</v>
      </c>
      <c r="E39" s="40">
        <v>745.61666666666645</v>
      </c>
      <c r="F39" s="40">
        <v>731.23333333333323</v>
      </c>
      <c r="G39" s="40">
        <v>708.86666666666645</v>
      </c>
      <c r="H39" s="40">
        <v>782.36666666666645</v>
      </c>
      <c r="I39" s="40">
        <v>804.73333333333323</v>
      </c>
      <c r="J39" s="40">
        <v>819.11666666666645</v>
      </c>
      <c r="K39" s="31">
        <v>790.35</v>
      </c>
      <c r="L39" s="31">
        <v>753.6</v>
      </c>
      <c r="M39" s="31">
        <v>2.41425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5588.6</v>
      </c>
      <c r="D40" s="40">
        <v>5659.5166666666673</v>
      </c>
      <c r="E40" s="40">
        <v>5475.2333333333345</v>
      </c>
      <c r="F40" s="40">
        <v>5361.8666666666668</v>
      </c>
      <c r="G40" s="40">
        <v>5177.5833333333339</v>
      </c>
      <c r="H40" s="40">
        <v>5772.883333333335</v>
      </c>
      <c r="I40" s="40">
        <v>5957.1666666666679</v>
      </c>
      <c r="J40" s="40">
        <v>6070.5333333333356</v>
      </c>
      <c r="K40" s="31">
        <v>5843.8</v>
      </c>
      <c r="L40" s="31">
        <v>5546.15</v>
      </c>
      <c r="M40" s="31">
        <v>21.65157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224</v>
      </c>
      <c r="D41" s="40">
        <v>225.78333333333333</v>
      </c>
      <c r="E41" s="40">
        <v>220.26666666666665</v>
      </c>
      <c r="F41" s="40">
        <v>216.53333333333333</v>
      </c>
      <c r="G41" s="40">
        <v>211.01666666666665</v>
      </c>
      <c r="H41" s="40">
        <v>229.51666666666665</v>
      </c>
      <c r="I41" s="40">
        <v>235.03333333333336</v>
      </c>
      <c r="J41" s="40">
        <v>238.76666666666665</v>
      </c>
      <c r="K41" s="31">
        <v>231.3</v>
      </c>
      <c r="L41" s="31">
        <v>222.05</v>
      </c>
      <c r="M41" s="31">
        <v>37.218200000000003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490.9</v>
      </c>
      <c r="D42" s="40">
        <v>494.9666666666667</v>
      </c>
      <c r="E42" s="40">
        <v>475.18333333333339</v>
      </c>
      <c r="F42" s="40">
        <v>459.4666666666667</v>
      </c>
      <c r="G42" s="40">
        <v>439.68333333333339</v>
      </c>
      <c r="H42" s="40">
        <v>510.68333333333339</v>
      </c>
      <c r="I42" s="40">
        <v>530.4666666666667</v>
      </c>
      <c r="J42" s="40">
        <v>546.18333333333339</v>
      </c>
      <c r="K42" s="31">
        <v>514.75</v>
      </c>
      <c r="L42" s="31">
        <v>479.25</v>
      </c>
      <c r="M42" s="31">
        <v>2.2825600000000001</v>
      </c>
      <c r="N42" s="1"/>
      <c r="O42" s="1"/>
    </row>
    <row r="43" spans="1:15" ht="12.75" customHeight="1">
      <c r="A43" s="31">
        <v>33</v>
      </c>
      <c r="B43" s="31" t="s">
        <v>305</v>
      </c>
      <c r="C43" s="31">
        <v>103.8</v>
      </c>
      <c r="D43" s="40">
        <v>104.11666666666667</v>
      </c>
      <c r="E43" s="40">
        <v>102.28333333333335</v>
      </c>
      <c r="F43" s="40">
        <v>100.76666666666667</v>
      </c>
      <c r="G43" s="40">
        <v>98.933333333333337</v>
      </c>
      <c r="H43" s="40">
        <v>105.63333333333335</v>
      </c>
      <c r="I43" s="40">
        <v>107.46666666666667</v>
      </c>
      <c r="J43" s="40">
        <v>108.98333333333336</v>
      </c>
      <c r="K43" s="31">
        <v>105.95</v>
      </c>
      <c r="L43" s="31">
        <v>102.6</v>
      </c>
      <c r="M43" s="31">
        <v>10.03877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139.4</v>
      </c>
      <c r="D44" s="40">
        <v>141.88333333333333</v>
      </c>
      <c r="E44" s="40">
        <v>136.11666666666665</v>
      </c>
      <c r="F44" s="40">
        <v>132.83333333333331</v>
      </c>
      <c r="G44" s="40">
        <v>127.06666666666663</v>
      </c>
      <c r="H44" s="40">
        <v>145.16666666666666</v>
      </c>
      <c r="I44" s="40">
        <v>150.93333333333331</v>
      </c>
      <c r="J44" s="40">
        <v>154.21666666666667</v>
      </c>
      <c r="K44" s="31">
        <v>147.65</v>
      </c>
      <c r="L44" s="31">
        <v>138.6</v>
      </c>
      <c r="M44" s="31">
        <v>207.97963999999999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3226.85</v>
      </c>
      <c r="D45" s="40">
        <v>3233.6166666666668</v>
      </c>
      <c r="E45" s="40">
        <v>3207.2333333333336</v>
      </c>
      <c r="F45" s="40">
        <v>3187.6166666666668</v>
      </c>
      <c r="G45" s="40">
        <v>3161.2333333333336</v>
      </c>
      <c r="H45" s="40">
        <v>3253.2333333333336</v>
      </c>
      <c r="I45" s="40">
        <v>3279.6166666666668</v>
      </c>
      <c r="J45" s="40">
        <v>3299.2333333333336</v>
      </c>
      <c r="K45" s="31">
        <v>3260</v>
      </c>
      <c r="L45" s="31">
        <v>3214</v>
      </c>
      <c r="M45" s="31">
        <v>16.098210000000002</v>
      </c>
      <c r="N45" s="1"/>
      <c r="O45" s="1"/>
    </row>
    <row r="46" spans="1:15" ht="12.75" customHeight="1">
      <c r="A46" s="31">
        <v>36</v>
      </c>
      <c r="B46" s="31" t="s">
        <v>306</v>
      </c>
      <c r="C46" s="31">
        <v>196.4</v>
      </c>
      <c r="D46" s="40">
        <v>198.79999999999998</v>
      </c>
      <c r="E46" s="40">
        <v>192.84999999999997</v>
      </c>
      <c r="F46" s="40">
        <v>189.29999999999998</v>
      </c>
      <c r="G46" s="40">
        <v>183.34999999999997</v>
      </c>
      <c r="H46" s="40">
        <v>202.34999999999997</v>
      </c>
      <c r="I46" s="40">
        <v>208.29999999999995</v>
      </c>
      <c r="J46" s="40">
        <v>211.84999999999997</v>
      </c>
      <c r="K46" s="31">
        <v>204.75</v>
      </c>
      <c r="L46" s="31">
        <v>195.25</v>
      </c>
      <c r="M46" s="31">
        <v>4.3381100000000004</v>
      </c>
      <c r="N46" s="1"/>
      <c r="O46" s="1"/>
    </row>
    <row r="47" spans="1:15" ht="12.75" customHeight="1">
      <c r="A47" s="31">
        <v>37</v>
      </c>
      <c r="B47" s="31" t="s">
        <v>308</v>
      </c>
      <c r="C47" s="31">
        <v>2304.85</v>
      </c>
      <c r="D47" s="40">
        <v>2289.6166666666668</v>
      </c>
      <c r="E47" s="40">
        <v>2267.2333333333336</v>
      </c>
      <c r="F47" s="40">
        <v>2229.6166666666668</v>
      </c>
      <c r="G47" s="40">
        <v>2207.2333333333336</v>
      </c>
      <c r="H47" s="40">
        <v>2327.2333333333336</v>
      </c>
      <c r="I47" s="40">
        <v>2349.6166666666668</v>
      </c>
      <c r="J47" s="40">
        <v>2387.2333333333336</v>
      </c>
      <c r="K47" s="31">
        <v>2312</v>
      </c>
      <c r="L47" s="31">
        <v>2252</v>
      </c>
      <c r="M47" s="31">
        <v>2.6025100000000001</v>
      </c>
      <c r="N47" s="1"/>
      <c r="O47" s="1"/>
    </row>
    <row r="48" spans="1:15" ht="12.75" customHeight="1">
      <c r="A48" s="31">
        <v>38</v>
      </c>
      <c r="B48" s="31" t="s">
        <v>307</v>
      </c>
      <c r="C48" s="31">
        <v>3098.75</v>
      </c>
      <c r="D48" s="40">
        <v>3092.3000000000006</v>
      </c>
      <c r="E48" s="40">
        <v>3065.5000000000014</v>
      </c>
      <c r="F48" s="40">
        <v>3032.2500000000009</v>
      </c>
      <c r="G48" s="40">
        <v>3005.4500000000016</v>
      </c>
      <c r="H48" s="40">
        <v>3125.5500000000011</v>
      </c>
      <c r="I48" s="40">
        <v>3152.3500000000004</v>
      </c>
      <c r="J48" s="40">
        <v>3185.6000000000008</v>
      </c>
      <c r="K48" s="31">
        <v>3119.1</v>
      </c>
      <c r="L48" s="31">
        <v>3059.05</v>
      </c>
      <c r="M48" s="31">
        <v>0.20261000000000001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1657.1</v>
      </c>
      <c r="D49" s="40">
        <v>1640.7</v>
      </c>
      <c r="E49" s="40">
        <v>1616.4</v>
      </c>
      <c r="F49" s="40">
        <v>1575.7</v>
      </c>
      <c r="G49" s="40">
        <v>1551.4</v>
      </c>
      <c r="H49" s="40">
        <v>1681.4</v>
      </c>
      <c r="I49" s="40">
        <v>1705.6999999999998</v>
      </c>
      <c r="J49" s="40">
        <v>1746.4</v>
      </c>
      <c r="K49" s="31">
        <v>1665</v>
      </c>
      <c r="L49" s="31">
        <v>1600</v>
      </c>
      <c r="M49" s="31">
        <v>6.1200700000000001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8704.7999999999993</v>
      </c>
      <c r="D50" s="40">
        <v>8816.9499999999989</v>
      </c>
      <c r="E50" s="40">
        <v>8537.8499999999985</v>
      </c>
      <c r="F50" s="40">
        <v>8370.9</v>
      </c>
      <c r="G50" s="40">
        <v>8091.7999999999993</v>
      </c>
      <c r="H50" s="40">
        <v>8983.8999999999978</v>
      </c>
      <c r="I50" s="40">
        <v>9263</v>
      </c>
      <c r="J50" s="40">
        <v>9429.9499999999971</v>
      </c>
      <c r="K50" s="31">
        <v>9096.0499999999993</v>
      </c>
      <c r="L50" s="31">
        <v>8650</v>
      </c>
      <c r="M50" s="31">
        <v>0.41321000000000002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1214.25</v>
      </c>
      <c r="D51" s="40">
        <v>1222.9166666666667</v>
      </c>
      <c r="E51" s="40">
        <v>1194.3833333333334</v>
      </c>
      <c r="F51" s="40">
        <v>1174.5166666666667</v>
      </c>
      <c r="G51" s="40">
        <v>1145.9833333333333</v>
      </c>
      <c r="H51" s="40">
        <v>1242.7833333333335</v>
      </c>
      <c r="I51" s="40">
        <v>1271.3166666666668</v>
      </c>
      <c r="J51" s="40">
        <v>1291.1833333333336</v>
      </c>
      <c r="K51" s="31">
        <v>1251.45</v>
      </c>
      <c r="L51" s="31">
        <v>1203.05</v>
      </c>
      <c r="M51" s="31">
        <v>7.3977199999999996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639.54999999999995</v>
      </c>
      <c r="D52" s="40">
        <v>647.43333333333328</v>
      </c>
      <c r="E52" s="40">
        <v>626.16666666666652</v>
      </c>
      <c r="F52" s="40">
        <v>612.78333333333319</v>
      </c>
      <c r="G52" s="40">
        <v>591.51666666666642</v>
      </c>
      <c r="H52" s="40">
        <v>660.81666666666661</v>
      </c>
      <c r="I52" s="40">
        <v>682.08333333333326</v>
      </c>
      <c r="J52" s="40">
        <v>695.4666666666667</v>
      </c>
      <c r="K52" s="31">
        <v>668.7</v>
      </c>
      <c r="L52" s="31">
        <v>634.04999999999995</v>
      </c>
      <c r="M52" s="31">
        <v>45.976849999999999</v>
      </c>
      <c r="N52" s="1"/>
      <c r="O52" s="1"/>
    </row>
    <row r="53" spans="1:15" ht="12.75" customHeight="1">
      <c r="A53" s="31">
        <v>43</v>
      </c>
      <c r="B53" s="31" t="s">
        <v>310</v>
      </c>
      <c r="C53" s="31">
        <v>547.20000000000005</v>
      </c>
      <c r="D53" s="40">
        <v>550</v>
      </c>
      <c r="E53" s="40">
        <v>542.29999999999995</v>
      </c>
      <c r="F53" s="40">
        <v>537.4</v>
      </c>
      <c r="G53" s="40">
        <v>529.69999999999993</v>
      </c>
      <c r="H53" s="40">
        <v>554.9</v>
      </c>
      <c r="I53" s="40">
        <v>562.6</v>
      </c>
      <c r="J53" s="40">
        <v>567.5</v>
      </c>
      <c r="K53" s="31">
        <v>557.70000000000005</v>
      </c>
      <c r="L53" s="31">
        <v>545.1</v>
      </c>
      <c r="M53" s="31">
        <v>0.86207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706.35</v>
      </c>
      <c r="D54" s="40">
        <v>708.08333333333337</v>
      </c>
      <c r="E54" s="40">
        <v>700.16666666666674</v>
      </c>
      <c r="F54" s="40">
        <v>693.98333333333335</v>
      </c>
      <c r="G54" s="40">
        <v>686.06666666666672</v>
      </c>
      <c r="H54" s="40">
        <v>714.26666666666677</v>
      </c>
      <c r="I54" s="40">
        <v>722.18333333333351</v>
      </c>
      <c r="J54" s="40">
        <v>728.36666666666679</v>
      </c>
      <c r="K54" s="31">
        <v>716</v>
      </c>
      <c r="L54" s="31">
        <v>701.9</v>
      </c>
      <c r="M54" s="31">
        <v>134.58108999999999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3547.55</v>
      </c>
      <c r="D55" s="40">
        <v>3555.8166666666671</v>
      </c>
      <c r="E55" s="40">
        <v>3516.733333333334</v>
      </c>
      <c r="F55" s="40">
        <v>3485.916666666667</v>
      </c>
      <c r="G55" s="40">
        <v>3446.8333333333339</v>
      </c>
      <c r="H55" s="40">
        <v>3586.6333333333341</v>
      </c>
      <c r="I55" s="40">
        <v>3625.7166666666672</v>
      </c>
      <c r="J55" s="40">
        <v>3656.5333333333342</v>
      </c>
      <c r="K55" s="31">
        <v>3594.9</v>
      </c>
      <c r="L55" s="31">
        <v>3525</v>
      </c>
      <c r="M55" s="31">
        <v>3.8442599999999998</v>
      </c>
      <c r="N55" s="1"/>
      <c r="O55" s="1"/>
    </row>
    <row r="56" spans="1:15" ht="12.75" customHeight="1">
      <c r="A56" s="31">
        <v>46</v>
      </c>
      <c r="B56" s="31" t="s">
        <v>314</v>
      </c>
      <c r="C56" s="31">
        <v>200.2</v>
      </c>
      <c r="D56" s="40">
        <v>200.58333333333334</v>
      </c>
      <c r="E56" s="40">
        <v>198.76666666666668</v>
      </c>
      <c r="F56" s="40">
        <v>197.33333333333334</v>
      </c>
      <c r="G56" s="40">
        <v>195.51666666666668</v>
      </c>
      <c r="H56" s="40">
        <v>202.01666666666668</v>
      </c>
      <c r="I56" s="40">
        <v>203.83333333333334</v>
      </c>
      <c r="J56" s="40">
        <v>205.26666666666668</v>
      </c>
      <c r="K56" s="31">
        <v>202.4</v>
      </c>
      <c r="L56" s="31">
        <v>199.15</v>
      </c>
      <c r="M56" s="31">
        <v>5.8940099999999997</v>
      </c>
      <c r="N56" s="1"/>
      <c r="O56" s="1"/>
    </row>
    <row r="57" spans="1:15" ht="12.75" customHeight="1">
      <c r="A57" s="31">
        <v>47</v>
      </c>
      <c r="B57" s="31" t="s">
        <v>315</v>
      </c>
      <c r="C57" s="31">
        <v>1073.3499999999999</v>
      </c>
      <c r="D57" s="40">
        <v>1086.2833333333335</v>
      </c>
      <c r="E57" s="40">
        <v>1047.616666666667</v>
      </c>
      <c r="F57" s="40">
        <v>1021.8833333333334</v>
      </c>
      <c r="G57" s="40">
        <v>983.21666666666692</v>
      </c>
      <c r="H57" s="40">
        <v>1112.0166666666671</v>
      </c>
      <c r="I57" s="40">
        <v>1150.6833333333336</v>
      </c>
      <c r="J57" s="40">
        <v>1176.4166666666672</v>
      </c>
      <c r="K57" s="31">
        <v>1124.95</v>
      </c>
      <c r="L57" s="31">
        <v>1060.55</v>
      </c>
      <c r="M57" s="31">
        <v>2.6692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17921.25</v>
      </c>
      <c r="D58" s="40">
        <v>18068.149999999998</v>
      </c>
      <c r="E58" s="40">
        <v>17664.299999999996</v>
      </c>
      <c r="F58" s="40">
        <v>17407.349999999999</v>
      </c>
      <c r="G58" s="40">
        <v>17003.499999999996</v>
      </c>
      <c r="H58" s="40">
        <v>18325.099999999995</v>
      </c>
      <c r="I58" s="40">
        <v>18728.949999999993</v>
      </c>
      <c r="J58" s="40">
        <v>18985.899999999994</v>
      </c>
      <c r="K58" s="31">
        <v>18472</v>
      </c>
      <c r="L58" s="31">
        <v>17811.2</v>
      </c>
      <c r="M58" s="31">
        <v>2.7455599999999998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4890.1499999999996</v>
      </c>
      <c r="D59" s="40">
        <v>4887.5333333333328</v>
      </c>
      <c r="E59" s="40">
        <v>4807.6166666666659</v>
      </c>
      <c r="F59" s="40">
        <v>4725.083333333333</v>
      </c>
      <c r="G59" s="40">
        <v>4645.1666666666661</v>
      </c>
      <c r="H59" s="40">
        <v>4970.0666666666657</v>
      </c>
      <c r="I59" s="40">
        <v>5049.9833333333336</v>
      </c>
      <c r="J59" s="40">
        <v>5132.5166666666655</v>
      </c>
      <c r="K59" s="31">
        <v>4967.45</v>
      </c>
      <c r="L59" s="31">
        <v>4805</v>
      </c>
      <c r="M59" s="31">
        <v>0.11522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7484.95</v>
      </c>
      <c r="D60" s="40">
        <v>7540.8833333333341</v>
      </c>
      <c r="E60" s="40">
        <v>7384.0666666666684</v>
      </c>
      <c r="F60" s="40">
        <v>7283.1833333333343</v>
      </c>
      <c r="G60" s="40">
        <v>7126.3666666666686</v>
      </c>
      <c r="H60" s="40">
        <v>7641.7666666666682</v>
      </c>
      <c r="I60" s="40">
        <v>7798.5833333333339</v>
      </c>
      <c r="J60" s="40">
        <v>7899.4666666666681</v>
      </c>
      <c r="K60" s="31">
        <v>7697.7</v>
      </c>
      <c r="L60" s="31">
        <v>7440</v>
      </c>
      <c r="M60" s="31">
        <v>7.72539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3158.9</v>
      </c>
      <c r="D61" s="40">
        <v>3191.2666666666664</v>
      </c>
      <c r="E61" s="40">
        <v>3092.6333333333328</v>
      </c>
      <c r="F61" s="40">
        <v>3026.3666666666663</v>
      </c>
      <c r="G61" s="40">
        <v>2927.7333333333327</v>
      </c>
      <c r="H61" s="40">
        <v>3257.5333333333328</v>
      </c>
      <c r="I61" s="40">
        <v>3356.1666666666661</v>
      </c>
      <c r="J61" s="40">
        <v>3422.4333333333329</v>
      </c>
      <c r="K61" s="31">
        <v>3289.9</v>
      </c>
      <c r="L61" s="31">
        <v>3125</v>
      </c>
      <c r="M61" s="31">
        <v>0.77185000000000004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2311.15</v>
      </c>
      <c r="D62" s="40">
        <v>2315.9833333333331</v>
      </c>
      <c r="E62" s="40">
        <v>2295.2166666666662</v>
      </c>
      <c r="F62" s="40">
        <v>2279.2833333333333</v>
      </c>
      <c r="G62" s="40">
        <v>2258.5166666666664</v>
      </c>
      <c r="H62" s="40">
        <v>2331.9166666666661</v>
      </c>
      <c r="I62" s="40">
        <v>2352.6833333333334</v>
      </c>
      <c r="J62" s="40">
        <v>2368.6166666666659</v>
      </c>
      <c r="K62" s="31">
        <v>2336.75</v>
      </c>
      <c r="L62" s="31">
        <v>2300.0500000000002</v>
      </c>
      <c r="M62" s="31">
        <v>2.0745</v>
      </c>
      <c r="N62" s="1"/>
      <c r="O62" s="1"/>
    </row>
    <row r="63" spans="1:15" ht="12.75" customHeight="1">
      <c r="A63" s="31">
        <v>53</v>
      </c>
      <c r="B63" s="31" t="s">
        <v>317</v>
      </c>
      <c r="C63" s="31">
        <v>315.60000000000002</v>
      </c>
      <c r="D63" s="40">
        <v>319.91666666666669</v>
      </c>
      <c r="E63" s="40">
        <v>309.83333333333337</v>
      </c>
      <c r="F63" s="40">
        <v>304.06666666666666</v>
      </c>
      <c r="G63" s="40">
        <v>293.98333333333335</v>
      </c>
      <c r="H63" s="40">
        <v>325.68333333333339</v>
      </c>
      <c r="I63" s="40">
        <v>335.76666666666677</v>
      </c>
      <c r="J63" s="40">
        <v>341.53333333333342</v>
      </c>
      <c r="K63" s="31">
        <v>330</v>
      </c>
      <c r="L63" s="31">
        <v>314.14999999999998</v>
      </c>
      <c r="M63" s="31">
        <v>8.4370200000000004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305.45</v>
      </c>
      <c r="D64" s="40">
        <v>307.11666666666662</v>
      </c>
      <c r="E64" s="40">
        <v>301.58333333333326</v>
      </c>
      <c r="F64" s="40">
        <v>297.71666666666664</v>
      </c>
      <c r="G64" s="40">
        <v>292.18333333333328</v>
      </c>
      <c r="H64" s="40">
        <v>310.98333333333323</v>
      </c>
      <c r="I64" s="40">
        <v>316.51666666666665</v>
      </c>
      <c r="J64" s="40">
        <v>320.38333333333321</v>
      </c>
      <c r="K64" s="31">
        <v>312.64999999999998</v>
      </c>
      <c r="L64" s="31">
        <v>303.25</v>
      </c>
      <c r="M64" s="31">
        <v>34.425840000000001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96.25</v>
      </c>
      <c r="D65" s="40">
        <v>96.866666666666674</v>
      </c>
      <c r="E65" s="40">
        <v>95.033333333333346</v>
      </c>
      <c r="F65" s="40">
        <v>93.816666666666677</v>
      </c>
      <c r="G65" s="40">
        <v>91.983333333333348</v>
      </c>
      <c r="H65" s="40">
        <v>98.083333333333343</v>
      </c>
      <c r="I65" s="40">
        <v>99.916666666666657</v>
      </c>
      <c r="J65" s="40">
        <v>101.13333333333334</v>
      </c>
      <c r="K65" s="31">
        <v>98.7</v>
      </c>
      <c r="L65" s="31">
        <v>95.65</v>
      </c>
      <c r="M65" s="31">
        <v>332.11505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59.05</v>
      </c>
      <c r="D66" s="40">
        <v>59.4</v>
      </c>
      <c r="E66" s="40">
        <v>58.4</v>
      </c>
      <c r="F66" s="40">
        <v>57.75</v>
      </c>
      <c r="G66" s="40">
        <v>56.75</v>
      </c>
      <c r="H66" s="40">
        <v>60.05</v>
      </c>
      <c r="I66" s="40">
        <v>61.05</v>
      </c>
      <c r="J66" s="40">
        <v>61.699999999999996</v>
      </c>
      <c r="K66" s="31">
        <v>60.4</v>
      </c>
      <c r="L66" s="31">
        <v>58.75</v>
      </c>
      <c r="M66" s="31">
        <v>45.951630000000002</v>
      </c>
      <c r="N66" s="1"/>
      <c r="O66" s="1"/>
    </row>
    <row r="67" spans="1:15" ht="12.75" customHeight="1">
      <c r="A67" s="31">
        <v>57</v>
      </c>
      <c r="B67" s="31" t="s">
        <v>311</v>
      </c>
      <c r="C67" s="31">
        <v>2834.75</v>
      </c>
      <c r="D67" s="40">
        <v>2855.2666666666664</v>
      </c>
      <c r="E67" s="40">
        <v>2791.9333333333329</v>
      </c>
      <c r="F67" s="40">
        <v>2749.1166666666663</v>
      </c>
      <c r="G67" s="40">
        <v>2685.7833333333328</v>
      </c>
      <c r="H67" s="40">
        <v>2898.083333333333</v>
      </c>
      <c r="I67" s="40">
        <v>2961.416666666667</v>
      </c>
      <c r="J67" s="40">
        <v>3004.2333333333331</v>
      </c>
      <c r="K67" s="31">
        <v>2918.6</v>
      </c>
      <c r="L67" s="31">
        <v>2812.45</v>
      </c>
      <c r="M67" s="31">
        <v>0.20124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2144.35</v>
      </c>
      <c r="D68" s="40">
        <v>2159.3666666666663</v>
      </c>
      <c r="E68" s="40">
        <v>2111.0333333333328</v>
      </c>
      <c r="F68" s="40">
        <v>2077.7166666666667</v>
      </c>
      <c r="G68" s="40">
        <v>2029.3833333333332</v>
      </c>
      <c r="H68" s="40">
        <v>2192.6833333333325</v>
      </c>
      <c r="I68" s="40">
        <v>2241.0166666666655</v>
      </c>
      <c r="J68" s="40">
        <v>2274.3333333333321</v>
      </c>
      <c r="K68" s="31">
        <v>2207.6999999999998</v>
      </c>
      <c r="L68" s="31">
        <v>2126.0500000000002</v>
      </c>
      <c r="M68" s="31">
        <v>3.4918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4743</v>
      </c>
      <c r="D69" s="40">
        <v>4702.666666666667</v>
      </c>
      <c r="E69" s="40">
        <v>4615.3333333333339</v>
      </c>
      <c r="F69" s="40">
        <v>4487.666666666667</v>
      </c>
      <c r="G69" s="40">
        <v>4400.3333333333339</v>
      </c>
      <c r="H69" s="40">
        <v>4830.3333333333339</v>
      </c>
      <c r="I69" s="40">
        <v>4917.6666666666679</v>
      </c>
      <c r="J69" s="40">
        <v>5045.3333333333339</v>
      </c>
      <c r="K69" s="31">
        <v>4790</v>
      </c>
      <c r="L69" s="31">
        <v>4575</v>
      </c>
      <c r="M69" s="31">
        <v>0.99819000000000002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1078.4000000000001</v>
      </c>
      <c r="D70" s="40">
        <v>1085.2</v>
      </c>
      <c r="E70" s="40">
        <v>1068.2</v>
      </c>
      <c r="F70" s="40">
        <v>1058</v>
      </c>
      <c r="G70" s="40">
        <v>1041</v>
      </c>
      <c r="H70" s="40">
        <v>1095.4000000000001</v>
      </c>
      <c r="I70" s="40">
        <v>1112.4000000000001</v>
      </c>
      <c r="J70" s="40">
        <v>1122.6000000000001</v>
      </c>
      <c r="K70" s="31">
        <v>1102.2</v>
      </c>
      <c r="L70" s="31">
        <v>1075</v>
      </c>
      <c r="M70" s="31">
        <v>0.29479</v>
      </c>
      <c r="N70" s="1"/>
      <c r="O70" s="1"/>
    </row>
    <row r="71" spans="1:15" ht="12.75" customHeight="1">
      <c r="A71" s="31">
        <v>61</v>
      </c>
      <c r="B71" s="31" t="s">
        <v>320</v>
      </c>
      <c r="C71" s="31">
        <v>412</v>
      </c>
      <c r="D71" s="40">
        <v>417.58333333333331</v>
      </c>
      <c r="E71" s="40">
        <v>405.21666666666664</v>
      </c>
      <c r="F71" s="40">
        <v>398.43333333333334</v>
      </c>
      <c r="G71" s="40">
        <v>386.06666666666666</v>
      </c>
      <c r="H71" s="40">
        <v>424.36666666666662</v>
      </c>
      <c r="I71" s="40">
        <v>436.73333333333329</v>
      </c>
      <c r="J71" s="40">
        <v>443.51666666666659</v>
      </c>
      <c r="K71" s="31">
        <v>429.95</v>
      </c>
      <c r="L71" s="31">
        <v>410.8</v>
      </c>
      <c r="M71" s="31">
        <v>1.6045199999999999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208.85</v>
      </c>
      <c r="D72" s="40">
        <v>211.58333333333334</v>
      </c>
      <c r="E72" s="40">
        <v>205.66666666666669</v>
      </c>
      <c r="F72" s="40">
        <v>202.48333333333335</v>
      </c>
      <c r="G72" s="40">
        <v>196.56666666666669</v>
      </c>
      <c r="H72" s="40">
        <v>214.76666666666668</v>
      </c>
      <c r="I72" s="40">
        <v>220.68333333333337</v>
      </c>
      <c r="J72" s="40">
        <v>223.86666666666667</v>
      </c>
      <c r="K72" s="31">
        <v>217.5</v>
      </c>
      <c r="L72" s="31">
        <v>208.4</v>
      </c>
      <c r="M72" s="31">
        <v>95.887140000000002</v>
      </c>
      <c r="N72" s="1"/>
      <c r="O72" s="1"/>
    </row>
    <row r="73" spans="1:15" ht="12.75" customHeight="1">
      <c r="A73" s="31">
        <v>63</v>
      </c>
      <c r="B73" s="31" t="s">
        <v>312</v>
      </c>
      <c r="C73" s="31">
        <v>1622.5</v>
      </c>
      <c r="D73" s="40">
        <v>1637.5666666666666</v>
      </c>
      <c r="E73" s="40">
        <v>1596.2333333333331</v>
      </c>
      <c r="F73" s="40">
        <v>1569.9666666666665</v>
      </c>
      <c r="G73" s="40">
        <v>1528.633333333333</v>
      </c>
      <c r="H73" s="40">
        <v>1663.8333333333333</v>
      </c>
      <c r="I73" s="40">
        <v>1705.1666666666667</v>
      </c>
      <c r="J73" s="40">
        <v>1731.4333333333334</v>
      </c>
      <c r="K73" s="31">
        <v>1678.9</v>
      </c>
      <c r="L73" s="31">
        <v>1611.3</v>
      </c>
      <c r="M73" s="31">
        <v>4.2004000000000001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788.15</v>
      </c>
      <c r="D74" s="40">
        <v>791.21666666666658</v>
      </c>
      <c r="E74" s="40">
        <v>779.73333333333312</v>
      </c>
      <c r="F74" s="40">
        <v>771.31666666666649</v>
      </c>
      <c r="G74" s="40">
        <v>759.83333333333303</v>
      </c>
      <c r="H74" s="40">
        <v>799.63333333333321</v>
      </c>
      <c r="I74" s="40">
        <v>811.11666666666656</v>
      </c>
      <c r="J74" s="40">
        <v>819.5333333333333</v>
      </c>
      <c r="K74" s="31">
        <v>802.7</v>
      </c>
      <c r="L74" s="31">
        <v>782.8</v>
      </c>
      <c r="M74" s="31">
        <v>7.3595300000000003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778.75</v>
      </c>
      <c r="D75" s="40">
        <v>783.1</v>
      </c>
      <c r="E75" s="40">
        <v>763.90000000000009</v>
      </c>
      <c r="F75" s="40">
        <v>749.05000000000007</v>
      </c>
      <c r="G75" s="40">
        <v>729.85000000000014</v>
      </c>
      <c r="H75" s="40">
        <v>797.95</v>
      </c>
      <c r="I75" s="40">
        <v>817.15000000000009</v>
      </c>
      <c r="J75" s="40">
        <v>832</v>
      </c>
      <c r="K75" s="31">
        <v>802.3</v>
      </c>
      <c r="L75" s="31">
        <v>768.25</v>
      </c>
      <c r="M75" s="31">
        <v>25.356000000000002</v>
      </c>
      <c r="N75" s="1"/>
      <c r="O75" s="1"/>
    </row>
    <row r="76" spans="1:15" ht="12.75" customHeight="1">
      <c r="A76" s="31">
        <v>66</v>
      </c>
      <c r="B76" s="31" t="s">
        <v>321</v>
      </c>
      <c r="C76" s="31">
        <v>9965.15</v>
      </c>
      <c r="D76" s="40">
        <v>9955.0500000000011</v>
      </c>
      <c r="E76" s="40">
        <v>9810.1000000000022</v>
      </c>
      <c r="F76" s="40">
        <v>9655.0500000000011</v>
      </c>
      <c r="G76" s="40">
        <v>9510.1000000000022</v>
      </c>
      <c r="H76" s="40">
        <v>10110.100000000002</v>
      </c>
      <c r="I76" s="40">
        <v>10255.050000000003</v>
      </c>
      <c r="J76" s="40">
        <v>10410.100000000002</v>
      </c>
      <c r="K76" s="31">
        <v>10100</v>
      </c>
      <c r="L76" s="31">
        <v>9800</v>
      </c>
      <c r="M76" s="31">
        <v>4.2689999999999999E-2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714.35</v>
      </c>
      <c r="D77" s="40">
        <v>715.26666666666677</v>
      </c>
      <c r="E77" s="40">
        <v>707.08333333333348</v>
      </c>
      <c r="F77" s="40">
        <v>699.81666666666672</v>
      </c>
      <c r="G77" s="40">
        <v>691.63333333333344</v>
      </c>
      <c r="H77" s="40">
        <v>722.53333333333353</v>
      </c>
      <c r="I77" s="40">
        <v>730.7166666666667</v>
      </c>
      <c r="J77" s="40">
        <v>737.98333333333358</v>
      </c>
      <c r="K77" s="31">
        <v>723.45</v>
      </c>
      <c r="L77" s="31">
        <v>708</v>
      </c>
      <c r="M77" s="31">
        <v>44.695970000000003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62.3</v>
      </c>
      <c r="D78" s="40">
        <v>62.966666666666669</v>
      </c>
      <c r="E78" s="40">
        <v>61.183333333333337</v>
      </c>
      <c r="F78" s="40">
        <v>60.06666666666667</v>
      </c>
      <c r="G78" s="40">
        <v>58.283333333333339</v>
      </c>
      <c r="H78" s="40">
        <v>64.083333333333343</v>
      </c>
      <c r="I78" s="40">
        <v>65.866666666666674</v>
      </c>
      <c r="J78" s="40">
        <v>66.983333333333334</v>
      </c>
      <c r="K78" s="31">
        <v>64.75</v>
      </c>
      <c r="L78" s="31">
        <v>61.85</v>
      </c>
      <c r="M78" s="31">
        <v>247.59369000000001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366.95</v>
      </c>
      <c r="D79" s="40">
        <v>369.45</v>
      </c>
      <c r="E79" s="40">
        <v>361.5</v>
      </c>
      <c r="F79" s="40">
        <v>356.05</v>
      </c>
      <c r="G79" s="40">
        <v>348.1</v>
      </c>
      <c r="H79" s="40">
        <v>374.9</v>
      </c>
      <c r="I79" s="40">
        <v>382.84999999999991</v>
      </c>
      <c r="J79" s="40">
        <v>388.29999999999995</v>
      </c>
      <c r="K79" s="31">
        <v>377.4</v>
      </c>
      <c r="L79" s="31">
        <v>364</v>
      </c>
      <c r="M79" s="31">
        <v>31.347300000000001</v>
      </c>
      <c r="N79" s="1"/>
      <c r="O79" s="1"/>
    </row>
    <row r="80" spans="1:15" ht="12.75" customHeight="1">
      <c r="A80" s="31">
        <v>70</v>
      </c>
      <c r="B80" s="31" t="s">
        <v>322</v>
      </c>
      <c r="C80" s="31">
        <v>1419.7</v>
      </c>
      <c r="D80" s="40">
        <v>1419.2833333333335</v>
      </c>
      <c r="E80" s="40">
        <v>1391.416666666667</v>
      </c>
      <c r="F80" s="40">
        <v>1363.1333333333334</v>
      </c>
      <c r="G80" s="40">
        <v>1335.2666666666669</v>
      </c>
      <c r="H80" s="40">
        <v>1447.5666666666671</v>
      </c>
      <c r="I80" s="40">
        <v>1475.4333333333334</v>
      </c>
      <c r="J80" s="40">
        <v>1503.7166666666672</v>
      </c>
      <c r="K80" s="31">
        <v>1447.15</v>
      </c>
      <c r="L80" s="31">
        <v>1391</v>
      </c>
      <c r="M80" s="31">
        <v>0.90669999999999995</v>
      </c>
      <c r="N80" s="1"/>
      <c r="O80" s="1"/>
    </row>
    <row r="81" spans="1:15" ht="12.75" customHeight="1">
      <c r="A81" s="31">
        <v>71</v>
      </c>
      <c r="B81" s="31" t="s">
        <v>324</v>
      </c>
      <c r="C81" s="31">
        <v>6872.85</v>
      </c>
      <c r="D81" s="40">
        <v>6880.3833333333341</v>
      </c>
      <c r="E81" s="40">
        <v>6672.4666666666681</v>
      </c>
      <c r="F81" s="40">
        <v>6472.0833333333339</v>
      </c>
      <c r="G81" s="40">
        <v>6264.1666666666679</v>
      </c>
      <c r="H81" s="40">
        <v>7080.7666666666682</v>
      </c>
      <c r="I81" s="40">
        <v>7288.6833333333343</v>
      </c>
      <c r="J81" s="40">
        <v>7489.0666666666684</v>
      </c>
      <c r="K81" s="31">
        <v>7088.3</v>
      </c>
      <c r="L81" s="31">
        <v>6680</v>
      </c>
      <c r="M81" s="31">
        <v>0.26301000000000002</v>
      </c>
      <c r="N81" s="1"/>
      <c r="O81" s="1"/>
    </row>
    <row r="82" spans="1:15" ht="12.75" customHeight="1">
      <c r="A82" s="31">
        <v>72</v>
      </c>
      <c r="B82" s="31" t="s">
        <v>325</v>
      </c>
      <c r="C82" s="31">
        <v>1039.45</v>
      </c>
      <c r="D82" s="40">
        <v>1033.05</v>
      </c>
      <c r="E82" s="40">
        <v>1003.05</v>
      </c>
      <c r="F82" s="40">
        <v>966.65</v>
      </c>
      <c r="G82" s="40">
        <v>936.65</v>
      </c>
      <c r="H82" s="40">
        <v>1069.4499999999998</v>
      </c>
      <c r="I82" s="40">
        <v>1099.4499999999998</v>
      </c>
      <c r="J82" s="40">
        <v>1135.8499999999999</v>
      </c>
      <c r="K82" s="31">
        <v>1063.05</v>
      </c>
      <c r="L82" s="31">
        <v>996.65</v>
      </c>
      <c r="M82" s="31">
        <v>1.10728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17779.650000000001</v>
      </c>
      <c r="D83" s="40">
        <v>18063.100000000002</v>
      </c>
      <c r="E83" s="40">
        <v>17326.300000000003</v>
      </c>
      <c r="F83" s="40">
        <v>16872.95</v>
      </c>
      <c r="G83" s="40">
        <v>16136.150000000001</v>
      </c>
      <c r="H83" s="40">
        <v>18516.450000000004</v>
      </c>
      <c r="I83" s="40">
        <v>19253.25</v>
      </c>
      <c r="J83" s="40">
        <v>19706.600000000006</v>
      </c>
      <c r="K83" s="31">
        <v>18799.900000000001</v>
      </c>
      <c r="L83" s="31">
        <v>17609.75</v>
      </c>
      <c r="M83" s="31">
        <v>1.4305000000000001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405.3</v>
      </c>
      <c r="D84" s="40">
        <v>408.65000000000003</v>
      </c>
      <c r="E84" s="40">
        <v>401.65000000000009</v>
      </c>
      <c r="F84" s="40">
        <v>398.00000000000006</v>
      </c>
      <c r="G84" s="40">
        <v>391.00000000000011</v>
      </c>
      <c r="H84" s="40">
        <v>412.30000000000007</v>
      </c>
      <c r="I84" s="40">
        <v>419.29999999999995</v>
      </c>
      <c r="J84" s="40">
        <v>422.95000000000005</v>
      </c>
      <c r="K84" s="31">
        <v>415.65</v>
      </c>
      <c r="L84" s="31">
        <v>405</v>
      </c>
      <c r="M84" s="31">
        <v>49.953980000000001</v>
      </c>
      <c r="N84" s="1"/>
      <c r="O84" s="1"/>
    </row>
    <row r="85" spans="1:15" ht="12.75" customHeight="1">
      <c r="A85" s="31">
        <v>75</v>
      </c>
      <c r="B85" s="31" t="s">
        <v>326</v>
      </c>
      <c r="C85" s="31">
        <v>494.55</v>
      </c>
      <c r="D85" s="40">
        <v>499.18333333333334</v>
      </c>
      <c r="E85" s="40">
        <v>485.91666666666663</v>
      </c>
      <c r="F85" s="40">
        <v>477.2833333333333</v>
      </c>
      <c r="G85" s="40">
        <v>464.01666666666659</v>
      </c>
      <c r="H85" s="40">
        <v>507.81666666666666</v>
      </c>
      <c r="I85" s="40">
        <v>521.08333333333348</v>
      </c>
      <c r="J85" s="40">
        <v>529.7166666666667</v>
      </c>
      <c r="K85" s="31">
        <v>512.45000000000005</v>
      </c>
      <c r="L85" s="31">
        <v>490.55</v>
      </c>
      <c r="M85" s="31">
        <v>2.38341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3571.6</v>
      </c>
      <c r="D86" s="40">
        <v>3590.4666666666667</v>
      </c>
      <c r="E86" s="40">
        <v>3536.1333333333332</v>
      </c>
      <c r="F86" s="40">
        <v>3500.6666666666665</v>
      </c>
      <c r="G86" s="40">
        <v>3446.333333333333</v>
      </c>
      <c r="H86" s="40">
        <v>3625.9333333333334</v>
      </c>
      <c r="I86" s="40">
        <v>3680.2666666666664</v>
      </c>
      <c r="J86" s="40">
        <v>3715.7333333333336</v>
      </c>
      <c r="K86" s="31">
        <v>3644.8</v>
      </c>
      <c r="L86" s="31">
        <v>3555</v>
      </c>
      <c r="M86" s="31">
        <v>2.48828</v>
      </c>
      <c r="N86" s="1"/>
      <c r="O86" s="1"/>
    </row>
    <row r="87" spans="1:15" ht="12.75" customHeight="1">
      <c r="A87" s="31">
        <v>77</v>
      </c>
      <c r="B87" s="31" t="s">
        <v>313</v>
      </c>
      <c r="C87" s="31">
        <v>1603.4</v>
      </c>
      <c r="D87" s="40">
        <v>1580.9666666666665</v>
      </c>
      <c r="E87" s="40">
        <v>1537.0333333333328</v>
      </c>
      <c r="F87" s="40">
        <v>1470.6666666666663</v>
      </c>
      <c r="G87" s="40">
        <v>1426.7333333333327</v>
      </c>
      <c r="H87" s="40">
        <v>1647.333333333333</v>
      </c>
      <c r="I87" s="40">
        <v>1691.2666666666669</v>
      </c>
      <c r="J87" s="40">
        <v>1757.6333333333332</v>
      </c>
      <c r="K87" s="31">
        <v>1624.9</v>
      </c>
      <c r="L87" s="31">
        <v>1514.6</v>
      </c>
      <c r="M87" s="31">
        <v>18.055289999999999</v>
      </c>
      <c r="N87" s="1"/>
      <c r="O87" s="1"/>
    </row>
    <row r="88" spans="1:15" ht="12.75" customHeight="1">
      <c r="A88" s="31">
        <v>78</v>
      </c>
      <c r="B88" s="31" t="s">
        <v>323</v>
      </c>
      <c r="C88" s="31">
        <v>469.25</v>
      </c>
      <c r="D88" s="40">
        <v>475.5333333333333</v>
      </c>
      <c r="E88" s="40">
        <v>449.36666666666662</v>
      </c>
      <c r="F88" s="40">
        <v>429.48333333333329</v>
      </c>
      <c r="G88" s="40">
        <v>403.31666666666661</v>
      </c>
      <c r="H88" s="40">
        <v>495.41666666666663</v>
      </c>
      <c r="I88" s="40">
        <v>521.58333333333337</v>
      </c>
      <c r="J88" s="40">
        <v>541.4666666666667</v>
      </c>
      <c r="K88" s="31">
        <v>501.7</v>
      </c>
      <c r="L88" s="31">
        <v>455.65</v>
      </c>
      <c r="M88" s="31">
        <v>215.90554</v>
      </c>
      <c r="N88" s="1"/>
      <c r="O88" s="1"/>
    </row>
    <row r="89" spans="1:15" ht="12.75" customHeight="1">
      <c r="A89" s="31">
        <v>79</v>
      </c>
      <c r="B89" s="31" t="s">
        <v>327</v>
      </c>
      <c r="C89" s="31">
        <v>155.55000000000001</v>
      </c>
      <c r="D89" s="40">
        <v>156.35</v>
      </c>
      <c r="E89" s="40">
        <v>151.69999999999999</v>
      </c>
      <c r="F89" s="40">
        <v>147.85</v>
      </c>
      <c r="G89" s="40">
        <v>143.19999999999999</v>
      </c>
      <c r="H89" s="40">
        <v>160.19999999999999</v>
      </c>
      <c r="I89" s="40">
        <v>164.85000000000002</v>
      </c>
      <c r="J89" s="40">
        <v>168.7</v>
      </c>
      <c r="K89" s="31">
        <v>161</v>
      </c>
      <c r="L89" s="31">
        <v>152.5</v>
      </c>
      <c r="M89" s="31">
        <v>19.20946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462.65</v>
      </c>
      <c r="D90" s="40">
        <v>466.3</v>
      </c>
      <c r="E90" s="40">
        <v>457.6</v>
      </c>
      <c r="F90" s="40">
        <v>452.55</v>
      </c>
      <c r="G90" s="40">
        <v>443.85</v>
      </c>
      <c r="H90" s="40">
        <v>471.35</v>
      </c>
      <c r="I90" s="40">
        <v>480.04999999999995</v>
      </c>
      <c r="J90" s="40">
        <v>485.1</v>
      </c>
      <c r="K90" s="31">
        <v>475</v>
      </c>
      <c r="L90" s="31">
        <v>461.25</v>
      </c>
      <c r="M90" s="31">
        <v>17.813030000000001</v>
      </c>
      <c r="N90" s="1"/>
      <c r="O90" s="1"/>
    </row>
    <row r="91" spans="1:15" ht="12.75" customHeight="1">
      <c r="A91" s="31">
        <v>81</v>
      </c>
      <c r="B91" s="31" t="s">
        <v>345</v>
      </c>
      <c r="C91" s="31">
        <v>3051.75</v>
      </c>
      <c r="D91" s="40">
        <v>3083.4666666666667</v>
      </c>
      <c r="E91" s="40">
        <v>2996.9333333333334</v>
      </c>
      <c r="F91" s="40">
        <v>2942.1166666666668</v>
      </c>
      <c r="G91" s="40">
        <v>2855.5833333333335</v>
      </c>
      <c r="H91" s="40">
        <v>3138.2833333333333</v>
      </c>
      <c r="I91" s="40">
        <v>3224.8166666666671</v>
      </c>
      <c r="J91" s="40">
        <v>3279.6333333333332</v>
      </c>
      <c r="K91" s="31">
        <v>3170</v>
      </c>
      <c r="L91" s="31">
        <v>3028.65</v>
      </c>
      <c r="M91" s="31">
        <v>2.2569400000000002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219.55</v>
      </c>
      <c r="D92" s="40">
        <v>219.45000000000002</v>
      </c>
      <c r="E92" s="40">
        <v>215.95000000000005</v>
      </c>
      <c r="F92" s="40">
        <v>212.35000000000002</v>
      </c>
      <c r="G92" s="40">
        <v>208.85000000000005</v>
      </c>
      <c r="H92" s="40">
        <v>223.05000000000004</v>
      </c>
      <c r="I92" s="40">
        <v>226.54999999999998</v>
      </c>
      <c r="J92" s="40">
        <v>230.15000000000003</v>
      </c>
      <c r="K92" s="31">
        <v>222.95</v>
      </c>
      <c r="L92" s="31">
        <v>215.85</v>
      </c>
      <c r="M92" s="31">
        <v>127.4586</v>
      </c>
      <c r="N92" s="1"/>
      <c r="O92" s="1"/>
    </row>
    <row r="93" spans="1:15" ht="12.75" customHeight="1">
      <c r="A93" s="31">
        <v>83</v>
      </c>
      <c r="B93" s="31" t="s">
        <v>331</v>
      </c>
      <c r="C93" s="31">
        <v>645.4</v>
      </c>
      <c r="D93" s="40">
        <v>650.83333333333337</v>
      </c>
      <c r="E93" s="40">
        <v>635.2166666666667</v>
      </c>
      <c r="F93" s="40">
        <v>625.0333333333333</v>
      </c>
      <c r="G93" s="40">
        <v>609.41666666666663</v>
      </c>
      <c r="H93" s="40">
        <v>661.01666666666677</v>
      </c>
      <c r="I93" s="40">
        <v>676.63333333333333</v>
      </c>
      <c r="J93" s="40">
        <v>686.81666666666683</v>
      </c>
      <c r="K93" s="31">
        <v>666.45</v>
      </c>
      <c r="L93" s="31">
        <v>640.65</v>
      </c>
      <c r="M93" s="31">
        <v>6.3624000000000001</v>
      </c>
      <c r="N93" s="1"/>
      <c r="O93" s="1"/>
    </row>
    <row r="94" spans="1:15" ht="12.75" customHeight="1">
      <c r="A94" s="31">
        <v>84</v>
      </c>
      <c r="B94" s="31" t="s">
        <v>332</v>
      </c>
      <c r="C94" s="31">
        <v>842.95</v>
      </c>
      <c r="D94" s="40">
        <v>848.31666666666661</v>
      </c>
      <c r="E94" s="40">
        <v>827.63333333333321</v>
      </c>
      <c r="F94" s="40">
        <v>812.31666666666661</v>
      </c>
      <c r="G94" s="40">
        <v>791.63333333333321</v>
      </c>
      <c r="H94" s="40">
        <v>863.63333333333321</v>
      </c>
      <c r="I94" s="40">
        <v>884.31666666666661</v>
      </c>
      <c r="J94" s="40">
        <v>899.63333333333321</v>
      </c>
      <c r="K94" s="31">
        <v>869</v>
      </c>
      <c r="L94" s="31">
        <v>833</v>
      </c>
      <c r="M94" s="31">
        <v>0.89461000000000002</v>
      </c>
      <c r="N94" s="1"/>
      <c r="O94" s="1"/>
    </row>
    <row r="95" spans="1:15" ht="12.75" customHeight="1">
      <c r="A95" s="31">
        <v>85</v>
      </c>
      <c r="B95" s="31" t="s">
        <v>334</v>
      </c>
      <c r="C95" s="31">
        <v>903.7</v>
      </c>
      <c r="D95" s="40">
        <v>902.80000000000007</v>
      </c>
      <c r="E95" s="40">
        <v>888.40000000000009</v>
      </c>
      <c r="F95" s="40">
        <v>873.1</v>
      </c>
      <c r="G95" s="40">
        <v>858.7</v>
      </c>
      <c r="H95" s="40">
        <v>918.10000000000014</v>
      </c>
      <c r="I95" s="40">
        <v>932.5</v>
      </c>
      <c r="J95" s="40">
        <v>947.80000000000018</v>
      </c>
      <c r="K95" s="31">
        <v>917.2</v>
      </c>
      <c r="L95" s="31">
        <v>887.5</v>
      </c>
      <c r="M95" s="31">
        <v>1.00258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134.4</v>
      </c>
      <c r="D96" s="40">
        <v>134.03333333333333</v>
      </c>
      <c r="E96" s="40">
        <v>132.36666666666667</v>
      </c>
      <c r="F96" s="40">
        <v>130.33333333333334</v>
      </c>
      <c r="G96" s="40">
        <v>128.66666666666669</v>
      </c>
      <c r="H96" s="40">
        <v>136.06666666666666</v>
      </c>
      <c r="I96" s="40">
        <v>137.73333333333335</v>
      </c>
      <c r="J96" s="40">
        <v>139.76666666666665</v>
      </c>
      <c r="K96" s="31">
        <v>135.69999999999999</v>
      </c>
      <c r="L96" s="31">
        <v>132</v>
      </c>
      <c r="M96" s="31">
        <v>10.126580000000001</v>
      </c>
      <c r="N96" s="1"/>
      <c r="O96" s="1"/>
    </row>
    <row r="97" spans="1:15" ht="12.75" customHeight="1">
      <c r="A97" s="31">
        <v>87</v>
      </c>
      <c r="B97" s="31" t="s">
        <v>328</v>
      </c>
      <c r="C97" s="31">
        <v>400.8</v>
      </c>
      <c r="D97" s="40">
        <v>404.9666666666667</v>
      </c>
      <c r="E97" s="40">
        <v>392.93333333333339</v>
      </c>
      <c r="F97" s="40">
        <v>385.06666666666672</v>
      </c>
      <c r="G97" s="40">
        <v>373.03333333333342</v>
      </c>
      <c r="H97" s="40">
        <v>412.83333333333337</v>
      </c>
      <c r="I97" s="40">
        <v>424.86666666666667</v>
      </c>
      <c r="J97" s="40">
        <v>432.73333333333335</v>
      </c>
      <c r="K97" s="31">
        <v>417</v>
      </c>
      <c r="L97" s="31">
        <v>397.1</v>
      </c>
      <c r="M97" s="31">
        <v>4.1406400000000003</v>
      </c>
      <c r="N97" s="1"/>
      <c r="O97" s="1"/>
    </row>
    <row r="98" spans="1:15" ht="12.75" customHeight="1">
      <c r="A98" s="31">
        <v>88</v>
      </c>
      <c r="B98" s="31" t="s">
        <v>337</v>
      </c>
      <c r="C98" s="31">
        <v>1502.4</v>
      </c>
      <c r="D98" s="40">
        <v>1507.1666666666667</v>
      </c>
      <c r="E98" s="40">
        <v>1462.1833333333334</v>
      </c>
      <c r="F98" s="40">
        <v>1421.9666666666667</v>
      </c>
      <c r="G98" s="40">
        <v>1376.9833333333333</v>
      </c>
      <c r="H98" s="40">
        <v>1547.3833333333334</v>
      </c>
      <c r="I98" s="40">
        <v>1592.3666666666666</v>
      </c>
      <c r="J98" s="40">
        <v>1632.5833333333335</v>
      </c>
      <c r="K98" s="31">
        <v>1552.15</v>
      </c>
      <c r="L98" s="31">
        <v>1466.95</v>
      </c>
      <c r="M98" s="31">
        <v>8.0212699999999995</v>
      </c>
      <c r="N98" s="1"/>
      <c r="O98" s="1"/>
    </row>
    <row r="99" spans="1:15" ht="12.75" customHeight="1">
      <c r="A99" s="31">
        <v>89</v>
      </c>
      <c r="B99" s="31" t="s">
        <v>335</v>
      </c>
      <c r="C99" s="31">
        <v>1218.9000000000001</v>
      </c>
      <c r="D99" s="40">
        <v>1229.45</v>
      </c>
      <c r="E99" s="40">
        <v>1206.45</v>
      </c>
      <c r="F99" s="40">
        <v>1194</v>
      </c>
      <c r="G99" s="40">
        <v>1171</v>
      </c>
      <c r="H99" s="40">
        <v>1241.9000000000001</v>
      </c>
      <c r="I99" s="40">
        <v>1264.9000000000001</v>
      </c>
      <c r="J99" s="40">
        <v>1277.3500000000001</v>
      </c>
      <c r="K99" s="31">
        <v>1252.45</v>
      </c>
      <c r="L99" s="31">
        <v>1217</v>
      </c>
      <c r="M99" s="31">
        <v>0.75573000000000001</v>
      </c>
      <c r="N99" s="1"/>
      <c r="O99" s="1"/>
    </row>
    <row r="100" spans="1:15" ht="12.75" customHeight="1">
      <c r="A100" s="31">
        <v>90</v>
      </c>
      <c r="B100" s="31" t="s">
        <v>336</v>
      </c>
      <c r="C100" s="31">
        <v>21.15</v>
      </c>
      <c r="D100" s="40">
        <v>21.316666666666666</v>
      </c>
      <c r="E100" s="40">
        <v>20.933333333333334</v>
      </c>
      <c r="F100" s="40">
        <v>20.716666666666669</v>
      </c>
      <c r="G100" s="40">
        <v>20.333333333333336</v>
      </c>
      <c r="H100" s="40">
        <v>21.533333333333331</v>
      </c>
      <c r="I100" s="40">
        <v>21.916666666666664</v>
      </c>
      <c r="J100" s="40">
        <v>22.133333333333329</v>
      </c>
      <c r="K100" s="31">
        <v>21.7</v>
      </c>
      <c r="L100" s="31">
        <v>21.1</v>
      </c>
      <c r="M100" s="31">
        <v>27.162220000000001</v>
      </c>
      <c r="N100" s="1"/>
      <c r="O100" s="1"/>
    </row>
    <row r="101" spans="1:15" ht="12.75" customHeight="1">
      <c r="A101" s="31">
        <v>91</v>
      </c>
      <c r="B101" s="31" t="s">
        <v>338</v>
      </c>
      <c r="C101" s="31">
        <v>673.85</v>
      </c>
      <c r="D101" s="40">
        <v>679.69999999999993</v>
      </c>
      <c r="E101" s="40">
        <v>657.49999999999989</v>
      </c>
      <c r="F101" s="40">
        <v>641.15</v>
      </c>
      <c r="G101" s="40">
        <v>618.94999999999993</v>
      </c>
      <c r="H101" s="40">
        <v>696.04999999999984</v>
      </c>
      <c r="I101" s="40">
        <v>718.24999999999989</v>
      </c>
      <c r="J101" s="40">
        <v>734.5999999999998</v>
      </c>
      <c r="K101" s="31">
        <v>701.9</v>
      </c>
      <c r="L101" s="31">
        <v>663.35</v>
      </c>
      <c r="M101" s="31">
        <v>1.6534500000000001</v>
      </c>
      <c r="N101" s="1"/>
      <c r="O101" s="1"/>
    </row>
    <row r="102" spans="1:15" ht="12.75" customHeight="1">
      <c r="A102" s="31">
        <v>92</v>
      </c>
      <c r="B102" s="31" t="s">
        <v>339</v>
      </c>
      <c r="C102" s="31">
        <v>803.45</v>
      </c>
      <c r="D102" s="40">
        <v>808.4666666666667</v>
      </c>
      <c r="E102" s="40">
        <v>785.43333333333339</v>
      </c>
      <c r="F102" s="40">
        <v>767.41666666666674</v>
      </c>
      <c r="G102" s="40">
        <v>744.38333333333344</v>
      </c>
      <c r="H102" s="40">
        <v>826.48333333333335</v>
      </c>
      <c r="I102" s="40">
        <v>849.51666666666665</v>
      </c>
      <c r="J102" s="40">
        <v>867.5333333333333</v>
      </c>
      <c r="K102" s="31">
        <v>831.5</v>
      </c>
      <c r="L102" s="31">
        <v>790.45</v>
      </c>
      <c r="M102" s="31">
        <v>1.89822</v>
      </c>
      <c r="N102" s="1"/>
      <c r="O102" s="1"/>
    </row>
    <row r="103" spans="1:15" ht="12.75" customHeight="1">
      <c r="A103" s="31">
        <v>93</v>
      </c>
      <c r="B103" s="31" t="s">
        <v>340</v>
      </c>
      <c r="C103" s="31">
        <v>5378.8</v>
      </c>
      <c r="D103" s="40">
        <v>5396.666666666667</v>
      </c>
      <c r="E103" s="40">
        <v>5322.1333333333341</v>
      </c>
      <c r="F103" s="40">
        <v>5265.4666666666672</v>
      </c>
      <c r="G103" s="40">
        <v>5190.9333333333343</v>
      </c>
      <c r="H103" s="40">
        <v>5453.3333333333339</v>
      </c>
      <c r="I103" s="40">
        <v>5527.8666666666668</v>
      </c>
      <c r="J103" s="40">
        <v>5584.5333333333338</v>
      </c>
      <c r="K103" s="31">
        <v>5471.2</v>
      </c>
      <c r="L103" s="31">
        <v>5340</v>
      </c>
      <c r="M103" s="31">
        <v>5.8430000000000003E-2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88.05</v>
      </c>
      <c r="D104" s="40">
        <v>88.583333333333329</v>
      </c>
      <c r="E104" s="40">
        <v>87.266666666666652</v>
      </c>
      <c r="F104" s="40">
        <v>86.48333333333332</v>
      </c>
      <c r="G104" s="40">
        <v>85.166666666666643</v>
      </c>
      <c r="H104" s="40">
        <v>89.36666666666666</v>
      </c>
      <c r="I104" s="40">
        <v>90.683333333333351</v>
      </c>
      <c r="J104" s="40">
        <v>91.466666666666669</v>
      </c>
      <c r="K104" s="31">
        <v>89.9</v>
      </c>
      <c r="L104" s="31">
        <v>87.8</v>
      </c>
      <c r="M104" s="31">
        <v>18.637989999999999</v>
      </c>
      <c r="N104" s="1"/>
      <c r="O104" s="1"/>
    </row>
    <row r="105" spans="1:15" ht="12.75" customHeight="1">
      <c r="A105" s="31">
        <v>95</v>
      </c>
      <c r="B105" s="31" t="s">
        <v>333</v>
      </c>
      <c r="C105" s="31">
        <v>526.95000000000005</v>
      </c>
      <c r="D105" s="40">
        <v>524.51666666666665</v>
      </c>
      <c r="E105" s="40">
        <v>512.63333333333333</v>
      </c>
      <c r="F105" s="40">
        <v>498.31666666666666</v>
      </c>
      <c r="G105" s="40">
        <v>486.43333333333334</v>
      </c>
      <c r="H105" s="40">
        <v>538.83333333333326</v>
      </c>
      <c r="I105" s="40">
        <v>550.71666666666647</v>
      </c>
      <c r="J105" s="40">
        <v>565.0333333333333</v>
      </c>
      <c r="K105" s="31">
        <v>536.4</v>
      </c>
      <c r="L105" s="31">
        <v>510.2</v>
      </c>
      <c r="M105" s="31">
        <v>0.68008999999999997</v>
      </c>
      <c r="N105" s="1"/>
      <c r="O105" s="1"/>
    </row>
    <row r="106" spans="1:15" ht="12.75" customHeight="1">
      <c r="A106" s="31">
        <v>96</v>
      </c>
      <c r="B106" s="31" t="s">
        <v>856</v>
      </c>
      <c r="C106" s="31">
        <v>153.85</v>
      </c>
      <c r="D106" s="40">
        <v>154.25</v>
      </c>
      <c r="E106" s="40">
        <v>150.6</v>
      </c>
      <c r="F106" s="40">
        <v>147.35</v>
      </c>
      <c r="G106" s="40">
        <v>143.69999999999999</v>
      </c>
      <c r="H106" s="40">
        <v>157.5</v>
      </c>
      <c r="I106" s="40">
        <v>161.14999999999998</v>
      </c>
      <c r="J106" s="40">
        <v>164.4</v>
      </c>
      <c r="K106" s="31">
        <v>157.9</v>
      </c>
      <c r="L106" s="31">
        <v>151</v>
      </c>
      <c r="M106" s="31">
        <v>5.77372</v>
      </c>
      <c r="N106" s="1"/>
      <c r="O106" s="1"/>
    </row>
    <row r="107" spans="1:15" ht="12.75" customHeight="1">
      <c r="A107" s="31">
        <v>97</v>
      </c>
      <c r="B107" s="31" t="s">
        <v>341</v>
      </c>
      <c r="C107" s="31">
        <v>267.55</v>
      </c>
      <c r="D107" s="40">
        <v>268.16666666666669</v>
      </c>
      <c r="E107" s="40">
        <v>261.63333333333338</v>
      </c>
      <c r="F107" s="40">
        <v>255.7166666666667</v>
      </c>
      <c r="G107" s="40">
        <v>249.18333333333339</v>
      </c>
      <c r="H107" s="40">
        <v>274.08333333333337</v>
      </c>
      <c r="I107" s="40">
        <v>280.61666666666667</v>
      </c>
      <c r="J107" s="40">
        <v>286.53333333333336</v>
      </c>
      <c r="K107" s="31">
        <v>274.7</v>
      </c>
      <c r="L107" s="31">
        <v>262.25</v>
      </c>
      <c r="M107" s="31">
        <v>2.3706900000000002</v>
      </c>
      <c r="N107" s="1"/>
      <c r="O107" s="1"/>
    </row>
    <row r="108" spans="1:15" ht="12.75" customHeight="1">
      <c r="A108" s="31">
        <v>98</v>
      </c>
      <c r="B108" s="31" t="s">
        <v>342</v>
      </c>
      <c r="C108" s="31">
        <v>365.35</v>
      </c>
      <c r="D108" s="40">
        <v>361.58333333333331</v>
      </c>
      <c r="E108" s="40">
        <v>352.26666666666665</v>
      </c>
      <c r="F108" s="40">
        <v>339.18333333333334</v>
      </c>
      <c r="G108" s="40">
        <v>329.86666666666667</v>
      </c>
      <c r="H108" s="40">
        <v>374.66666666666663</v>
      </c>
      <c r="I108" s="40">
        <v>383.98333333333335</v>
      </c>
      <c r="J108" s="40">
        <v>397.06666666666661</v>
      </c>
      <c r="K108" s="31">
        <v>370.9</v>
      </c>
      <c r="L108" s="31">
        <v>348.5</v>
      </c>
      <c r="M108" s="31">
        <v>29.84308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617.29999999999995</v>
      </c>
      <c r="D109" s="40">
        <v>621.44999999999993</v>
      </c>
      <c r="E109" s="40">
        <v>608.59999999999991</v>
      </c>
      <c r="F109" s="40">
        <v>599.9</v>
      </c>
      <c r="G109" s="40">
        <v>587.04999999999995</v>
      </c>
      <c r="H109" s="40">
        <v>630.14999999999986</v>
      </c>
      <c r="I109" s="40">
        <v>643</v>
      </c>
      <c r="J109" s="40">
        <v>651.69999999999982</v>
      </c>
      <c r="K109" s="31">
        <v>634.29999999999995</v>
      </c>
      <c r="L109" s="31">
        <v>612.75</v>
      </c>
      <c r="M109" s="31">
        <v>17.83991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700.2</v>
      </c>
      <c r="D110" s="40">
        <v>704.11666666666667</v>
      </c>
      <c r="E110" s="40">
        <v>692.18333333333339</v>
      </c>
      <c r="F110" s="40">
        <v>684.16666666666674</v>
      </c>
      <c r="G110" s="40">
        <v>672.23333333333346</v>
      </c>
      <c r="H110" s="40">
        <v>712.13333333333333</v>
      </c>
      <c r="I110" s="40">
        <v>724.06666666666649</v>
      </c>
      <c r="J110" s="40">
        <v>732.08333333333326</v>
      </c>
      <c r="K110" s="31">
        <v>716.05</v>
      </c>
      <c r="L110" s="31">
        <v>696.1</v>
      </c>
      <c r="M110" s="31">
        <v>0.50931000000000004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892.3</v>
      </c>
      <c r="D111" s="40">
        <v>896.76666666666677</v>
      </c>
      <c r="E111" s="40">
        <v>886.53333333333353</v>
      </c>
      <c r="F111" s="40">
        <v>880.76666666666677</v>
      </c>
      <c r="G111" s="40">
        <v>870.53333333333353</v>
      </c>
      <c r="H111" s="40">
        <v>902.53333333333353</v>
      </c>
      <c r="I111" s="40">
        <v>912.76666666666688</v>
      </c>
      <c r="J111" s="40">
        <v>918.53333333333353</v>
      </c>
      <c r="K111" s="31">
        <v>907</v>
      </c>
      <c r="L111" s="31">
        <v>891</v>
      </c>
      <c r="M111" s="31">
        <v>10.09418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153.4</v>
      </c>
      <c r="D112" s="40">
        <v>154.71666666666667</v>
      </c>
      <c r="E112" s="40">
        <v>151.68333333333334</v>
      </c>
      <c r="F112" s="40">
        <v>149.96666666666667</v>
      </c>
      <c r="G112" s="40">
        <v>146.93333333333334</v>
      </c>
      <c r="H112" s="40">
        <v>156.43333333333334</v>
      </c>
      <c r="I112" s="40">
        <v>159.4666666666667</v>
      </c>
      <c r="J112" s="40">
        <v>161.18333333333334</v>
      </c>
      <c r="K112" s="31">
        <v>157.75</v>
      </c>
      <c r="L112" s="31">
        <v>153</v>
      </c>
      <c r="M112" s="31">
        <v>129.81172000000001</v>
      </c>
      <c r="N112" s="1"/>
      <c r="O112" s="1"/>
    </row>
    <row r="113" spans="1:15" ht="12.75" customHeight="1">
      <c r="A113" s="31">
        <v>103</v>
      </c>
      <c r="B113" s="31" t="s">
        <v>344</v>
      </c>
      <c r="C113" s="31">
        <v>361.1</v>
      </c>
      <c r="D113" s="40">
        <v>363.31666666666666</v>
      </c>
      <c r="E113" s="40">
        <v>356.63333333333333</v>
      </c>
      <c r="F113" s="40">
        <v>352.16666666666669</v>
      </c>
      <c r="G113" s="40">
        <v>345.48333333333335</v>
      </c>
      <c r="H113" s="40">
        <v>367.7833333333333</v>
      </c>
      <c r="I113" s="40">
        <v>374.46666666666658</v>
      </c>
      <c r="J113" s="40">
        <v>378.93333333333328</v>
      </c>
      <c r="K113" s="31">
        <v>370</v>
      </c>
      <c r="L113" s="31">
        <v>358.85</v>
      </c>
      <c r="M113" s="31">
        <v>1.54755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5572.1</v>
      </c>
      <c r="D114" s="40">
        <v>5645.9000000000005</v>
      </c>
      <c r="E114" s="40">
        <v>5434.2000000000007</v>
      </c>
      <c r="F114" s="40">
        <v>5296.3</v>
      </c>
      <c r="G114" s="40">
        <v>5084.6000000000004</v>
      </c>
      <c r="H114" s="40">
        <v>5783.8000000000011</v>
      </c>
      <c r="I114" s="40">
        <v>5995.5</v>
      </c>
      <c r="J114" s="40">
        <v>6133.4000000000015</v>
      </c>
      <c r="K114" s="31">
        <v>5857.6</v>
      </c>
      <c r="L114" s="31">
        <v>5508</v>
      </c>
      <c r="M114" s="31">
        <v>5.9873799999999999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1476.9</v>
      </c>
      <c r="D115" s="40">
        <v>1478.25</v>
      </c>
      <c r="E115" s="40">
        <v>1469.25</v>
      </c>
      <c r="F115" s="40">
        <v>1461.6</v>
      </c>
      <c r="G115" s="40">
        <v>1452.6</v>
      </c>
      <c r="H115" s="40">
        <v>1485.9</v>
      </c>
      <c r="I115" s="40">
        <v>1494.9</v>
      </c>
      <c r="J115" s="40">
        <v>1502.5500000000002</v>
      </c>
      <c r="K115" s="31">
        <v>1487.25</v>
      </c>
      <c r="L115" s="31">
        <v>1470.6</v>
      </c>
      <c r="M115" s="31">
        <v>2.8923899999999998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653.35</v>
      </c>
      <c r="D116" s="40">
        <v>655.5</v>
      </c>
      <c r="E116" s="40">
        <v>643.85</v>
      </c>
      <c r="F116" s="40">
        <v>634.35</v>
      </c>
      <c r="G116" s="40">
        <v>622.70000000000005</v>
      </c>
      <c r="H116" s="40">
        <v>665</v>
      </c>
      <c r="I116" s="40">
        <v>676.65000000000009</v>
      </c>
      <c r="J116" s="40">
        <v>686.15</v>
      </c>
      <c r="K116" s="31">
        <v>667.15</v>
      </c>
      <c r="L116" s="31">
        <v>646</v>
      </c>
      <c r="M116" s="31">
        <v>12.10622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790.75</v>
      </c>
      <c r="D117" s="40">
        <v>789.29999999999984</v>
      </c>
      <c r="E117" s="40">
        <v>784.74999999999966</v>
      </c>
      <c r="F117" s="40">
        <v>778.74999999999977</v>
      </c>
      <c r="G117" s="40">
        <v>774.19999999999959</v>
      </c>
      <c r="H117" s="40">
        <v>795.29999999999973</v>
      </c>
      <c r="I117" s="40">
        <v>799.84999999999991</v>
      </c>
      <c r="J117" s="40">
        <v>805.8499999999998</v>
      </c>
      <c r="K117" s="31">
        <v>793.85</v>
      </c>
      <c r="L117" s="31">
        <v>783.3</v>
      </c>
      <c r="M117" s="31">
        <v>3.56935</v>
      </c>
      <c r="N117" s="1"/>
      <c r="O117" s="1"/>
    </row>
    <row r="118" spans="1:15" ht="12.75" customHeight="1">
      <c r="A118" s="31">
        <v>108</v>
      </c>
      <c r="B118" s="31" t="s">
        <v>346</v>
      </c>
      <c r="C118" s="31">
        <v>585.25</v>
      </c>
      <c r="D118" s="40">
        <v>588.01666666666665</v>
      </c>
      <c r="E118" s="40">
        <v>576.23333333333335</v>
      </c>
      <c r="F118" s="40">
        <v>567.2166666666667</v>
      </c>
      <c r="G118" s="40">
        <v>555.43333333333339</v>
      </c>
      <c r="H118" s="40">
        <v>597.0333333333333</v>
      </c>
      <c r="I118" s="40">
        <v>608.81666666666661</v>
      </c>
      <c r="J118" s="40">
        <v>617.83333333333326</v>
      </c>
      <c r="K118" s="31">
        <v>599.79999999999995</v>
      </c>
      <c r="L118" s="31">
        <v>579</v>
      </c>
      <c r="M118" s="31">
        <v>1.2959499999999999</v>
      </c>
      <c r="N118" s="1"/>
      <c r="O118" s="1"/>
    </row>
    <row r="119" spans="1:15" ht="12.75" customHeight="1">
      <c r="A119" s="31">
        <v>109</v>
      </c>
      <c r="B119" s="31" t="s">
        <v>329</v>
      </c>
      <c r="C119" s="31">
        <v>3232.7</v>
      </c>
      <c r="D119" s="40">
        <v>3289.0500000000006</v>
      </c>
      <c r="E119" s="40">
        <v>3095.9500000000012</v>
      </c>
      <c r="F119" s="40">
        <v>2959.2000000000007</v>
      </c>
      <c r="G119" s="40">
        <v>2766.1000000000013</v>
      </c>
      <c r="H119" s="40">
        <v>3425.8000000000011</v>
      </c>
      <c r="I119" s="40">
        <v>3618.9000000000005</v>
      </c>
      <c r="J119" s="40">
        <v>3755.650000000001</v>
      </c>
      <c r="K119" s="31">
        <v>3482.15</v>
      </c>
      <c r="L119" s="31">
        <v>3152.3</v>
      </c>
      <c r="M119" s="31">
        <v>1.08748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451.3</v>
      </c>
      <c r="D120" s="40">
        <v>452.76666666666665</v>
      </c>
      <c r="E120" s="40">
        <v>445.5333333333333</v>
      </c>
      <c r="F120" s="40">
        <v>439.76666666666665</v>
      </c>
      <c r="G120" s="40">
        <v>432.5333333333333</v>
      </c>
      <c r="H120" s="40">
        <v>458.5333333333333</v>
      </c>
      <c r="I120" s="40">
        <v>465.76666666666665</v>
      </c>
      <c r="J120" s="40">
        <v>471.5333333333333</v>
      </c>
      <c r="K120" s="31">
        <v>460</v>
      </c>
      <c r="L120" s="31">
        <v>447</v>
      </c>
      <c r="M120" s="31">
        <v>6.4421499999999998</v>
      </c>
      <c r="N120" s="1"/>
      <c r="O120" s="1"/>
    </row>
    <row r="121" spans="1:15" ht="12.75" customHeight="1">
      <c r="A121" s="31">
        <v>111</v>
      </c>
      <c r="B121" s="31" t="s">
        <v>330</v>
      </c>
      <c r="C121" s="31">
        <v>295.05</v>
      </c>
      <c r="D121" s="40">
        <v>293.95</v>
      </c>
      <c r="E121" s="40">
        <v>290.59999999999997</v>
      </c>
      <c r="F121" s="40">
        <v>286.14999999999998</v>
      </c>
      <c r="G121" s="40">
        <v>282.79999999999995</v>
      </c>
      <c r="H121" s="40">
        <v>298.39999999999998</v>
      </c>
      <c r="I121" s="40">
        <v>301.75</v>
      </c>
      <c r="J121" s="40">
        <v>306.2</v>
      </c>
      <c r="K121" s="31">
        <v>297.3</v>
      </c>
      <c r="L121" s="31">
        <v>289.5</v>
      </c>
      <c r="M121" s="31">
        <v>1.2859700000000001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156</v>
      </c>
      <c r="D122" s="40">
        <v>156.51666666666668</v>
      </c>
      <c r="E122" s="40">
        <v>154.48333333333335</v>
      </c>
      <c r="F122" s="40">
        <v>152.96666666666667</v>
      </c>
      <c r="G122" s="40">
        <v>150.93333333333334</v>
      </c>
      <c r="H122" s="40">
        <v>158.03333333333336</v>
      </c>
      <c r="I122" s="40">
        <v>160.06666666666672</v>
      </c>
      <c r="J122" s="40">
        <v>161.58333333333337</v>
      </c>
      <c r="K122" s="31">
        <v>158.55000000000001</v>
      </c>
      <c r="L122" s="31">
        <v>155</v>
      </c>
      <c r="M122" s="31">
        <v>14.318860000000001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915.35</v>
      </c>
      <c r="D123" s="40">
        <v>916.04999999999984</v>
      </c>
      <c r="E123" s="40">
        <v>902.34999999999968</v>
      </c>
      <c r="F123" s="40">
        <v>889.3499999999998</v>
      </c>
      <c r="G123" s="40">
        <v>875.64999999999964</v>
      </c>
      <c r="H123" s="40">
        <v>929.04999999999973</v>
      </c>
      <c r="I123" s="40">
        <v>942.74999999999977</v>
      </c>
      <c r="J123" s="40">
        <v>955.74999999999977</v>
      </c>
      <c r="K123" s="31">
        <v>929.75</v>
      </c>
      <c r="L123" s="31">
        <v>903.05</v>
      </c>
      <c r="M123" s="31">
        <v>6.18377</v>
      </c>
      <c r="N123" s="1"/>
      <c r="O123" s="1"/>
    </row>
    <row r="124" spans="1:15" ht="12.75" customHeight="1">
      <c r="A124" s="31">
        <v>114</v>
      </c>
      <c r="B124" s="31" t="s">
        <v>347</v>
      </c>
      <c r="C124" s="31">
        <v>1134.55</v>
      </c>
      <c r="D124" s="40">
        <v>1144.1833333333334</v>
      </c>
      <c r="E124" s="40">
        <v>1108.3666666666668</v>
      </c>
      <c r="F124" s="40">
        <v>1082.1833333333334</v>
      </c>
      <c r="G124" s="40">
        <v>1046.3666666666668</v>
      </c>
      <c r="H124" s="40">
        <v>1170.3666666666668</v>
      </c>
      <c r="I124" s="40">
        <v>1206.1833333333334</v>
      </c>
      <c r="J124" s="40">
        <v>1232.3666666666668</v>
      </c>
      <c r="K124" s="31">
        <v>1180</v>
      </c>
      <c r="L124" s="31">
        <v>1118</v>
      </c>
      <c r="M124" s="31">
        <v>4.6567800000000004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608.75</v>
      </c>
      <c r="D125" s="40">
        <v>606.73333333333335</v>
      </c>
      <c r="E125" s="40">
        <v>603.4666666666667</v>
      </c>
      <c r="F125" s="40">
        <v>598.18333333333339</v>
      </c>
      <c r="G125" s="40">
        <v>594.91666666666674</v>
      </c>
      <c r="H125" s="40">
        <v>612.01666666666665</v>
      </c>
      <c r="I125" s="40">
        <v>615.2833333333333</v>
      </c>
      <c r="J125" s="40">
        <v>620.56666666666661</v>
      </c>
      <c r="K125" s="31">
        <v>610</v>
      </c>
      <c r="L125" s="31">
        <v>601.45000000000005</v>
      </c>
      <c r="M125" s="31">
        <v>8.4168900000000004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2015.5</v>
      </c>
      <c r="D126" s="40">
        <v>2003.5166666666667</v>
      </c>
      <c r="E126" s="40">
        <v>1972.0333333333333</v>
      </c>
      <c r="F126" s="40">
        <v>1928.5666666666666</v>
      </c>
      <c r="G126" s="40">
        <v>1897.0833333333333</v>
      </c>
      <c r="H126" s="40">
        <v>2046.9833333333333</v>
      </c>
      <c r="I126" s="40">
        <v>2078.4666666666662</v>
      </c>
      <c r="J126" s="40">
        <v>2121.9333333333334</v>
      </c>
      <c r="K126" s="31">
        <v>2035</v>
      </c>
      <c r="L126" s="31">
        <v>1960.05</v>
      </c>
      <c r="M126" s="31">
        <v>2.1508600000000002</v>
      </c>
      <c r="N126" s="1"/>
      <c r="O126" s="1"/>
    </row>
    <row r="127" spans="1:15" ht="12.75" customHeight="1">
      <c r="A127" s="31">
        <v>117</v>
      </c>
      <c r="B127" s="31" t="s">
        <v>352</v>
      </c>
      <c r="C127" s="31">
        <v>559.65</v>
      </c>
      <c r="D127" s="40">
        <v>569.98333333333323</v>
      </c>
      <c r="E127" s="40">
        <v>544.66666666666652</v>
      </c>
      <c r="F127" s="40">
        <v>529.68333333333328</v>
      </c>
      <c r="G127" s="40">
        <v>504.36666666666656</v>
      </c>
      <c r="H127" s="40">
        <v>584.96666666666647</v>
      </c>
      <c r="I127" s="40">
        <v>610.2833333333333</v>
      </c>
      <c r="J127" s="40">
        <v>625.26666666666642</v>
      </c>
      <c r="K127" s="31">
        <v>595.29999999999995</v>
      </c>
      <c r="L127" s="31">
        <v>555</v>
      </c>
      <c r="M127" s="31">
        <v>4.9849500000000004</v>
      </c>
      <c r="N127" s="1"/>
      <c r="O127" s="1"/>
    </row>
    <row r="128" spans="1:15" ht="12.75" customHeight="1">
      <c r="A128" s="31">
        <v>118</v>
      </c>
      <c r="B128" s="31" t="s">
        <v>348</v>
      </c>
      <c r="C128" s="31">
        <v>99</v>
      </c>
      <c r="D128" s="40">
        <v>99.016666666666666</v>
      </c>
      <c r="E128" s="40">
        <v>97.133333333333326</v>
      </c>
      <c r="F128" s="40">
        <v>95.266666666666666</v>
      </c>
      <c r="G128" s="40">
        <v>93.383333333333326</v>
      </c>
      <c r="H128" s="40">
        <v>100.88333333333333</v>
      </c>
      <c r="I128" s="40">
        <v>102.76666666666668</v>
      </c>
      <c r="J128" s="40">
        <v>104.63333333333333</v>
      </c>
      <c r="K128" s="31">
        <v>100.9</v>
      </c>
      <c r="L128" s="31">
        <v>97.15</v>
      </c>
      <c r="M128" s="31">
        <v>7.6019600000000001</v>
      </c>
      <c r="N128" s="1"/>
      <c r="O128" s="1"/>
    </row>
    <row r="129" spans="1:15" ht="12.75" customHeight="1">
      <c r="A129" s="31">
        <v>119</v>
      </c>
      <c r="B129" s="31" t="s">
        <v>349</v>
      </c>
      <c r="C129" s="31">
        <v>962.7</v>
      </c>
      <c r="D129" s="40">
        <v>969.48333333333323</v>
      </c>
      <c r="E129" s="40">
        <v>943.21666666666647</v>
      </c>
      <c r="F129" s="40">
        <v>923.73333333333323</v>
      </c>
      <c r="G129" s="40">
        <v>897.46666666666647</v>
      </c>
      <c r="H129" s="40">
        <v>988.96666666666647</v>
      </c>
      <c r="I129" s="40">
        <v>1015.2333333333331</v>
      </c>
      <c r="J129" s="40">
        <v>1034.7166666666665</v>
      </c>
      <c r="K129" s="31">
        <v>995.75</v>
      </c>
      <c r="L129" s="31">
        <v>950</v>
      </c>
      <c r="M129" s="31">
        <v>0.74358000000000002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2289.75</v>
      </c>
      <c r="D130" s="40">
        <v>2292</v>
      </c>
      <c r="E130" s="40">
        <v>2250</v>
      </c>
      <c r="F130" s="40">
        <v>2210.25</v>
      </c>
      <c r="G130" s="40">
        <v>2168.25</v>
      </c>
      <c r="H130" s="40">
        <v>2331.75</v>
      </c>
      <c r="I130" s="40">
        <v>2373.75</v>
      </c>
      <c r="J130" s="40">
        <v>2413.5</v>
      </c>
      <c r="K130" s="31">
        <v>2334</v>
      </c>
      <c r="L130" s="31">
        <v>2252.25</v>
      </c>
      <c r="M130" s="31">
        <v>14.49128</v>
      </c>
      <c r="N130" s="1"/>
      <c r="O130" s="1"/>
    </row>
    <row r="131" spans="1:15" ht="12.75" customHeight="1">
      <c r="A131" s="31">
        <v>121</v>
      </c>
      <c r="B131" s="31" t="s">
        <v>350</v>
      </c>
      <c r="C131" s="31">
        <v>292.05</v>
      </c>
      <c r="D131" s="40">
        <v>293.5</v>
      </c>
      <c r="E131" s="40">
        <v>285.55</v>
      </c>
      <c r="F131" s="40">
        <v>279.05</v>
      </c>
      <c r="G131" s="40">
        <v>271.10000000000002</v>
      </c>
      <c r="H131" s="40">
        <v>300</v>
      </c>
      <c r="I131" s="40">
        <v>307.95000000000005</v>
      </c>
      <c r="J131" s="40">
        <v>314.45</v>
      </c>
      <c r="K131" s="31">
        <v>301.45</v>
      </c>
      <c r="L131" s="31">
        <v>287</v>
      </c>
      <c r="M131" s="31">
        <v>42.083179999999999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176.6</v>
      </c>
      <c r="D132" s="40">
        <v>174</v>
      </c>
      <c r="E132" s="40">
        <v>167.1</v>
      </c>
      <c r="F132" s="40">
        <v>157.6</v>
      </c>
      <c r="G132" s="40">
        <v>150.69999999999999</v>
      </c>
      <c r="H132" s="40">
        <v>183.5</v>
      </c>
      <c r="I132" s="40">
        <v>190.39999999999998</v>
      </c>
      <c r="J132" s="40">
        <v>199.9</v>
      </c>
      <c r="K132" s="31">
        <v>180.9</v>
      </c>
      <c r="L132" s="31">
        <v>164.5</v>
      </c>
      <c r="M132" s="31">
        <v>24.781459999999999</v>
      </c>
      <c r="N132" s="1"/>
      <c r="O132" s="1"/>
    </row>
    <row r="133" spans="1:15" ht="12.75" customHeight="1">
      <c r="A133" s="31">
        <v>123</v>
      </c>
      <c r="B133" s="31" t="s">
        <v>351</v>
      </c>
      <c r="C133" s="31">
        <v>740.5</v>
      </c>
      <c r="D133" s="40">
        <v>746.6</v>
      </c>
      <c r="E133" s="40">
        <v>729.2</v>
      </c>
      <c r="F133" s="40">
        <v>717.9</v>
      </c>
      <c r="G133" s="40">
        <v>700.5</v>
      </c>
      <c r="H133" s="40">
        <v>757.90000000000009</v>
      </c>
      <c r="I133" s="40">
        <v>775.3</v>
      </c>
      <c r="J133" s="40">
        <v>786.60000000000014</v>
      </c>
      <c r="K133" s="31">
        <v>764</v>
      </c>
      <c r="L133" s="31">
        <v>735.3</v>
      </c>
      <c r="M133" s="31">
        <v>0.27071000000000001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4785.6000000000004</v>
      </c>
      <c r="D134" s="40">
        <v>4755.5666666666666</v>
      </c>
      <c r="E134" s="40">
        <v>4701.833333333333</v>
      </c>
      <c r="F134" s="40">
        <v>4618.0666666666666</v>
      </c>
      <c r="G134" s="40">
        <v>4564.333333333333</v>
      </c>
      <c r="H134" s="40">
        <v>4839.333333333333</v>
      </c>
      <c r="I134" s="40">
        <v>4893.0666666666666</v>
      </c>
      <c r="J134" s="40">
        <v>4976.833333333333</v>
      </c>
      <c r="K134" s="31">
        <v>4809.3</v>
      </c>
      <c r="L134" s="31">
        <v>4671.8</v>
      </c>
      <c r="M134" s="31">
        <v>6.3176399999999999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5388.45</v>
      </c>
      <c r="D135" s="40">
        <v>5380.2</v>
      </c>
      <c r="E135" s="40">
        <v>5238.3499999999995</v>
      </c>
      <c r="F135" s="40">
        <v>5088.25</v>
      </c>
      <c r="G135" s="40">
        <v>4946.3999999999996</v>
      </c>
      <c r="H135" s="40">
        <v>5530.2999999999993</v>
      </c>
      <c r="I135" s="40">
        <v>5672.15</v>
      </c>
      <c r="J135" s="40">
        <v>5822.2499999999991</v>
      </c>
      <c r="K135" s="31">
        <v>5522.05</v>
      </c>
      <c r="L135" s="31">
        <v>5230.1000000000004</v>
      </c>
      <c r="M135" s="31">
        <v>3.3111700000000002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415.9</v>
      </c>
      <c r="D136" s="40">
        <v>414.41666666666669</v>
      </c>
      <c r="E136" s="40">
        <v>406.78333333333336</v>
      </c>
      <c r="F136" s="40">
        <v>397.66666666666669</v>
      </c>
      <c r="G136" s="40">
        <v>390.03333333333336</v>
      </c>
      <c r="H136" s="40">
        <v>423.53333333333336</v>
      </c>
      <c r="I136" s="40">
        <v>431.16666666666669</v>
      </c>
      <c r="J136" s="40">
        <v>440.28333333333336</v>
      </c>
      <c r="K136" s="31">
        <v>422.05</v>
      </c>
      <c r="L136" s="31">
        <v>405.3</v>
      </c>
      <c r="M136" s="31">
        <v>67.731340000000003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5080.8999999999996</v>
      </c>
      <c r="D137" s="40">
        <v>5099.3</v>
      </c>
      <c r="E137" s="40">
        <v>5018.6000000000004</v>
      </c>
      <c r="F137" s="40">
        <v>4956.3</v>
      </c>
      <c r="G137" s="40">
        <v>4875.6000000000004</v>
      </c>
      <c r="H137" s="40">
        <v>5161.6000000000004</v>
      </c>
      <c r="I137" s="40">
        <v>5242.2999999999993</v>
      </c>
      <c r="J137" s="40">
        <v>5304.6</v>
      </c>
      <c r="K137" s="31">
        <v>5180</v>
      </c>
      <c r="L137" s="31">
        <v>5037</v>
      </c>
      <c r="M137" s="31">
        <v>4.2837199999999998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4671.45</v>
      </c>
      <c r="D138" s="40">
        <v>4696.75</v>
      </c>
      <c r="E138" s="40">
        <v>4625.8</v>
      </c>
      <c r="F138" s="40">
        <v>4580.1500000000005</v>
      </c>
      <c r="G138" s="40">
        <v>4509.2000000000007</v>
      </c>
      <c r="H138" s="40">
        <v>4742.3999999999996</v>
      </c>
      <c r="I138" s="40">
        <v>4813.3500000000004</v>
      </c>
      <c r="J138" s="40">
        <v>4858.9999999999991</v>
      </c>
      <c r="K138" s="31">
        <v>4767.7</v>
      </c>
      <c r="L138" s="31">
        <v>4651.1000000000004</v>
      </c>
      <c r="M138" s="31">
        <v>2.3366400000000001</v>
      </c>
      <c r="N138" s="1"/>
      <c r="O138" s="1"/>
    </row>
    <row r="139" spans="1:15" ht="12.75" customHeight="1">
      <c r="A139" s="31">
        <v>129</v>
      </c>
      <c r="B139" s="31" t="s">
        <v>566</v>
      </c>
      <c r="C139" s="31">
        <v>2402.8000000000002</v>
      </c>
      <c r="D139" s="40">
        <v>2384.65</v>
      </c>
      <c r="E139" s="40">
        <v>2322.5500000000002</v>
      </c>
      <c r="F139" s="40">
        <v>2242.3000000000002</v>
      </c>
      <c r="G139" s="40">
        <v>2180.2000000000003</v>
      </c>
      <c r="H139" s="40">
        <v>2464.9</v>
      </c>
      <c r="I139" s="40">
        <v>2526.9999999999995</v>
      </c>
      <c r="J139" s="40">
        <v>2607.25</v>
      </c>
      <c r="K139" s="31">
        <v>2446.75</v>
      </c>
      <c r="L139" s="31">
        <v>2304.4</v>
      </c>
      <c r="M139" s="31">
        <v>0.46950999999999998</v>
      </c>
      <c r="N139" s="1"/>
      <c r="O139" s="1"/>
    </row>
    <row r="140" spans="1:15" ht="12.75" customHeight="1">
      <c r="A140" s="31">
        <v>130</v>
      </c>
      <c r="B140" s="31" t="s">
        <v>356</v>
      </c>
      <c r="C140" s="31">
        <v>76.45</v>
      </c>
      <c r="D140" s="40">
        <v>76.88333333333334</v>
      </c>
      <c r="E140" s="40">
        <v>75.566666666666677</v>
      </c>
      <c r="F140" s="40">
        <v>74.683333333333337</v>
      </c>
      <c r="G140" s="40">
        <v>73.366666666666674</v>
      </c>
      <c r="H140" s="40">
        <v>77.76666666666668</v>
      </c>
      <c r="I140" s="40">
        <v>79.083333333333343</v>
      </c>
      <c r="J140" s="40">
        <v>79.966666666666683</v>
      </c>
      <c r="K140" s="31">
        <v>78.2</v>
      </c>
      <c r="L140" s="31">
        <v>76</v>
      </c>
      <c r="M140" s="31">
        <v>13.469670000000001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2603.3000000000002</v>
      </c>
      <c r="D141" s="40">
        <v>2625.65</v>
      </c>
      <c r="E141" s="40">
        <v>2552.65</v>
      </c>
      <c r="F141" s="40">
        <v>2502</v>
      </c>
      <c r="G141" s="40">
        <v>2429</v>
      </c>
      <c r="H141" s="40">
        <v>2676.3</v>
      </c>
      <c r="I141" s="40">
        <v>2749.3</v>
      </c>
      <c r="J141" s="40">
        <v>2799.9500000000003</v>
      </c>
      <c r="K141" s="31">
        <v>2698.65</v>
      </c>
      <c r="L141" s="31">
        <v>2575</v>
      </c>
      <c r="M141" s="31">
        <v>8.2329899999999991</v>
      </c>
      <c r="N141" s="1"/>
      <c r="O141" s="1"/>
    </row>
    <row r="142" spans="1:15" ht="12.75" customHeight="1">
      <c r="A142" s="31">
        <v>132</v>
      </c>
      <c r="B142" s="31" t="s">
        <v>353</v>
      </c>
      <c r="C142" s="31">
        <v>504.55</v>
      </c>
      <c r="D142" s="40">
        <v>510.25</v>
      </c>
      <c r="E142" s="40">
        <v>491.5</v>
      </c>
      <c r="F142" s="40">
        <v>478.45</v>
      </c>
      <c r="G142" s="40">
        <v>459.7</v>
      </c>
      <c r="H142" s="40">
        <v>523.29999999999995</v>
      </c>
      <c r="I142" s="40">
        <v>542.04999999999995</v>
      </c>
      <c r="J142" s="40">
        <v>555.1</v>
      </c>
      <c r="K142" s="31">
        <v>529</v>
      </c>
      <c r="L142" s="31">
        <v>497.2</v>
      </c>
      <c r="M142" s="31">
        <v>9.4508500000000009</v>
      </c>
      <c r="N142" s="1"/>
      <c r="O142" s="1"/>
    </row>
    <row r="143" spans="1:15" ht="12.75" customHeight="1">
      <c r="A143" s="31">
        <v>133</v>
      </c>
      <c r="B143" s="31" t="s">
        <v>354</v>
      </c>
      <c r="C143" s="31">
        <v>141.69999999999999</v>
      </c>
      <c r="D143" s="40">
        <v>142.86666666666667</v>
      </c>
      <c r="E143" s="40">
        <v>140.23333333333335</v>
      </c>
      <c r="F143" s="40">
        <v>138.76666666666668</v>
      </c>
      <c r="G143" s="40">
        <v>136.13333333333335</v>
      </c>
      <c r="H143" s="40">
        <v>144.33333333333334</v>
      </c>
      <c r="I143" s="40">
        <v>146.96666666666667</v>
      </c>
      <c r="J143" s="40">
        <v>148.43333333333334</v>
      </c>
      <c r="K143" s="31">
        <v>145.5</v>
      </c>
      <c r="L143" s="31">
        <v>141.4</v>
      </c>
      <c r="M143" s="31">
        <v>1.6081799999999999</v>
      </c>
      <c r="N143" s="1"/>
      <c r="O143" s="1"/>
    </row>
    <row r="144" spans="1:15" ht="12.75" customHeight="1">
      <c r="A144" s="31">
        <v>134</v>
      </c>
      <c r="B144" s="31" t="s">
        <v>357</v>
      </c>
      <c r="C144" s="31">
        <v>212.85</v>
      </c>
      <c r="D144" s="40">
        <v>212</v>
      </c>
      <c r="E144" s="40">
        <v>209</v>
      </c>
      <c r="F144" s="40">
        <v>205.15</v>
      </c>
      <c r="G144" s="40">
        <v>202.15</v>
      </c>
      <c r="H144" s="40">
        <v>215.85</v>
      </c>
      <c r="I144" s="40">
        <v>218.85</v>
      </c>
      <c r="J144" s="40">
        <v>222.7</v>
      </c>
      <c r="K144" s="31">
        <v>215</v>
      </c>
      <c r="L144" s="31">
        <v>208.15</v>
      </c>
      <c r="M144" s="31">
        <v>1.3555299999999999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516.1</v>
      </c>
      <c r="D145" s="40">
        <v>519.85</v>
      </c>
      <c r="E145" s="40">
        <v>508.25</v>
      </c>
      <c r="F145" s="40">
        <v>500.4</v>
      </c>
      <c r="G145" s="40">
        <v>488.79999999999995</v>
      </c>
      <c r="H145" s="40">
        <v>527.70000000000005</v>
      </c>
      <c r="I145" s="40">
        <v>539.30000000000018</v>
      </c>
      <c r="J145" s="40">
        <v>547.15000000000009</v>
      </c>
      <c r="K145" s="31">
        <v>531.45000000000005</v>
      </c>
      <c r="L145" s="31">
        <v>512</v>
      </c>
      <c r="M145" s="31">
        <v>5.2521800000000001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1751.15</v>
      </c>
      <c r="D146" s="40">
        <v>1753.75</v>
      </c>
      <c r="E146" s="40">
        <v>1729.5</v>
      </c>
      <c r="F146" s="40">
        <v>1707.85</v>
      </c>
      <c r="G146" s="40">
        <v>1683.6</v>
      </c>
      <c r="H146" s="40">
        <v>1775.4</v>
      </c>
      <c r="I146" s="40">
        <v>1799.65</v>
      </c>
      <c r="J146" s="40">
        <v>1821.3000000000002</v>
      </c>
      <c r="K146" s="31">
        <v>1778</v>
      </c>
      <c r="L146" s="31">
        <v>1732.1</v>
      </c>
      <c r="M146" s="31">
        <v>1.78308</v>
      </c>
      <c r="N146" s="1"/>
      <c r="O146" s="1"/>
    </row>
    <row r="147" spans="1:15" ht="12.75" customHeight="1">
      <c r="A147" s="31">
        <v>137</v>
      </c>
      <c r="B147" s="31" t="s">
        <v>358</v>
      </c>
      <c r="C147" s="31">
        <v>69.75</v>
      </c>
      <c r="D147" s="40">
        <v>69.833333333333329</v>
      </c>
      <c r="E147" s="40">
        <v>68.916666666666657</v>
      </c>
      <c r="F147" s="40">
        <v>68.083333333333329</v>
      </c>
      <c r="G147" s="40">
        <v>67.166666666666657</v>
      </c>
      <c r="H147" s="40">
        <v>70.666666666666657</v>
      </c>
      <c r="I147" s="40">
        <v>71.583333333333314</v>
      </c>
      <c r="J147" s="40">
        <v>72.416666666666657</v>
      </c>
      <c r="K147" s="31">
        <v>70.75</v>
      </c>
      <c r="L147" s="31">
        <v>69</v>
      </c>
      <c r="M147" s="31">
        <v>11.46152</v>
      </c>
      <c r="N147" s="1"/>
      <c r="O147" s="1"/>
    </row>
    <row r="148" spans="1:15" ht="12.75" customHeight="1">
      <c r="A148" s="31">
        <v>138</v>
      </c>
      <c r="B148" s="31" t="s">
        <v>355</v>
      </c>
      <c r="C148" s="31">
        <v>208.55</v>
      </c>
      <c r="D148" s="40">
        <v>209.31666666666669</v>
      </c>
      <c r="E148" s="40">
        <v>206.78333333333339</v>
      </c>
      <c r="F148" s="40">
        <v>205.01666666666671</v>
      </c>
      <c r="G148" s="40">
        <v>202.48333333333341</v>
      </c>
      <c r="H148" s="40">
        <v>211.08333333333337</v>
      </c>
      <c r="I148" s="40">
        <v>213.61666666666667</v>
      </c>
      <c r="J148" s="40">
        <v>215.38333333333335</v>
      </c>
      <c r="K148" s="31">
        <v>211.85</v>
      </c>
      <c r="L148" s="31">
        <v>207.55</v>
      </c>
      <c r="M148" s="31">
        <v>2.2735099999999999</v>
      </c>
      <c r="N148" s="1"/>
      <c r="O148" s="1"/>
    </row>
    <row r="149" spans="1:15" ht="12.75" customHeight="1">
      <c r="A149" s="31">
        <v>139</v>
      </c>
      <c r="B149" s="31" t="s">
        <v>359</v>
      </c>
      <c r="C149" s="31">
        <v>120.7</v>
      </c>
      <c r="D149" s="40">
        <v>121.21666666666665</v>
      </c>
      <c r="E149" s="40">
        <v>118.93333333333331</v>
      </c>
      <c r="F149" s="40">
        <v>117.16666666666666</v>
      </c>
      <c r="G149" s="40">
        <v>114.88333333333331</v>
      </c>
      <c r="H149" s="40">
        <v>122.98333333333331</v>
      </c>
      <c r="I149" s="40">
        <v>125.26666666666664</v>
      </c>
      <c r="J149" s="40">
        <v>127.0333333333333</v>
      </c>
      <c r="K149" s="31">
        <v>123.5</v>
      </c>
      <c r="L149" s="31">
        <v>119.45</v>
      </c>
      <c r="M149" s="31">
        <v>6.53437</v>
      </c>
      <c r="N149" s="1"/>
      <c r="O149" s="1"/>
    </row>
    <row r="150" spans="1:15" ht="12.75" customHeight="1">
      <c r="A150" s="31">
        <v>140</v>
      </c>
      <c r="B150" s="31" t="s">
        <v>857</v>
      </c>
      <c r="C150" s="31">
        <v>63.6</v>
      </c>
      <c r="D150" s="40">
        <v>63.79999999999999</v>
      </c>
      <c r="E150" s="40">
        <v>62.84999999999998</v>
      </c>
      <c r="F150" s="40">
        <v>62.099999999999987</v>
      </c>
      <c r="G150" s="40">
        <v>61.149999999999977</v>
      </c>
      <c r="H150" s="40">
        <v>64.549999999999983</v>
      </c>
      <c r="I150" s="40">
        <v>65.499999999999986</v>
      </c>
      <c r="J150" s="40">
        <v>66.249999999999986</v>
      </c>
      <c r="K150" s="31">
        <v>64.75</v>
      </c>
      <c r="L150" s="31">
        <v>63.05</v>
      </c>
      <c r="M150" s="31">
        <v>6.7786</v>
      </c>
      <c r="N150" s="1"/>
      <c r="O150" s="1"/>
    </row>
    <row r="151" spans="1:15" ht="12.75" customHeight="1">
      <c r="A151" s="31">
        <v>141</v>
      </c>
      <c r="B151" s="31" t="s">
        <v>360</v>
      </c>
      <c r="C151" s="31">
        <v>760.25</v>
      </c>
      <c r="D151" s="40">
        <v>759.75</v>
      </c>
      <c r="E151" s="40">
        <v>741.5</v>
      </c>
      <c r="F151" s="40">
        <v>722.75</v>
      </c>
      <c r="G151" s="40">
        <v>704.5</v>
      </c>
      <c r="H151" s="40">
        <v>778.5</v>
      </c>
      <c r="I151" s="40">
        <v>796.75</v>
      </c>
      <c r="J151" s="40">
        <v>815.5</v>
      </c>
      <c r="K151" s="31">
        <v>778</v>
      </c>
      <c r="L151" s="31">
        <v>741</v>
      </c>
      <c r="M151" s="31">
        <v>1.24536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1802.85</v>
      </c>
      <c r="D152" s="40">
        <v>1746.7666666666667</v>
      </c>
      <c r="E152" s="40">
        <v>1668.5833333333333</v>
      </c>
      <c r="F152" s="40">
        <v>1534.3166666666666</v>
      </c>
      <c r="G152" s="40">
        <v>1456.1333333333332</v>
      </c>
      <c r="H152" s="40">
        <v>1881.0333333333333</v>
      </c>
      <c r="I152" s="40">
        <v>1959.2166666666667</v>
      </c>
      <c r="J152" s="40">
        <v>2093.4833333333336</v>
      </c>
      <c r="K152" s="31">
        <v>1824.95</v>
      </c>
      <c r="L152" s="31">
        <v>1612.5</v>
      </c>
      <c r="M152" s="31">
        <v>190.36474999999999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176.05</v>
      </c>
      <c r="D153" s="40">
        <v>176.41666666666666</v>
      </c>
      <c r="E153" s="40">
        <v>174.33333333333331</v>
      </c>
      <c r="F153" s="40">
        <v>172.61666666666665</v>
      </c>
      <c r="G153" s="40">
        <v>170.5333333333333</v>
      </c>
      <c r="H153" s="40">
        <v>178.13333333333333</v>
      </c>
      <c r="I153" s="40">
        <v>180.21666666666664</v>
      </c>
      <c r="J153" s="40">
        <v>181.93333333333334</v>
      </c>
      <c r="K153" s="31">
        <v>178.5</v>
      </c>
      <c r="L153" s="31">
        <v>174.7</v>
      </c>
      <c r="M153" s="31">
        <v>20.482710000000001</v>
      </c>
      <c r="N153" s="1"/>
      <c r="O153" s="1"/>
    </row>
    <row r="154" spans="1:15" ht="12.75" customHeight="1">
      <c r="A154" s="31">
        <v>144</v>
      </c>
      <c r="B154" s="31" t="s">
        <v>858</v>
      </c>
      <c r="C154" s="31">
        <v>114.15</v>
      </c>
      <c r="D154" s="40">
        <v>115.60000000000001</v>
      </c>
      <c r="E154" s="40">
        <v>110.75000000000001</v>
      </c>
      <c r="F154" s="40">
        <v>107.35000000000001</v>
      </c>
      <c r="G154" s="40">
        <v>102.50000000000001</v>
      </c>
      <c r="H154" s="40">
        <v>119.00000000000001</v>
      </c>
      <c r="I154" s="40">
        <v>123.85000000000001</v>
      </c>
      <c r="J154" s="40">
        <v>127.25000000000001</v>
      </c>
      <c r="K154" s="31">
        <v>120.45</v>
      </c>
      <c r="L154" s="31">
        <v>112.2</v>
      </c>
      <c r="M154" s="31">
        <v>1.0772600000000001</v>
      </c>
      <c r="N154" s="1"/>
      <c r="O154" s="1"/>
    </row>
    <row r="155" spans="1:15" ht="12.75" customHeight="1">
      <c r="A155" s="31">
        <v>145</v>
      </c>
      <c r="B155" s="31" t="s">
        <v>361</v>
      </c>
      <c r="C155" s="31">
        <v>281.89999999999998</v>
      </c>
      <c r="D155" s="40">
        <v>284.46666666666664</v>
      </c>
      <c r="E155" s="40">
        <v>272.93333333333328</v>
      </c>
      <c r="F155" s="40">
        <v>263.96666666666664</v>
      </c>
      <c r="G155" s="40">
        <v>252.43333333333328</v>
      </c>
      <c r="H155" s="40">
        <v>293.43333333333328</v>
      </c>
      <c r="I155" s="40">
        <v>304.9666666666667</v>
      </c>
      <c r="J155" s="40">
        <v>313.93333333333328</v>
      </c>
      <c r="K155" s="31">
        <v>296</v>
      </c>
      <c r="L155" s="31">
        <v>275.5</v>
      </c>
      <c r="M155" s="31">
        <v>5.73325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94.7</v>
      </c>
      <c r="D156" s="40">
        <v>95.600000000000009</v>
      </c>
      <c r="E156" s="40">
        <v>93.100000000000023</v>
      </c>
      <c r="F156" s="40">
        <v>91.500000000000014</v>
      </c>
      <c r="G156" s="40">
        <v>89.000000000000028</v>
      </c>
      <c r="H156" s="40">
        <v>97.200000000000017</v>
      </c>
      <c r="I156" s="40">
        <v>99.699999999999989</v>
      </c>
      <c r="J156" s="40">
        <v>101.30000000000001</v>
      </c>
      <c r="K156" s="31">
        <v>98.1</v>
      </c>
      <c r="L156" s="31">
        <v>94</v>
      </c>
      <c r="M156" s="31">
        <v>164.95647</v>
      </c>
      <c r="N156" s="1"/>
      <c r="O156" s="1"/>
    </row>
    <row r="157" spans="1:15" ht="12.75" customHeight="1">
      <c r="A157" s="31">
        <v>147</v>
      </c>
      <c r="B157" s="31" t="s">
        <v>363</v>
      </c>
      <c r="C157" s="31">
        <v>585.9</v>
      </c>
      <c r="D157" s="40">
        <v>589.66666666666663</v>
      </c>
      <c r="E157" s="40">
        <v>571.83333333333326</v>
      </c>
      <c r="F157" s="40">
        <v>557.76666666666665</v>
      </c>
      <c r="G157" s="40">
        <v>539.93333333333328</v>
      </c>
      <c r="H157" s="40">
        <v>603.73333333333323</v>
      </c>
      <c r="I157" s="40">
        <v>621.56666666666649</v>
      </c>
      <c r="J157" s="40">
        <v>635.63333333333321</v>
      </c>
      <c r="K157" s="31">
        <v>607.5</v>
      </c>
      <c r="L157" s="31">
        <v>575.6</v>
      </c>
      <c r="M157" s="31">
        <v>6.1594300000000004</v>
      </c>
      <c r="N157" s="1"/>
      <c r="O157" s="1"/>
    </row>
    <row r="158" spans="1:15" ht="12.75" customHeight="1">
      <c r="A158" s="31">
        <v>148</v>
      </c>
      <c r="B158" s="31" t="s">
        <v>362</v>
      </c>
      <c r="C158" s="31">
        <v>3570.55</v>
      </c>
      <c r="D158" s="40">
        <v>3583.6833333333329</v>
      </c>
      <c r="E158" s="40">
        <v>3517.3666666666659</v>
      </c>
      <c r="F158" s="40">
        <v>3464.1833333333329</v>
      </c>
      <c r="G158" s="40">
        <v>3397.8666666666659</v>
      </c>
      <c r="H158" s="40">
        <v>3636.8666666666659</v>
      </c>
      <c r="I158" s="40">
        <v>3703.1833333333325</v>
      </c>
      <c r="J158" s="40">
        <v>3756.3666666666659</v>
      </c>
      <c r="K158" s="31">
        <v>3650</v>
      </c>
      <c r="L158" s="31">
        <v>3530.5</v>
      </c>
      <c r="M158" s="31">
        <v>0.47970000000000002</v>
      </c>
      <c r="N158" s="1"/>
      <c r="O158" s="1"/>
    </row>
    <row r="159" spans="1:15" ht="12.75" customHeight="1">
      <c r="A159" s="31">
        <v>149</v>
      </c>
      <c r="B159" s="31" t="s">
        <v>364</v>
      </c>
      <c r="C159" s="31">
        <v>219.8</v>
      </c>
      <c r="D159" s="40">
        <v>219.80000000000004</v>
      </c>
      <c r="E159" s="40">
        <v>217.20000000000007</v>
      </c>
      <c r="F159" s="40">
        <v>214.60000000000002</v>
      </c>
      <c r="G159" s="40">
        <v>212.00000000000006</v>
      </c>
      <c r="H159" s="40">
        <v>222.40000000000009</v>
      </c>
      <c r="I159" s="40">
        <v>225.00000000000006</v>
      </c>
      <c r="J159" s="40">
        <v>227.60000000000011</v>
      </c>
      <c r="K159" s="31">
        <v>222.4</v>
      </c>
      <c r="L159" s="31">
        <v>217.2</v>
      </c>
      <c r="M159" s="31">
        <v>2.50529</v>
      </c>
      <c r="N159" s="1"/>
      <c r="O159" s="1"/>
    </row>
    <row r="160" spans="1:15" ht="12.75" customHeight="1">
      <c r="A160" s="31">
        <v>150</v>
      </c>
      <c r="B160" s="31" t="s">
        <v>381</v>
      </c>
      <c r="C160" s="31">
        <v>2100.9</v>
      </c>
      <c r="D160" s="40">
        <v>2090.5833333333335</v>
      </c>
      <c r="E160" s="40">
        <v>2061.3166666666671</v>
      </c>
      <c r="F160" s="40">
        <v>2021.7333333333336</v>
      </c>
      <c r="G160" s="40">
        <v>1992.4666666666672</v>
      </c>
      <c r="H160" s="40">
        <v>2130.166666666667</v>
      </c>
      <c r="I160" s="40">
        <v>2159.4333333333334</v>
      </c>
      <c r="J160" s="40">
        <v>2199.0166666666669</v>
      </c>
      <c r="K160" s="31">
        <v>2119.85</v>
      </c>
      <c r="L160" s="31">
        <v>2051</v>
      </c>
      <c r="M160" s="31">
        <v>0.56203999999999998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283.10000000000002</v>
      </c>
      <c r="D161" s="40">
        <v>285.05</v>
      </c>
      <c r="E161" s="40">
        <v>278.3</v>
      </c>
      <c r="F161" s="40">
        <v>273.5</v>
      </c>
      <c r="G161" s="40">
        <v>266.75</v>
      </c>
      <c r="H161" s="40">
        <v>289.85000000000002</v>
      </c>
      <c r="I161" s="40">
        <v>296.60000000000002</v>
      </c>
      <c r="J161" s="40">
        <v>301.40000000000003</v>
      </c>
      <c r="K161" s="31">
        <v>291.8</v>
      </c>
      <c r="L161" s="31">
        <v>280.25</v>
      </c>
      <c r="M161" s="31">
        <v>31.523759999999999</v>
      </c>
      <c r="N161" s="1"/>
      <c r="O161" s="1"/>
    </row>
    <row r="162" spans="1:15" ht="12.75" customHeight="1">
      <c r="A162" s="31">
        <v>152</v>
      </c>
      <c r="B162" s="31" t="s">
        <v>367</v>
      </c>
      <c r="C162" s="31">
        <v>48.5</v>
      </c>
      <c r="D162" s="40">
        <v>49.050000000000004</v>
      </c>
      <c r="E162" s="40">
        <v>47.800000000000011</v>
      </c>
      <c r="F162" s="40">
        <v>47.100000000000009</v>
      </c>
      <c r="G162" s="40">
        <v>45.850000000000016</v>
      </c>
      <c r="H162" s="40">
        <v>49.750000000000007</v>
      </c>
      <c r="I162" s="40">
        <v>50.999999999999993</v>
      </c>
      <c r="J162" s="40">
        <v>51.7</v>
      </c>
      <c r="K162" s="31">
        <v>50.3</v>
      </c>
      <c r="L162" s="31">
        <v>48.35</v>
      </c>
      <c r="M162" s="31">
        <v>14.17071</v>
      </c>
      <c r="N162" s="1"/>
      <c r="O162" s="1"/>
    </row>
    <row r="163" spans="1:15" ht="12.75" customHeight="1">
      <c r="A163" s="31">
        <v>153</v>
      </c>
      <c r="B163" s="31" t="s">
        <v>365</v>
      </c>
      <c r="C163" s="31">
        <v>173.55</v>
      </c>
      <c r="D163" s="40">
        <v>174.98333333333335</v>
      </c>
      <c r="E163" s="40">
        <v>170.81666666666669</v>
      </c>
      <c r="F163" s="40">
        <v>168.08333333333334</v>
      </c>
      <c r="G163" s="40">
        <v>163.91666666666669</v>
      </c>
      <c r="H163" s="40">
        <v>177.7166666666667</v>
      </c>
      <c r="I163" s="40">
        <v>181.88333333333333</v>
      </c>
      <c r="J163" s="40">
        <v>184.6166666666667</v>
      </c>
      <c r="K163" s="31">
        <v>179.15</v>
      </c>
      <c r="L163" s="31">
        <v>172.25</v>
      </c>
      <c r="M163" s="31">
        <v>47.35107</v>
      </c>
      <c r="N163" s="1"/>
      <c r="O163" s="1"/>
    </row>
    <row r="164" spans="1:15" ht="12.75" customHeight="1">
      <c r="A164" s="31">
        <v>154</v>
      </c>
      <c r="B164" s="31" t="s">
        <v>380</v>
      </c>
      <c r="C164" s="31">
        <v>169.7</v>
      </c>
      <c r="D164" s="40">
        <v>171.83333333333334</v>
      </c>
      <c r="E164" s="40">
        <v>165.66666666666669</v>
      </c>
      <c r="F164" s="40">
        <v>161.63333333333335</v>
      </c>
      <c r="G164" s="40">
        <v>155.4666666666667</v>
      </c>
      <c r="H164" s="40">
        <v>175.86666666666667</v>
      </c>
      <c r="I164" s="40">
        <v>182.03333333333336</v>
      </c>
      <c r="J164" s="40">
        <v>186.06666666666666</v>
      </c>
      <c r="K164" s="31">
        <v>178</v>
      </c>
      <c r="L164" s="31">
        <v>167.8</v>
      </c>
      <c r="M164" s="31">
        <v>3.0071400000000001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140.94999999999999</v>
      </c>
      <c r="D165" s="40">
        <v>142.28333333333333</v>
      </c>
      <c r="E165" s="40">
        <v>139.01666666666665</v>
      </c>
      <c r="F165" s="40">
        <v>137.08333333333331</v>
      </c>
      <c r="G165" s="40">
        <v>133.81666666666663</v>
      </c>
      <c r="H165" s="40">
        <v>144.21666666666667</v>
      </c>
      <c r="I165" s="40">
        <v>147.48333333333338</v>
      </c>
      <c r="J165" s="40">
        <v>149.41666666666669</v>
      </c>
      <c r="K165" s="31">
        <v>145.55000000000001</v>
      </c>
      <c r="L165" s="31">
        <v>140.35</v>
      </c>
      <c r="M165" s="31">
        <v>102.22954</v>
      </c>
      <c r="N165" s="1"/>
      <c r="O165" s="1"/>
    </row>
    <row r="166" spans="1:15" ht="12.75" customHeight="1">
      <c r="A166" s="31">
        <v>156</v>
      </c>
      <c r="B166" s="31" t="s">
        <v>369</v>
      </c>
      <c r="C166" s="31">
        <v>2994.2</v>
      </c>
      <c r="D166" s="40">
        <v>2984.7000000000003</v>
      </c>
      <c r="E166" s="40">
        <v>2919.5000000000005</v>
      </c>
      <c r="F166" s="40">
        <v>2844.8</v>
      </c>
      <c r="G166" s="40">
        <v>2779.6000000000004</v>
      </c>
      <c r="H166" s="40">
        <v>3059.4000000000005</v>
      </c>
      <c r="I166" s="40">
        <v>3124.6000000000004</v>
      </c>
      <c r="J166" s="40">
        <v>3199.3000000000006</v>
      </c>
      <c r="K166" s="31">
        <v>3049.9</v>
      </c>
      <c r="L166" s="31">
        <v>2910</v>
      </c>
      <c r="M166" s="31">
        <v>1.0999300000000001</v>
      </c>
      <c r="N166" s="1"/>
      <c r="O166" s="1"/>
    </row>
    <row r="167" spans="1:15" ht="12.75" customHeight="1">
      <c r="A167" s="31">
        <v>157</v>
      </c>
      <c r="B167" s="31" t="s">
        <v>370</v>
      </c>
      <c r="C167" s="31">
        <v>3454.7</v>
      </c>
      <c r="D167" s="40">
        <v>3449.5666666666671</v>
      </c>
      <c r="E167" s="40">
        <v>3390.1333333333341</v>
      </c>
      <c r="F167" s="40">
        <v>3325.5666666666671</v>
      </c>
      <c r="G167" s="40">
        <v>3266.1333333333341</v>
      </c>
      <c r="H167" s="40">
        <v>3514.1333333333341</v>
      </c>
      <c r="I167" s="40">
        <v>3573.5666666666675</v>
      </c>
      <c r="J167" s="40">
        <v>3638.1333333333341</v>
      </c>
      <c r="K167" s="31">
        <v>3509</v>
      </c>
      <c r="L167" s="31">
        <v>3385</v>
      </c>
      <c r="M167" s="31">
        <v>7.0129999999999998E-2</v>
      </c>
      <c r="N167" s="1"/>
      <c r="O167" s="1"/>
    </row>
    <row r="168" spans="1:15" ht="12.75" customHeight="1">
      <c r="A168" s="31">
        <v>158</v>
      </c>
      <c r="B168" s="31" t="s">
        <v>376</v>
      </c>
      <c r="C168" s="31">
        <v>319.2</v>
      </c>
      <c r="D168" s="40">
        <v>320.76666666666665</v>
      </c>
      <c r="E168" s="40">
        <v>315.33333333333331</v>
      </c>
      <c r="F168" s="40">
        <v>311.46666666666664</v>
      </c>
      <c r="G168" s="40">
        <v>306.0333333333333</v>
      </c>
      <c r="H168" s="40">
        <v>324.63333333333333</v>
      </c>
      <c r="I168" s="40">
        <v>330.06666666666672</v>
      </c>
      <c r="J168" s="40">
        <v>333.93333333333334</v>
      </c>
      <c r="K168" s="31">
        <v>326.2</v>
      </c>
      <c r="L168" s="31">
        <v>316.89999999999998</v>
      </c>
      <c r="M168" s="31">
        <v>1.01176</v>
      </c>
      <c r="N168" s="1"/>
      <c r="O168" s="1"/>
    </row>
    <row r="169" spans="1:15" ht="12.75" customHeight="1">
      <c r="A169" s="31">
        <v>159</v>
      </c>
      <c r="B169" s="31" t="s">
        <v>371</v>
      </c>
      <c r="C169" s="31">
        <v>145.9</v>
      </c>
      <c r="D169" s="40">
        <v>144.63333333333333</v>
      </c>
      <c r="E169" s="40">
        <v>142.26666666666665</v>
      </c>
      <c r="F169" s="40">
        <v>138.63333333333333</v>
      </c>
      <c r="G169" s="40">
        <v>136.26666666666665</v>
      </c>
      <c r="H169" s="40">
        <v>148.26666666666665</v>
      </c>
      <c r="I169" s="40">
        <v>150.63333333333333</v>
      </c>
      <c r="J169" s="40">
        <v>154.26666666666665</v>
      </c>
      <c r="K169" s="31">
        <v>147</v>
      </c>
      <c r="L169" s="31">
        <v>141</v>
      </c>
      <c r="M169" s="31">
        <v>18.320609999999999</v>
      </c>
      <c r="N169" s="1"/>
      <c r="O169" s="1"/>
    </row>
    <row r="170" spans="1:15" ht="12.75" customHeight="1">
      <c r="A170" s="31">
        <v>160</v>
      </c>
      <c r="B170" s="31" t="s">
        <v>372</v>
      </c>
      <c r="C170" s="31">
        <v>5557.7</v>
      </c>
      <c r="D170" s="40">
        <v>5575.8833333333341</v>
      </c>
      <c r="E170" s="40">
        <v>5501.8166666666684</v>
      </c>
      <c r="F170" s="40">
        <v>5445.9333333333343</v>
      </c>
      <c r="G170" s="40">
        <v>5371.8666666666686</v>
      </c>
      <c r="H170" s="40">
        <v>5631.7666666666682</v>
      </c>
      <c r="I170" s="40">
        <v>5705.8333333333339</v>
      </c>
      <c r="J170" s="40">
        <v>5761.7166666666681</v>
      </c>
      <c r="K170" s="31">
        <v>5649.95</v>
      </c>
      <c r="L170" s="31">
        <v>5520</v>
      </c>
      <c r="M170" s="31">
        <v>4.3729999999999998E-2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3418.45</v>
      </c>
      <c r="D171" s="40">
        <v>3442.25</v>
      </c>
      <c r="E171" s="40">
        <v>3369.65</v>
      </c>
      <c r="F171" s="40">
        <v>3320.85</v>
      </c>
      <c r="G171" s="40">
        <v>3248.25</v>
      </c>
      <c r="H171" s="40">
        <v>3491.05</v>
      </c>
      <c r="I171" s="40">
        <v>3563.6500000000005</v>
      </c>
      <c r="J171" s="40">
        <v>3612.4500000000003</v>
      </c>
      <c r="K171" s="31">
        <v>3514.85</v>
      </c>
      <c r="L171" s="31">
        <v>3393.45</v>
      </c>
      <c r="M171" s="31">
        <v>0.94710000000000005</v>
      </c>
      <c r="N171" s="1"/>
      <c r="O171" s="1"/>
    </row>
    <row r="172" spans="1:15" ht="12.75" customHeight="1">
      <c r="A172" s="31">
        <v>162</v>
      </c>
      <c r="B172" s="31" t="s">
        <v>373</v>
      </c>
      <c r="C172" s="31">
        <v>1639.7</v>
      </c>
      <c r="D172" s="40">
        <v>1669.3166666666666</v>
      </c>
      <c r="E172" s="40">
        <v>1596.1333333333332</v>
      </c>
      <c r="F172" s="40">
        <v>1552.5666666666666</v>
      </c>
      <c r="G172" s="40">
        <v>1479.3833333333332</v>
      </c>
      <c r="H172" s="40">
        <v>1712.8833333333332</v>
      </c>
      <c r="I172" s="40">
        <v>1786.0666666666666</v>
      </c>
      <c r="J172" s="40">
        <v>1829.6333333333332</v>
      </c>
      <c r="K172" s="31">
        <v>1742.5</v>
      </c>
      <c r="L172" s="31">
        <v>1625.75</v>
      </c>
      <c r="M172" s="31">
        <v>0.86202000000000001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482.6</v>
      </c>
      <c r="D173" s="40">
        <v>489.15000000000003</v>
      </c>
      <c r="E173" s="40">
        <v>474.30000000000007</v>
      </c>
      <c r="F173" s="40">
        <v>466.00000000000006</v>
      </c>
      <c r="G173" s="40">
        <v>451.15000000000009</v>
      </c>
      <c r="H173" s="40">
        <v>497.45000000000005</v>
      </c>
      <c r="I173" s="40">
        <v>512.30000000000007</v>
      </c>
      <c r="J173" s="40">
        <v>520.6</v>
      </c>
      <c r="K173" s="31">
        <v>504</v>
      </c>
      <c r="L173" s="31">
        <v>480.85</v>
      </c>
      <c r="M173" s="31">
        <v>14.50731</v>
      </c>
      <c r="N173" s="1"/>
      <c r="O173" s="1"/>
    </row>
    <row r="174" spans="1:15" ht="12.75" customHeight="1">
      <c r="A174" s="31">
        <v>164</v>
      </c>
      <c r="B174" s="31" t="s">
        <v>368</v>
      </c>
      <c r="C174" s="31">
        <v>4716.5</v>
      </c>
      <c r="D174" s="40">
        <v>4724</v>
      </c>
      <c r="E174" s="40">
        <v>4658.55</v>
      </c>
      <c r="F174" s="40">
        <v>4600.6000000000004</v>
      </c>
      <c r="G174" s="40">
        <v>4535.1500000000005</v>
      </c>
      <c r="H174" s="40">
        <v>4781.95</v>
      </c>
      <c r="I174" s="40">
        <v>4847.4000000000005</v>
      </c>
      <c r="J174" s="40">
        <v>4905.3499999999995</v>
      </c>
      <c r="K174" s="31">
        <v>4789.45</v>
      </c>
      <c r="L174" s="31">
        <v>4666.05</v>
      </c>
      <c r="M174" s="31">
        <v>0.19056000000000001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39.25</v>
      </c>
      <c r="D175" s="40">
        <v>39.550000000000004</v>
      </c>
      <c r="E175" s="40">
        <v>38.70000000000001</v>
      </c>
      <c r="F175" s="40">
        <v>38.150000000000006</v>
      </c>
      <c r="G175" s="40">
        <v>37.300000000000011</v>
      </c>
      <c r="H175" s="40">
        <v>40.100000000000009</v>
      </c>
      <c r="I175" s="40">
        <v>40.950000000000003</v>
      </c>
      <c r="J175" s="40">
        <v>41.500000000000007</v>
      </c>
      <c r="K175" s="31">
        <v>40.4</v>
      </c>
      <c r="L175" s="31">
        <v>39</v>
      </c>
      <c r="M175" s="31">
        <v>154.10264000000001</v>
      </c>
      <c r="N175" s="1"/>
      <c r="O175" s="1"/>
    </row>
    <row r="176" spans="1:15" ht="12.75" customHeight="1">
      <c r="A176" s="31">
        <v>166</v>
      </c>
      <c r="B176" s="31" t="s">
        <v>382</v>
      </c>
      <c r="C176" s="31">
        <v>404.65</v>
      </c>
      <c r="D176" s="40">
        <v>412.26666666666665</v>
      </c>
      <c r="E176" s="40">
        <v>387.08333333333331</v>
      </c>
      <c r="F176" s="40">
        <v>369.51666666666665</v>
      </c>
      <c r="G176" s="40">
        <v>344.33333333333331</v>
      </c>
      <c r="H176" s="40">
        <v>429.83333333333331</v>
      </c>
      <c r="I176" s="40">
        <v>455.01666666666671</v>
      </c>
      <c r="J176" s="40">
        <v>472.58333333333331</v>
      </c>
      <c r="K176" s="31">
        <v>437.45</v>
      </c>
      <c r="L176" s="31">
        <v>394.7</v>
      </c>
      <c r="M176" s="31">
        <v>14.2095</v>
      </c>
      <c r="N176" s="1"/>
      <c r="O176" s="1"/>
    </row>
    <row r="177" spans="1:15" ht="12.75" customHeight="1">
      <c r="A177" s="31">
        <v>167</v>
      </c>
      <c r="B177" s="31" t="s">
        <v>374</v>
      </c>
      <c r="C177" s="31">
        <v>1187.55</v>
      </c>
      <c r="D177" s="40">
        <v>1206.7</v>
      </c>
      <c r="E177" s="40">
        <v>1158.8500000000001</v>
      </c>
      <c r="F177" s="40">
        <v>1130.1500000000001</v>
      </c>
      <c r="G177" s="40">
        <v>1082.3000000000002</v>
      </c>
      <c r="H177" s="40">
        <v>1235.4000000000001</v>
      </c>
      <c r="I177" s="40">
        <v>1283.25</v>
      </c>
      <c r="J177" s="40">
        <v>1311.95</v>
      </c>
      <c r="K177" s="31">
        <v>1254.55</v>
      </c>
      <c r="L177" s="31">
        <v>1178</v>
      </c>
      <c r="M177" s="31">
        <v>0.42498000000000002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582</v>
      </c>
      <c r="D178" s="40">
        <v>585.18333333333339</v>
      </c>
      <c r="E178" s="40">
        <v>577.16666666666674</v>
      </c>
      <c r="F178" s="40">
        <v>572.33333333333337</v>
      </c>
      <c r="G178" s="40">
        <v>564.31666666666672</v>
      </c>
      <c r="H178" s="40">
        <v>590.01666666666677</v>
      </c>
      <c r="I178" s="40">
        <v>598.03333333333342</v>
      </c>
      <c r="J178" s="40">
        <v>602.86666666666679</v>
      </c>
      <c r="K178" s="31">
        <v>593.20000000000005</v>
      </c>
      <c r="L178" s="31">
        <v>580.35</v>
      </c>
      <c r="M178" s="31">
        <v>0.68562999999999996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919.55</v>
      </c>
      <c r="D179" s="40">
        <v>919.5</v>
      </c>
      <c r="E179" s="40">
        <v>911.25</v>
      </c>
      <c r="F179" s="40">
        <v>902.95</v>
      </c>
      <c r="G179" s="40">
        <v>894.7</v>
      </c>
      <c r="H179" s="40">
        <v>927.8</v>
      </c>
      <c r="I179" s="40">
        <v>936.05</v>
      </c>
      <c r="J179" s="40">
        <v>944.34999999999991</v>
      </c>
      <c r="K179" s="31">
        <v>927.75</v>
      </c>
      <c r="L179" s="31">
        <v>911.2</v>
      </c>
      <c r="M179" s="31">
        <v>4.5344300000000004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602.29999999999995</v>
      </c>
      <c r="D180" s="40">
        <v>596.0333333333333</v>
      </c>
      <c r="E180" s="40">
        <v>586.26666666666665</v>
      </c>
      <c r="F180" s="40">
        <v>570.23333333333335</v>
      </c>
      <c r="G180" s="40">
        <v>560.4666666666667</v>
      </c>
      <c r="H180" s="40">
        <v>612.06666666666661</v>
      </c>
      <c r="I180" s="40">
        <v>621.83333333333326</v>
      </c>
      <c r="J180" s="40">
        <v>637.86666666666656</v>
      </c>
      <c r="K180" s="31">
        <v>605.79999999999995</v>
      </c>
      <c r="L180" s="31">
        <v>580</v>
      </c>
      <c r="M180" s="31">
        <v>2.3322400000000001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2177.4</v>
      </c>
      <c r="D181" s="40">
        <v>2208.2166666666667</v>
      </c>
      <c r="E181" s="40">
        <v>2126.8333333333335</v>
      </c>
      <c r="F181" s="40">
        <v>2076.2666666666669</v>
      </c>
      <c r="G181" s="40">
        <v>1994.8833333333337</v>
      </c>
      <c r="H181" s="40">
        <v>2258.7833333333333</v>
      </c>
      <c r="I181" s="40">
        <v>2340.1666666666665</v>
      </c>
      <c r="J181" s="40">
        <v>2390.7333333333331</v>
      </c>
      <c r="K181" s="31">
        <v>2289.6</v>
      </c>
      <c r="L181" s="31">
        <v>2157.65</v>
      </c>
      <c r="M181" s="31">
        <v>14.29851</v>
      </c>
      <c r="N181" s="1"/>
      <c r="O181" s="1"/>
    </row>
    <row r="182" spans="1:15" ht="12.75" customHeight="1">
      <c r="A182" s="31">
        <v>172</v>
      </c>
      <c r="B182" s="31" t="s">
        <v>383</v>
      </c>
      <c r="C182" s="31">
        <v>101.45</v>
      </c>
      <c r="D182" s="40">
        <v>103.13333333333333</v>
      </c>
      <c r="E182" s="40">
        <v>99.566666666666649</v>
      </c>
      <c r="F182" s="40">
        <v>97.683333333333323</v>
      </c>
      <c r="G182" s="40">
        <v>94.116666666666646</v>
      </c>
      <c r="H182" s="40">
        <v>105.01666666666665</v>
      </c>
      <c r="I182" s="40">
        <v>108.58333333333331</v>
      </c>
      <c r="J182" s="40">
        <v>110.46666666666665</v>
      </c>
      <c r="K182" s="31">
        <v>106.7</v>
      </c>
      <c r="L182" s="31">
        <v>101.25</v>
      </c>
      <c r="M182" s="31">
        <v>4.7472799999999999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305.35000000000002</v>
      </c>
      <c r="D183" s="40">
        <v>303.76666666666665</v>
      </c>
      <c r="E183" s="40">
        <v>300.63333333333333</v>
      </c>
      <c r="F183" s="40">
        <v>295.91666666666669</v>
      </c>
      <c r="G183" s="40">
        <v>292.78333333333336</v>
      </c>
      <c r="H183" s="40">
        <v>308.48333333333329</v>
      </c>
      <c r="I183" s="40">
        <v>311.61666666666662</v>
      </c>
      <c r="J183" s="40">
        <v>316.33333333333326</v>
      </c>
      <c r="K183" s="31">
        <v>306.89999999999998</v>
      </c>
      <c r="L183" s="31">
        <v>299.05</v>
      </c>
      <c r="M183" s="31">
        <v>19.874770000000002</v>
      </c>
      <c r="N183" s="1"/>
      <c r="O183" s="1"/>
    </row>
    <row r="184" spans="1:15" ht="12.75" customHeight="1">
      <c r="A184" s="31">
        <v>174</v>
      </c>
      <c r="B184" s="31" t="s">
        <v>375</v>
      </c>
      <c r="C184" s="31">
        <v>479.9</v>
      </c>
      <c r="D184" s="40">
        <v>487.66666666666669</v>
      </c>
      <c r="E184" s="40">
        <v>468.28333333333336</v>
      </c>
      <c r="F184" s="40">
        <v>456.66666666666669</v>
      </c>
      <c r="G184" s="40">
        <v>437.28333333333336</v>
      </c>
      <c r="H184" s="40">
        <v>499.28333333333336</v>
      </c>
      <c r="I184" s="40">
        <v>518.66666666666674</v>
      </c>
      <c r="J184" s="40">
        <v>530.2833333333333</v>
      </c>
      <c r="K184" s="31">
        <v>507.05</v>
      </c>
      <c r="L184" s="31">
        <v>476.05</v>
      </c>
      <c r="M184" s="31">
        <v>5.9951400000000001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1774.5</v>
      </c>
      <c r="D185" s="40">
        <v>1783.2666666666664</v>
      </c>
      <c r="E185" s="40">
        <v>1754.5833333333328</v>
      </c>
      <c r="F185" s="40">
        <v>1734.6666666666663</v>
      </c>
      <c r="G185" s="40">
        <v>1705.9833333333327</v>
      </c>
      <c r="H185" s="40">
        <v>1803.1833333333329</v>
      </c>
      <c r="I185" s="40">
        <v>1831.8666666666663</v>
      </c>
      <c r="J185" s="40">
        <v>1851.7833333333331</v>
      </c>
      <c r="K185" s="31">
        <v>1811.95</v>
      </c>
      <c r="L185" s="31">
        <v>1763.35</v>
      </c>
      <c r="M185" s="31">
        <v>4.7522200000000003</v>
      </c>
      <c r="N185" s="1"/>
      <c r="O185" s="1"/>
    </row>
    <row r="186" spans="1:15" ht="12.75" customHeight="1">
      <c r="A186" s="31">
        <v>176</v>
      </c>
      <c r="B186" s="31" t="s">
        <v>377</v>
      </c>
      <c r="C186" s="31">
        <v>153</v>
      </c>
      <c r="D186" s="40">
        <v>151.01666666666668</v>
      </c>
      <c r="E186" s="40">
        <v>147.03333333333336</v>
      </c>
      <c r="F186" s="40">
        <v>141.06666666666669</v>
      </c>
      <c r="G186" s="40">
        <v>137.08333333333337</v>
      </c>
      <c r="H186" s="40">
        <v>156.98333333333335</v>
      </c>
      <c r="I186" s="40">
        <v>160.96666666666664</v>
      </c>
      <c r="J186" s="40">
        <v>166.93333333333334</v>
      </c>
      <c r="K186" s="31">
        <v>155</v>
      </c>
      <c r="L186" s="31">
        <v>145.05000000000001</v>
      </c>
      <c r="M186" s="31">
        <v>67.579099999999997</v>
      </c>
      <c r="N186" s="1"/>
      <c r="O186" s="1"/>
    </row>
    <row r="187" spans="1:15" ht="12.75" customHeight="1">
      <c r="A187" s="31">
        <v>177</v>
      </c>
      <c r="B187" s="31" t="s">
        <v>378</v>
      </c>
      <c r="C187" s="31">
        <v>1781.7</v>
      </c>
      <c r="D187" s="40">
        <v>1807.2666666666664</v>
      </c>
      <c r="E187" s="40">
        <v>1738.0333333333328</v>
      </c>
      <c r="F187" s="40">
        <v>1694.3666666666663</v>
      </c>
      <c r="G187" s="40">
        <v>1625.1333333333328</v>
      </c>
      <c r="H187" s="40">
        <v>1850.9333333333329</v>
      </c>
      <c r="I187" s="40">
        <v>1920.1666666666665</v>
      </c>
      <c r="J187" s="40">
        <v>1963.833333333333</v>
      </c>
      <c r="K187" s="31">
        <v>1876.5</v>
      </c>
      <c r="L187" s="31">
        <v>1763.6</v>
      </c>
      <c r="M187" s="31">
        <v>0.89320999999999995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115.7</v>
      </c>
      <c r="D188" s="40">
        <v>117.8</v>
      </c>
      <c r="E188" s="40">
        <v>111.89999999999999</v>
      </c>
      <c r="F188" s="40">
        <v>108.1</v>
      </c>
      <c r="G188" s="40">
        <v>102.19999999999999</v>
      </c>
      <c r="H188" s="40">
        <v>121.6</v>
      </c>
      <c r="I188" s="40">
        <v>127.5</v>
      </c>
      <c r="J188" s="40">
        <v>131.30000000000001</v>
      </c>
      <c r="K188" s="31">
        <v>123.7</v>
      </c>
      <c r="L188" s="31">
        <v>114</v>
      </c>
      <c r="M188" s="31">
        <v>21.766169999999999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309.2</v>
      </c>
      <c r="D189" s="40">
        <v>307.61666666666662</v>
      </c>
      <c r="E189" s="40">
        <v>293.28333333333325</v>
      </c>
      <c r="F189" s="40">
        <v>277.36666666666662</v>
      </c>
      <c r="G189" s="40">
        <v>263.03333333333325</v>
      </c>
      <c r="H189" s="40">
        <v>323.53333333333325</v>
      </c>
      <c r="I189" s="40">
        <v>337.86666666666662</v>
      </c>
      <c r="J189" s="40">
        <v>353.78333333333325</v>
      </c>
      <c r="K189" s="31">
        <v>321.95</v>
      </c>
      <c r="L189" s="31">
        <v>291.7</v>
      </c>
      <c r="M189" s="31">
        <v>18.139050000000001</v>
      </c>
      <c r="N189" s="1"/>
      <c r="O189" s="1"/>
    </row>
    <row r="190" spans="1:15" ht="12.75" customHeight="1">
      <c r="A190" s="31">
        <v>180</v>
      </c>
      <c r="B190" s="31" t="s">
        <v>379</v>
      </c>
      <c r="C190" s="31">
        <v>625.20000000000005</v>
      </c>
      <c r="D190" s="40">
        <v>638.7166666666667</v>
      </c>
      <c r="E190" s="40">
        <v>604.48333333333335</v>
      </c>
      <c r="F190" s="40">
        <v>583.76666666666665</v>
      </c>
      <c r="G190" s="40">
        <v>549.5333333333333</v>
      </c>
      <c r="H190" s="40">
        <v>659.43333333333339</v>
      </c>
      <c r="I190" s="40">
        <v>693.66666666666674</v>
      </c>
      <c r="J190" s="40">
        <v>714.38333333333344</v>
      </c>
      <c r="K190" s="31">
        <v>672.95</v>
      </c>
      <c r="L190" s="31">
        <v>618</v>
      </c>
      <c r="M190" s="31">
        <v>4.2852199999999998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638.35</v>
      </c>
      <c r="D191" s="40">
        <v>642.06666666666672</v>
      </c>
      <c r="E191" s="40">
        <v>624.18333333333339</v>
      </c>
      <c r="F191" s="40">
        <v>610.01666666666665</v>
      </c>
      <c r="G191" s="40">
        <v>592.13333333333333</v>
      </c>
      <c r="H191" s="40">
        <v>656.23333333333346</v>
      </c>
      <c r="I191" s="40">
        <v>674.1166666666669</v>
      </c>
      <c r="J191" s="40">
        <v>688.28333333333353</v>
      </c>
      <c r="K191" s="31">
        <v>659.95</v>
      </c>
      <c r="L191" s="31">
        <v>627.9</v>
      </c>
      <c r="M191" s="31">
        <v>11.38266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1383.6</v>
      </c>
      <c r="D192" s="40">
        <v>1389.4166666666667</v>
      </c>
      <c r="E192" s="40">
        <v>1360.5333333333335</v>
      </c>
      <c r="F192" s="40">
        <v>1337.4666666666667</v>
      </c>
      <c r="G192" s="40">
        <v>1308.5833333333335</v>
      </c>
      <c r="H192" s="40">
        <v>1412.4833333333336</v>
      </c>
      <c r="I192" s="40">
        <v>1441.3666666666668</v>
      </c>
      <c r="J192" s="40">
        <v>1464.4333333333336</v>
      </c>
      <c r="K192" s="31">
        <v>1418.3</v>
      </c>
      <c r="L192" s="31">
        <v>1366.35</v>
      </c>
      <c r="M192" s="31">
        <v>3.9411</v>
      </c>
      <c r="N192" s="1"/>
      <c r="O192" s="1"/>
    </row>
    <row r="193" spans="1:15" ht="12.75" customHeight="1">
      <c r="A193" s="31">
        <v>183</v>
      </c>
      <c r="B193" s="31" t="s">
        <v>388</v>
      </c>
      <c r="C193" s="31">
        <v>1264.7</v>
      </c>
      <c r="D193" s="40">
        <v>1271.5666666666666</v>
      </c>
      <c r="E193" s="40">
        <v>1248.1333333333332</v>
      </c>
      <c r="F193" s="40">
        <v>1231.5666666666666</v>
      </c>
      <c r="G193" s="40">
        <v>1208.1333333333332</v>
      </c>
      <c r="H193" s="40">
        <v>1288.1333333333332</v>
      </c>
      <c r="I193" s="40">
        <v>1311.5666666666666</v>
      </c>
      <c r="J193" s="40">
        <v>1328.1333333333332</v>
      </c>
      <c r="K193" s="31">
        <v>1295</v>
      </c>
      <c r="L193" s="31">
        <v>1255</v>
      </c>
      <c r="M193" s="31">
        <v>1.45147</v>
      </c>
      <c r="N193" s="1"/>
      <c r="O193" s="1"/>
    </row>
    <row r="194" spans="1:15" ht="12.75" customHeight="1">
      <c r="A194" s="31">
        <v>184</v>
      </c>
      <c r="B194" s="31" t="s">
        <v>859</v>
      </c>
      <c r="C194" s="31">
        <v>20.399999999999999</v>
      </c>
      <c r="D194" s="40">
        <v>20.466666666666669</v>
      </c>
      <c r="E194" s="40">
        <v>19.883333333333336</v>
      </c>
      <c r="F194" s="40">
        <v>19.366666666666667</v>
      </c>
      <c r="G194" s="40">
        <v>18.783333333333335</v>
      </c>
      <c r="H194" s="40">
        <v>20.983333333333338</v>
      </c>
      <c r="I194" s="40">
        <v>21.566666666666666</v>
      </c>
      <c r="J194" s="40">
        <v>22.083333333333339</v>
      </c>
      <c r="K194" s="31">
        <v>21.05</v>
      </c>
      <c r="L194" s="31">
        <v>19.95</v>
      </c>
      <c r="M194" s="31">
        <v>29.87715</v>
      </c>
      <c r="N194" s="1"/>
      <c r="O194" s="1"/>
    </row>
    <row r="195" spans="1:15" ht="12.75" customHeight="1">
      <c r="A195" s="31">
        <v>185</v>
      </c>
      <c r="B195" s="31" t="s">
        <v>389</v>
      </c>
      <c r="C195" s="31">
        <v>1281.3</v>
      </c>
      <c r="D195" s="40">
        <v>1290.75</v>
      </c>
      <c r="E195" s="40">
        <v>1256</v>
      </c>
      <c r="F195" s="40">
        <v>1230.7</v>
      </c>
      <c r="G195" s="40">
        <v>1195.95</v>
      </c>
      <c r="H195" s="40">
        <v>1316.05</v>
      </c>
      <c r="I195" s="40">
        <v>1350.8</v>
      </c>
      <c r="J195" s="40">
        <v>1376.1</v>
      </c>
      <c r="K195" s="31">
        <v>1325.5</v>
      </c>
      <c r="L195" s="31">
        <v>1265.45</v>
      </c>
      <c r="M195" s="31">
        <v>0.40193000000000001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1372.95</v>
      </c>
      <c r="D196" s="40">
        <v>1365.1</v>
      </c>
      <c r="E196" s="40">
        <v>1348.1999999999998</v>
      </c>
      <c r="F196" s="40">
        <v>1323.4499999999998</v>
      </c>
      <c r="G196" s="40">
        <v>1306.5499999999997</v>
      </c>
      <c r="H196" s="40">
        <v>1389.85</v>
      </c>
      <c r="I196" s="40">
        <v>1406.75</v>
      </c>
      <c r="J196" s="40">
        <v>1431.5</v>
      </c>
      <c r="K196" s="31">
        <v>1382</v>
      </c>
      <c r="L196" s="31">
        <v>1340.35</v>
      </c>
      <c r="M196" s="31">
        <v>7.7150800000000004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1120.2</v>
      </c>
      <c r="D197" s="40">
        <v>1129.5666666666666</v>
      </c>
      <c r="E197" s="40">
        <v>1104.1333333333332</v>
      </c>
      <c r="F197" s="40">
        <v>1088.0666666666666</v>
      </c>
      <c r="G197" s="40">
        <v>1062.6333333333332</v>
      </c>
      <c r="H197" s="40">
        <v>1145.6333333333332</v>
      </c>
      <c r="I197" s="40">
        <v>1171.0666666666666</v>
      </c>
      <c r="J197" s="40">
        <v>1187.1333333333332</v>
      </c>
      <c r="K197" s="31">
        <v>1155</v>
      </c>
      <c r="L197" s="31">
        <v>1113.5</v>
      </c>
      <c r="M197" s="31">
        <v>53.845300000000002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2925.4</v>
      </c>
      <c r="D198" s="40">
        <v>2935.4</v>
      </c>
      <c r="E198" s="40">
        <v>2906.75</v>
      </c>
      <c r="F198" s="40">
        <v>2888.1</v>
      </c>
      <c r="G198" s="40">
        <v>2859.45</v>
      </c>
      <c r="H198" s="40">
        <v>2954.05</v>
      </c>
      <c r="I198" s="40">
        <v>2982.7000000000007</v>
      </c>
      <c r="J198" s="40">
        <v>3001.3500000000004</v>
      </c>
      <c r="K198" s="31">
        <v>2964.05</v>
      </c>
      <c r="L198" s="31">
        <v>2916.75</v>
      </c>
      <c r="M198" s="31">
        <v>34.817039999999999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2601.4</v>
      </c>
      <c r="D199" s="40">
        <v>2615.8666666666668</v>
      </c>
      <c r="E199" s="40">
        <v>2575.4333333333334</v>
      </c>
      <c r="F199" s="40">
        <v>2549.4666666666667</v>
      </c>
      <c r="G199" s="40">
        <v>2509.0333333333333</v>
      </c>
      <c r="H199" s="40">
        <v>2641.8333333333335</v>
      </c>
      <c r="I199" s="40">
        <v>2682.2666666666669</v>
      </c>
      <c r="J199" s="40">
        <v>2708.2333333333336</v>
      </c>
      <c r="K199" s="31">
        <v>2656.3</v>
      </c>
      <c r="L199" s="31">
        <v>2589.9</v>
      </c>
      <c r="M199" s="31">
        <v>3.16439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1539.4</v>
      </c>
      <c r="D200" s="40">
        <v>1536.05</v>
      </c>
      <c r="E200" s="40">
        <v>1528.6</v>
      </c>
      <c r="F200" s="40">
        <v>1517.8</v>
      </c>
      <c r="G200" s="40">
        <v>1510.35</v>
      </c>
      <c r="H200" s="40">
        <v>1546.85</v>
      </c>
      <c r="I200" s="40">
        <v>1554.3000000000002</v>
      </c>
      <c r="J200" s="40">
        <v>1565.1</v>
      </c>
      <c r="K200" s="31">
        <v>1543.5</v>
      </c>
      <c r="L200" s="31">
        <v>1525.25</v>
      </c>
      <c r="M200" s="31">
        <v>45.76437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704.5</v>
      </c>
      <c r="D201" s="40">
        <v>707.26666666666677</v>
      </c>
      <c r="E201" s="40">
        <v>699.53333333333353</v>
      </c>
      <c r="F201" s="40">
        <v>694.56666666666672</v>
      </c>
      <c r="G201" s="40">
        <v>686.83333333333348</v>
      </c>
      <c r="H201" s="40">
        <v>712.23333333333358</v>
      </c>
      <c r="I201" s="40">
        <v>719.96666666666692</v>
      </c>
      <c r="J201" s="40">
        <v>724.93333333333362</v>
      </c>
      <c r="K201" s="31">
        <v>715</v>
      </c>
      <c r="L201" s="31">
        <v>702.3</v>
      </c>
      <c r="M201" s="31">
        <v>17.086549999999999</v>
      </c>
      <c r="N201" s="1"/>
      <c r="O201" s="1"/>
    </row>
    <row r="202" spans="1:15" ht="12.75" customHeight="1">
      <c r="A202" s="31">
        <v>192</v>
      </c>
      <c r="B202" s="31" t="s">
        <v>386</v>
      </c>
      <c r="C202" s="31">
        <v>2048.85</v>
      </c>
      <c r="D202" s="40">
        <v>2062.6166666666668</v>
      </c>
      <c r="E202" s="40">
        <v>2026.2333333333336</v>
      </c>
      <c r="F202" s="40">
        <v>2003.6166666666668</v>
      </c>
      <c r="G202" s="40">
        <v>1967.2333333333336</v>
      </c>
      <c r="H202" s="40">
        <v>2085.2333333333336</v>
      </c>
      <c r="I202" s="40">
        <v>2121.6166666666668</v>
      </c>
      <c r="J202" s="40">
        <v>2144.2333333333336</v>
      </c>
      <c r="K202" s="31">
        <v>2099</v>
      </c>
      <c r="L202" s="31">
        <v>2040</v>
      </c>
      <c r="M202" s="31">
        <v>0.54176000000000002</v>
      </c>
      <c r="N202" s="1"/>
      <c r="O202" s="1"/>
    </row>
    <row r="203" spans="1:15" ht="12.75" customHeight="1">
      <c r="A203" s="31">
        <v>193</v>
      </c>
      <c r="B203" s="31" t="s">
        <v>390</v>
      </c>
      <c r="C203" s="31">
        <v>234.5</v>
      </c>
      <c r="D203" s="40">
        <v>235.08333333333334</v>
      </c>
      <c r="E203" s="40">
        <v>232.56666666666669</v>
      </c>
      <c r="F203" s="40">
        <v>230.63333333333335</v>
      </c>
      <c r="G203" s="40">
        <v>228.1166666666667</v>
      </c>
      <c r="H203" s="40">
        <v>237.01666666666668</v>
      </c>
      <c r="I203" s="40">
        <v>239.53333333333333</v>
      </c>
      <c r="J203" s="40">
        <v>241.46666666666667</v>
      </c>
      <c r="K203" s="31">
        <v>237.6</v>
      </c>
      <c r="L203" s="31">
        <v>233.15</v>
      </c>
      <c r="M203" s="31">
        <v>0.80198999999999998</v>
      </c>
      <c r="N203" s="1"/>
      <c r="O203" s="1"/>
    </row>
    <row r="204" spans="1:15" ht="12.75" customHeight="1">
      <c r="A204" s="31">
        <v>194</v>
      </c>
      <c r="B204" s="31" t="s">
        <v>391</v>
      </c>
      <c r="C204" s="31">
        <v>139.15</v>
      </c>
      <c r="D204" s="40">
        <v>138.55000000000001</v>
      </c>
      <c r="E204" s="40">
        <v>136.40000000000003</v>
      </c>
      <c r="F204" s="40">
        <v>133.65000000000003</v>
      </c>
      <c r="G204" s="40">
        <v>131.50000000000006</v>
      </c>
      <c r="H204" s="40">
        <v>141.30000000000001</v>
      </c>
      <c r="I204" s="40">
        <v>143.44999999999999</v>
      </c>
      <c r="J204" s="40">
        <v>146.19999999999999</v>
      </c>
      <c r="K204" s="31">
        <v>140.69999999999999</v>
      </c>
      <c r="L204" s="31">
        <v>135.80000000000001</v>
      </c>
      <c r="M204" s="31">
        <v>8.0604600000000008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2684.85</v>
      </c>
      <c r="D205" s="40">
        <v>2705</v>
      </c>
      <c r="E205" s="40">
        <v>2647</v>
      </c>
      <c r="F205" s="40">
        <v>2609.15</v>
      </c>
      <c r="G205" s="40">
        <v>2551.15</v>
      </c>
      <c r="H205" s="40">
        <v>2742.85</v>
      </c>
      <c r="I205" s="40">
        <v>2800.85</v>
      </c>
      <c r="J205" s="40">
        <v>2838.7</v>
      </c>
      <c r="K205" s="31">
        <v>2763</v>
      </c>
      <c r="L205" s="31">
        <v>2667.15</v>
      </c>
      <c r="M205" s="31">
        <v>5.5956900000000003</v>
      </c>
      <c r="N205" s="1"/>
      <c r="O205" s="1"/>
    </row>
    <row r="206" spans="1:15" ht="12.75" customHeight="1">
      <c r="A206" s="31">
        <v>196</v>
      </c>
      <c r="B206" s="31" t="s">
        <v>387</v>
      </c>
      <c r="C206" s="31">
        <v>72.849999999999994</v>
      </c>
      <c r="D206" s="40">
        <v>73.366666666666674</v>
      </c>
      <c r="E206" s="40">
        <v>71.533333333333346</v>
      </c>
      <c r="F206" s="40">
        <v>70.216666666666669</v>
      </c>
      <c r="G206" s="40">
        <v>68.38333333333334</v>
      </c>
      <c r="H206" s="40">
        <v>74.683333333333351</v>
      </c>
      <c r="I206" s="40">
        <v>76.516666666666666</v>
      </c>
      <c r="J206" s="40">
        <v>77.833333333333357</v>
      </c>
      <c r="K206" s="31">
        <v>75.2</v>
      </c>
      <c r="L206" s="31">
        <v>72.05</v>
      </c>
      <c r="M206" s="31">
        <v>40.543729999999996</v>
      </c>
      <c r="N206" s="1"/>
      <c r="O206" s="1"/>
    </row>
    <row r="207" spans="1:15" ht="12.75" customHeight="1">
      <c r="A207" s="31">
        <v>197</v>
      </c>
      <c r="B207" s="31" t="s">
        <v>860</v>
      </c>
      <c r="C207" s="31">
        <v>2928.3</v>
      </c>
      <c r="D207" s="40">
        <v>2907.7000000000003</v>
      </c>
      <c r="E207" s="40">
        <v>2887.1000000000004</v>
      </c>
      <c r="F207" s="40">
        <v>2845.9</v>
      </c>
      <c r="G207" s="40">
        <v>2825.3</v>
      </c>
      <c r="H207" s="40">
        <v>2948.9000000000005</v>
      </c>
      <c r="I207" s="40">
        <v>2969.5</v>
      </c>
      <c r="J207" s="40">
        <v>3010.7000000000007</v>
      </c>
      <c r="K207" s="31">
        <v>2928.3</v>
      </c>
      <c r="L207" s="31">
        <v>2866.5</v>
      </c>
      <c r="M207" s="31">
        <v>0.49098000000000003</v>
      </c>
      <c r="N207" s="1"/>
      <c r="O207" s="1"/>
    </row>
    <row r="208" spans="1:15" ht="12.75" customHeight="1">
      <c r="A208" s="31">
        <v>198</v>
      </c>
      <c r="B208" s="31" t="s">
        <v>841</v>
      </c>
      <c r="C208" s="31">
        <v>495.25</v>
      </c>
      <c r="D208" s="40">
        <v>496.18333333333334</v>
      </c>
      <c r="E208" s="40">
        <v>484.06666666666666</v>
      </c>
      <c r="F208" s="40">
        <v>472.88333333333333</v>
      </c>
      <c r="G208" s="40">
        <v>460.76666666666665</v>
      </c>
      <c r="H208" s="40">
        <v>507.36666666666667</v>
      </c>
      <c r="I208" s="40">
        <v>519.48333333333335</v>
      </c>
      <c r="J208" s="40">
        <v>530.66666666666674</v>
      </c>
      <c r="K208" s="31">
        <v>508.3</v>
      </c>
      <c r="L208" s="31">
        <v>485</v>
      </c>
      <c r="M208" s="31">
        <v>1.3615999999999999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440.3</v>
      </c>
      <c r="D209" s="40">
        <v>443.5333333333333</v>
      </c>
      <c r="E209" s="40">
        <v>433.06666666666661</v>
      </c>
      <c r="F209" s="40">
        <v>425.83333333333331</v>
      </c>
      <c r="G209" s="40">
        <v>415.36666666666662</v>
      </c>
      <c r="H209" s="40">
        <v>450.76666666666659</v>
      </c>
      <c r="I209" s="40">
        <v>461.23333333333329</v>
      </c>
      <c r="J209" s="40">
        <v>468.46666666666658</v>
      </c>
      <c r="K209" s="31">
        <v>454</v>
      </c>
      <c r="L209" s="31">
        <v>436.3</v>
      </c>
      <c r="M209" s="31">
        <v>96.881410000000002</v>
      </c>
      <c r="N209" s="1"/>
      <c r="O209" s="1"/>
    </row>
    <row r="210" spans="1:15" ht="12.75" customHeight="1">
      <c r="A210" s="31">
        <v>200</v>
      </c>
      <c r="B210" s="31" t="s">
        <v>392</v>
      </c>
      <c r="C210" s="31">
        <v>117.9</v>
      </c>
      <c r="D210" s="40">
        <v>119.35000000000001</v>
      </c>
      <c r="E210" s="40">
        <v>115.50000000000001</v>
      </c>
      <c r="F210" s="40">
        <v>113.10000000000001</v>
      </c>
      <c r="G210" s="40">
        <v>109.25000000000001</v>
      </c>
      <c r="H210" s="40">
        <v>121.75000000000001</v>
      </c>
      <c r="I210" s="40">
        <v>125.60000000000001</v>
      </c>
      <c r="J210" s="40">
        <v>128</v>
      </c>
      <c r="K210" s="31">
        <v>123.2</v>
      </c>
      <c r="L210" s="31">
        <v>116.95</v>
      </c>
      <c r="M210" s="31">
        <v>27.596299999999999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323.7</v>
      </c>
      <c r="D211" s="40">
        <v>324.96666666666664</v>
      </c>
      <c r="E211" s="40">
        <v>320.23333333333329</v>
      </c>
      <c r="F211" s="40">
        <v>316.76666666666665</v>
      </c>
      <c r="G211" s="40">
        <v>312.0333333333333</v>
      </c>
      <c r="H211" s="40">
        <v>328.43333333333328</v>
      </c>
      <c r="I211" s="40">
        <v>333.16666666666663</v>
      </c>
      <c r="J211" s="40">
        <v>336.63333333333327</v>
      </c>
      <c r="K211" s="31">
        <v>329.7</v>
      </c>
      <c r="L211" s="31">
        <v>321.5</v>
      </c>
      <c r="M211" s="31">
        <v>31.877700000000001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2399.4</v>
      </c>
      <c r="D212" s="40">
        <v>2391.9166666666665</v>
      </c>
      <c r="E212" s="40">
        <v>2377.4833333333331</v>
      </c>
      <c r="F212" s="40">
        <v>2355.5666666666666</v>
      </c>
      <c r="G212" s="40">
        <v>2341.1333333333332</v>
      </c>
      <c r="H212" s="40">
        <v>2413.833333333333</v>
      </c>
      <c r="I212" s="40">
        <v>2428.2666666666664</v>
      </c>
      <c r="J212" s="40">
        <v>2450.1833333333329</v>
      </c>
      <c r="K212" s="31">
        <v>2406.35</v>
      </c>
      <c r="L212" s="31">
        <v>2370</v>
      </c>
      <c r="M212" s="31">
        <v>12.369429999999999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322.95</v>
      </c>
      <c r="D213" s="40">
        <v>329.25</v>
      </c>
      <c r="E213" s="40">
        <v>313.5</v>
      </c>
      <c r="F213" s="40">
        <v>304.05</v>
      </c>
      <c r="G213" s="40">
        <v>288.3</v>
      </c>
      <c r="H213" s="40">
        <v>338.7</v>
      </c>
      <c r="I213" s="40">
        <v>354.45</v>
      </c>
      <c r="J213" s="40">
        <v>363.9</v>
      </c>
      <c r="K213" s="31">
        <v>345</v>
      </c>
      <c r="L213" s="31">
        <v>319.8</v>
      </c>
      <c r="M213" s="31">
        <v>93.917010000000005</v>
      </c>
      <c r="N213" s="1"/>
      <c r="O213" s="1"/>
    </row>
    <row r="214" spans="1:15" ht="12.75" customHeight="1">
      <c r="A214" s="31">
        <v>204</v>
      </c>
      <c r="B214" s="31" t="s">
        <v>861</v>
      </c>
      <c r="C214" s="31">
        <v>773.05</v>
      </c>
      <c r="D214" s="40">
        <v>780.18333333333339</v>
      </c>
      <c r="E214" s="40">
        <v>736.36666666666679</v>
      </c>
      <c r="F214" s="40">
        <v>699.68333333333339</v>
      </c>
      <c r="G214" s="40">
        <v>655.86666666666679</v>
      </c>
      <c r="H214" s="40">
        <v>816.86666666666679</v>
      </c>
      <c r="I214" s="40">
        <v>860.68333333333339</v>
      </c>
      <c r="J214" s="40">
        <v>897.36666666666679</v>
      </c>
      <c r="K214" s="31">
        <v>824</v>
      </c>
      <c r="L214" s="31">
        <v>743.5</v>
      </c>
      <c r="M214" s="31">
        <v>5.3636699999999999</v>
      </c>
      <c r="N214" s="1"/>
      <c r="O214" s="1"/>
    </row>
    <row r="215" spans="1:15" ht="12.75" customHeight="1">
      <c r="A215" s="31">
        <v>205</v>
      </c>
      <c r="B215" s="31" t="s">
        <v>393</v>
      </c>
      <c r="C215" s="31">
        <v>39851.949999999997</v>
      </c>
      <c r="D215" s="40">
        <v>40219.166666666664</v>
      </c>
      <c r="E215" s="40">
        <v>38638.333333333328</v>
      </c>
      <c r="F215" s="40">
        <v>37424.716666666667</v>
      </c>
      <c r="G215" s="40">
        <v>35843.883333333331</v>
      </c>
      <c r="H215" s="40">
        <v>41432.783333333326</v>
      </c>
      <c r="I215" s="40">
        <v>43013.616666666654</v>
      </c>
      <c r="J215" s="40">
        <v>44227.233333333323</v>
      </c>
      <c r="K215" s="31">
        <v>41800</v>
      </c>
      <c r="L215" s="31">
        <v>39005.550000000003</v>
      </c>
      <c r="M215" s="31">
        <v>7.4990000000000001E-2</v>
      </c>
      <c r="N215" s="1"/>
      <c r="O215" s="1"/>
    </row>
    <row r="216" spans="1:15" ht="12.75" customHeight="1">
      <c r="A216" s="31">
        <v>206</v>
      </c>
      <c r="B216" s="31" t="s">
        <v>394</v>
      </c>
      <c r="C216" s="31">
        <v>41.25</v>
      </c>
      <c r="D216" s="40">
        <v>41.3</v>
      </c>
      <c r="E216" s="40">
        <v>40.499999999999993</v>
      </c>
      <c r="F216" s="40">
        <v>39.749999999999993</v>
      </c>
      <c r="G216" s="40">
        <v>38.949999999999989</v>
      </c>
      <c r="H216" s="40">
        <v>42.05</v>
      </c>
      <c r="I216" s="40">
        <v>42.850000000000009</v>
      </c>
      <c r="J216" s="40">
        <v>43.6</v>
      </c>
      <c r="K216" s="31">
        <v>42.1</v>
      </c>
      <c r="L216" s="31">
        <v>40.549999999999997</v>
      </c>
      <c r="M216" s="31">
        <v>14.76153</v>
      </c>
      <c r="N216" s="1"/>
      <c r="O216" s="1"/>
    </row>
    <row r="217" spans="1:15" ht="12.75" customHeight="1">
      <c r="A217" s="31">
        <v>207</v>
      </c>
      <c r="B217" s="31" t="s">
        <v>406</v>
      </c>
      <c r="C217" s="31">
        <v>173.4</v>
      </c>
      <c r="D217" s="40">
        <v>175.68333333333337</v>
      </c>
      <c r="E217" s="40">
        <v>169.81666666666672</v>
      </c>
      <c r="F217" s="40">
        <v>166.23333333333335</v>
      </c>
      <c r="G217" s="40">
        <v>160.3666666666667</v>
      </c>
      <c r="H217" s="40">
        <v>179.26666666666674</v>
      </c>
      <c r="I217" s="40">
        <v>185.13333333333335</v>
      </c>
      <c r="J217" s="40">
        <v>188.71666666666675</v>
      </c>
      <c r="K217" s="31">
        <v>181.55</v>
      </c>
      <c r="L217" s="31">
        <v>172.1</v>
      </c>
      <c r="M217" s="31">
        <v>117.04089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216.05</v>
      </c>
      <c r="D218" s="40">
        <v>216.38333333333333</v>
      </c>
      <c r="E218" s="40">
        <v>212.66666666666666</v>
      </c>
      <c r="F218" s="40">
        <v>209.28333333333333</v>
      </c>
      <c r="G218" s="40">
        <v>205.56666666666666</v>
      </c>
      <c r="H218" s="40">
        <v>219.76666666666665</v>
      </c>
      <c r="I218" s="40">
        <v>223.48333333333335</v>
      </c>
      <c r="J218" s="40">
        <v>226.86666666666665</v>
      </c>
      <c r="K218" s="31">
        <v>220.1</v>
      </c>
      <c r="L218" s="31">
        <v>213</v>
      </c>
      <c r="M218" s="31">
        <v>74.397270000000006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762.9</v>
      </c>
      <c r="D219" s="40">
        <v>762.26666666666677</v>
      </c>
      <c r="E219" s="40">
        <v>757.03333333333353</v>
      </c>
      <c r="F219" s="40">
        <v>751.16666666666674</v>
      </c>
      <c r="G219" s="40">
        <v>745.93333333333351</v>
      </c>
      <c r="H219" s="40">
        <v>768.13333333333355</v>
      </c>
      <c r="I219" s="40">
        <v>773.3666666666669</v>
      </c>
      <c r="J219" s="40">
        <v>779.23333333333358</v>
      </c>
      <c r="K219" s="31">
        <v>767.5</v>
      </c>
      <c r="L219" s="31">
        <v>756.4</v>
      </c>
      <c r="M219" s="31">
        <v>206.44385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1512.35</v>
      </c>
      <c r="D220" s="40">
        <v>1512.8666666666668</v>
      </c>
      <c r="E220" s="40">
        <v>1489.9833333333336</v>
      </c>
      <c r="F220" s="40">
        <v>1467.6166666666668</v>
      </c>
      <c r="G220" s="40">
        <v>1444.7333333333336</v>
      </c>
      <c r="H220" s="40">
        <v>1535.2333333333336</v>
      </c>
      <c r="I220" s="40">
        <v>1558.1166666666668</v>
      </c>
      <c r="J220" s="40">
        <v>1580.4833333333336</v>
      </c>
      <c r="K220" s="31">
        <v>1535.75</v>
      </c>
      <c r="L220" s="31">
        <v>1490.5</v>
      </c>
      <c r="M220" s="31">
        <v>5.9830399999999999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640.15</v>
      </c>
      <c r="D221" s="40">
        <v>644.23333333333335</v>
      </c>
      <c r="E221" s="40">
        <v>633.4666666666667</v>
      </c>
      <c r="F221" s="40">
        <v>626.7833333333333</v>
      </c>
      <c r="G221" s="40">
        <v>616.01666666666665</v>
      </c>
      <c r="H221" s="40">
        <v>650.91666666666674</v>
      </c>
      <c r="I221" s="40">
        <v>661.68333333333339</v>
      </c>
      <c r="J221" s="40">
        <v>668.36666666666679</v>
      </c>
      <c r="K221" s="31">
        <v>655</v>
      </c>
      <c r="L221" s="31">
        <v>637.54999999999995</v>
      </c>
      <c r="M221" s="31">
        <v>12.78065</v>
      </c>
      <c r="N221" s="1"/>
      <c r="O221" s="1"/>
    </row>
    <row r="222" spans="1:15" ht="12.75" customHeight="1">
      <c r="A222" s="31">
        <v>212</v>
      </c>
      <c r="B222" s="31" t="s">
        <v>410</v>
      </c>
      <c r="C222" s="31">
        <v>256.8</v>
      </c>
      <c r="D222" s="40">
        <v>257.4666666666667</v>
      </c>
      <c r="E222" s="40">
        <v>246.33333333333337</v>
      </c>
      <c r="F222" s="40">
        <v>235.86666666666667</v>
      </c>
      <c r="G222" s="40">
        <v>224.73333333333335</v>
      </c>
      <c r="H222" s="40">
        <v>267.93333333333339</v>
      </c>
      <c r="I222" s="40">
        <v>279.06666666666672</v>
      </c>
      <c r="J222" s="40">
        <v>289.53333333333342</v>
      </c>
      <c r="K222" s="31">
        <v>268.60000000000002</v>
      </c>
      <c r="L222" s="31">
        <v>247</v>
      </c>
      <c r="M222" s="31">
        <v>3.6254</v>
      </c>
      <c r="N222" s="1"/>
      <c r="O222" s="1"/>
    </row>
    <row r="223" spans="1:15" ht="12.75" customHeight="1">
      <c r="A223" s="31">
        <v>213</v>
      </c>
      <c r="B223" s="31" t="s">
        <v>396</v>
      </c>
      <c r="C223" s="31">
        <v>51.65</v>
      </c>
      <c r="D223" s="40">
        <v>51.083333333333336</v>
      </c>
      <c r="E223" s="40">
        <v>49.866666666666674</v>
      </c>
      <c r="F223" s="40">
        <v>48.083333333333336</v>
      </c>
      <c r="G223" s="40">
        <v>46.866666666666674</v>
      </c>
      <c r="H223" s="40">
        <v>52.866666666666674</v>
      </c>
      <c r="I223" s="40">
        <v>54.083333333333329</v>
      </c>
      <c r="J223" s="40">
        <v>55.866666666666674</v>
      </c>
      <c r="K223" s="31">
        <v>52.3</v>
      </c>
      <c r="L223" s="31">
        <v>49.3</v>
      </c>
      <c r="M223" s="31">
        <v>140.48873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9.9499999999999993</v>
      </c>
      <c r="D224" s="40">
        <v>9.9666666666666668</v>
      </c>
      <c r="E224" s="40">
        <v>9.7833333333333332</v>
      </c>
      <c r="F224" s="40">
        <v>9.6166666666666671</v>
      </c>
      <c r="G224" s="40">
        <v>9.4333333333333336</v>
      </c>
      <c r="H224" s="40">
        <v>10.133333333333333</v>
      </c>
      <c r="I224" s="40">
        <v>10.316666666666666</v>
      </c>
      <c r="J224" s="40">
        <v>10.483333333333333</v>
      </c>
      <c r="K224" s="31">
        <v>10.15</v>
      </c>
      <c r="L224" s="31">
        <v>9.8000000000000007</v>
      </c>
      <c r="M224" s="31">
        <v>1748.5537999999999</v>
      </c>
      <c r="N224" s="1"/>
      <c r="O224" s="1"/>
    </row>
    <row r="225" spans="1:15" ht="12.75" customHeight="1">
      <c r="A225" s="31">
        <v>215</v>
      </c>
      <c r="B225" s="31" t="s">
        <v>397</v>
      </c>
      <c r="C225" s="31">
        <v>59.5</v>
      </c>
      <c r="D225" s="40">
        <v>60.016666666666673</v>
      </c>
      <c r="E225" s="40">
        <v>57.783333333333346</v>
      </c>
      <c r="F225" s="40">
        <v>56.06666666666667</v>
      </c>
      <c r="G225" s="40">
        <v>53.833333333333343</v>
      </c>
      <c r="H225" s="40">
        <v>61.733333333333348</v>
      </c>
      <c r="I225" s="40">
        <v>63.966666666666683</v>
      </c>
      <c r="J225" s="40">
        <v>65.683333333333351</v>
      </c>
      <c r="K225" s="31">
        <v>62.25</v>
      </c>
      <c r="L225" s="31">
        <v>58.3</v>
      </c>
      <c r="M225" s="31">
        <v>120.43676000000001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48.6</v>
      </c>
      <c r="D226" s="40">
        <v>49</v>
      </c>
      <c r="E226" s="40">
        <v>48.05</v>
      </c>
      <c r="F226" s="40">
        <v>47.5</v>
      </c>
      <c r="G226" s="40">
        <v>46.55</v>
      </c>
      <c r="H226" s="40">
        <v>49.55</v>
      </c>
      <c r="I226" s="40">
        <v>50.5</v>
      </c>
      <c r="J226" s="40">
        <v>51.05</v>
      </c>
      <c r="K226" s="31">
        <v>49.95</v>
      </c>
      <c r="L226" s="31">
        <v>48.45</v>
      </c>
      <c r="M226" s="31">
        <v>208.06010000000001</v>
      </c>
      <c r="N226" s="1"/>
      <c r="O226" s="1"/>
    </row>
    <row r="227" spans="1:15" ht="12.75" customHeight="1">
      <c r="A227" s="31">
        <v>217</v>
      </c>
      <c r="B227" s="31" t="s">
        <v>408</v>
      </c>
      <c r="C227" s="31">
        <v>785.75</v>
      </c>
      <c r="D227" s="40">
        <v>796.13333333333333</v>
      </c>
      <c r="E227" s="40">
        <v>771.26666666666665</v>
      </c>
      <c r="F227" s="40">
        <v>756.7833333333333</v>
      </c>
      <c r="G227" s="40">
        <v>731.91666666666663</v>
      </c>
      <c r="H227" s="40">
        <v>810.61666666666667</v>
      </c>
      <c r="I227" s="40">
        <v>835.48333333333323</v>
      </c>
      <c r="J227" s="40">
        <v>849.9666666666667</v>
      </c>
      <c r="K227" s="31">
        <v>821</v>
      </c>
      <c r="L227" s="31">
        <v>781.65</v>
      </c>
      <c r="M227" s="31">
        <v>61.558109999999999</v>
      </c>
      <c r="N227" s="1"/>
      <c r="O227" s="1"/>
    </row>
    <row r="228" spans="1:15" ht="12.75" customHeight="1">
      <c r="A228" s="31">
        <v>218</v>
      </c>
      <c r="B228" s="31" t="s">
        <v>398</v>
      </c>
      <c r="C228" s="31">
        <v>1261.5</v>
      </c>
      <c r="D228" s="40">
        <v>1258.8499999999999</v>
      </c>
      <c r="E228" s="40">
        <v>1242.7499999999998</v>
      </c>
      <c r="F228" s="40">
        <v>1223.9999999999998</v>
      </c>
      <c r="G228" s="40">
        <v>1207.8999999999996</v>
      </c>
      <c r="H228" s="40">
        <v>1277.5999999999999</v>
      </c>
      <c r="I228" s="40">
        <v>1293.7000000000003</v>
      </c>
      <c r="J228" s="40">
        <v>1312.45</v>
      </c>
      <c r="K228" s="31">
        <v>1274.95</v>
      </c>
      <c r="L228" s="31">
        <v>1240.0999999999999</v>
      </c>
      <c r="M228" s="31">
        <v>0.27018999999999999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490.1</v>
      </c>
      <c r="D229" s="40">
        <v>492.25</v>
      </c>
      <c r="E229" s="40">
        <v>483.65</v>
      </c>
      <c r="F229" s="40">
        <v>477.2</v>
      </c>
      <c r="G229" s="40">
        <v>468.59999999999997</v>
      </c>
      <c r="H229" s="40">
        <v>498.7</v>
      </c>
      <c r="I229" s="40">
        <v>507.3</v>
      </c>
      <c r="J229" s="40">
        <v>513.75</v>
      </c>
      <c r="K229" s="31">
        <v>500.85</v>
      </c>
      <c r="L229" s="31">
        <v>485.8</v>
      </c>
      <c r="M229" s="31">
        <v>19.671240000000001</v>
      </c>
      <c r="N229" s="1"/>
      <c r="O229" s="1"/>
    </row>
    <row r="230" spans="1:15" ht="12.75" customHeight="1">
      <c r="A230" s="31">
        <v>220</v>
      </c>
      <c r="B230" s="31" t="s">
        <v>399</v>
      </c>
      <c r="C230" s="31">
        <v>326.05</v>
      </c>
      <c r="D230" s="40">
        <v>326.59999999999997</v>
      </c>
      <c r="E230" s="40">
        <v>316.19999999999993</v>
      </c>
      <c r="F230" s="40">
        <v>306.34999999999997</v>
      </c>
      <c r="G230" s="40">
        <v>295.94999999999993</v>
      </c>
      <c r="H230" s="40">
        <v>336.44999999999993</v>
      </c>
      <c r="I230" s="40">
        <v>346.84999999999991</v>
      </c>
      <c r="J230" s="40">
        <v>356.69999999999993</v>
      </c>
      <c r="K230" s="31">
        <v>337</v>
      </c>
      <c r="L230" s="31">
        <v>316.75</v>
      </c>
      <c r="M230" s="31">
        <v>5.6188500000000001</v>
      </c>
      <c r="N230" s="1"/>
      <c r="O230" s="1"/>
    </row>
    <row r="231" spans="1:15" ht="12.75" customHeight="1">
      <c r="A231" s="31">
        <v>221</v>
      </c>
      <c r="B231" s="31" t="s">
        <v>400</v>
      </c>
      <c r="C231" s="31">
        <v>1529.2</v>
      </c>
      <c r="D231" s="40">
        <v>1527.6666666666667</v>
      </c>
      <c r="E231" s="40">
        <v>1515.3333333333335</v>
      </c>
      <c r="F231" s="40">
        <v>1501.4666666666667</v>
      </c>
      <c r="G231" s="40">
        <v>1489.1333333333334</v>
      </c>
      <c r="H231" s="40">
        <v>1541.5333333333335</v>
      </c>
      <c r="I231" s="40">
        <v>1553.866666666667</v>
      </c>
      <c r="J231" s="40">
        <v>1567.7333333333336</v>
      </c>
      <c r="K231" s="31">
        <v>1540</v>
      </c>
      <c r="L231" s="31">
        <v>1513.8</v>
      </c>
      <c r="M231" s="31">
        <v>0.91812000000000005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210.5</v>
      </c>
      <c r="D232" s="40">
        <v>211.83333333333334</v>
      </c>
      <c r="E232" s="40">
        <v>205.66666666666669</v>
      </c>
      <c r="F232" s="40">
        <v>200.83333333333334</v>
      </c>
      <c r="G232" s="40">
        <v>194.66666666666669</v>
      </c>
      <c r="H232" s="40">
        <v>216.66666666666669</v>
      </c>
      <c r="I232" s="40">
        <v>222.83333333333337</v>
      </c>
      <c r="J232" s="40">
        <v>227.66666666666669</v>
      </c>
      <c r="K232" s="31">
        <v>218</v>
      </c>
      <c r="L232" s="31">
        <v>207</v>
      </c>
      <c r="M232" s="31">
        <v>62.097650000000002</v>
      </c>
      <c r="N232" s="1"/>
      <c r="O232" s="1"/>
    </row>
    <row r="233" spans="1:15" ht="12.75" customHeight="1">
      <c r="A233" s="31">
        <v>223</v>
      </c>
      <c r="B233" s="31" t="s">
        <v>405</v>
      </c>
      <c r="C233" s="31">
        <v>201.1</v>
      </c>
      <c r="D233" s="40">
        <v>200.85</v>
      </c>
      <c r="E233" s="40">
        <v>198.25</v>
      </c>
      <c r="F233" s="40">
        <v>195.4</v>
      </c>
      <c r="G233" s="40">
        <v>192.8</v>
      </c>
      <c r="H233" s="40">
        <v>203.7</v>
      </c>
      <c r="I233" s="40">
        <v>206.29999999999995</v>
      </c>
      <c r="J233" s="40">
        <v>209.14999999999998</v>
      </c>
      <c r="K233" s="31">
        <v>203.45</v>
      </c>
      <c r="L233" s="31">
        <v>198</v>
      </c>
      <c r="M233" s="31">
        <v>19.58447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7625.4</v>
      </c>
      <c r="D234" s="40">
        <v>7693.2666666666664</v>
      </c>
      <c r="E234" s="40">
        <v>7488.1333333333332</v>
      </c>
      <c r="F234" s="40">
        <v>7350.8666666666668</v>
      </c>
      <c r="G234" s="40">
        <v>7145.7333333333336</v>
      </c>
      <c r="H234" s="40">
        <v>7830.5333333333328</v>
      </c>
      <c r="I234" s="40">
        <v>8035.6666666666661</v>
      </c>
      <c r="J234" s="40">
        <v>8172.9333333333325</v>
      </c>
      <c r="K234" s="31">
        <v>7898.4</v>
      </c>
      <c r="L234" s="31">
        <v>7556</v>
      </c>
      <c r="M234" s="31">
        <v>1.0278799999999999</v>
      </c>
      <c r="N234" s="1"/>
      <c r="O234" s="1"/>
    </row>
    <row r="235" spans="1:15" ht="12.75" customHeight="1">
      <c r="A235" s="31">
        <v>225</v>
      </c>
      <c r="B235" s="31" t="s">
        <v>407</v>
      </c>
      <c r="C235" s="31">
        <v>160.19999999999999</v>
      </c>
      <c r="D235" s="40">
        <v>161.29999999999998</v>
      </c>
      <c r="E235" s="40">
        <v>157.89999999999998</v>
      </c>
      <c r="F235" s="40">
        <v>155.6</v>
      </c>
      <c r="G235" s="40">
        <v>152.19999999999999</v>
      </c>
      <c r="H235" s="40">
        <v>163.59999999999997</v>
      </c>
      <c r="I235" s="40">
        <v>167</v>
      </c>
      <c r="J235" s="40">
        <v>169.29999999999995</v>
      </c>
      <c r="K235" s="31">
        <v>164.7</v>
      </c>
      <c r="L235" s="31">
        <v>159</v>
      </c>
      <c r="M235" s="31">
        <v>25.375810000000001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2251.15</v>
      </c>
      <c r="D236" s="40">
        <v>2283.3000000000002</v>
      </c>
      <c r="E236" s="40">
        <v>2208.6500000000005</v>
      </c>
      <c r="F236" s="40">
        <v>2166.1500000000005</v>
      </c>
      <c r="G236" s="40">
        <v>2091.5000000000009</v>
      </c>
      <c r="H236" s="40">
        <v>2325.8000000000002</v>
      </c>
      <c r="I236" s="40">
        <v>2400.4499999999998</v>
      </c>
      <c r="J236" s="40">
        <v>2442.9499999999998</v>
      </c>
      <c r="K236" s="31">
        <v>2357.9499999999998</v>
      </c>
      <c r="L236" s="31">
        <v>2240.8000000000002</v>
      </c>
      <c r="M236" s="31">
        <v>5.2440899999999999</v>
      </c>
      <c r="N236" s="1"/>
      <c r="O236" s="1"/>
    </row>
    <row r="237" spans="1:15" ht="12.75" customHeight="1">
      <c r="A237" s="31">
        <v>227</v>
      </c>
      <c r="B237" s="31" t="s">
        <v>862</v>
      </c>
      <c r="C237" s="31">
        <v>2300.6999999999998</v>
      </c>
      <c r="D237" s="40">
        <v>2308.5666666666666</v>
      </c>
      <c r="E237" s="40">
        <v>2272.1333333333332</v>
      </c>
      <c r="F237" s="40">
        <v>2243.5666666666666</v>
      </c>
      <c r="G237" s="40">
        <v>2207.1333333333332</v>
      </c>
      <c r="H237" s="40">
        <v>2337.1333333333332</v>
      </c>
      <c r="I237" s="40">
        <v>2373.5666666666666</v>
      </c>
      <c r="J237" s="40">
        <v>2402.1333333333332</v>
      </c>
      <c r="K237" s="31">
        <v>2345</v>
      </c>
      <c r="L237" s="31">
        <v>2280</v>
      </c>
      <c r="M237" s="31">
        <v>0.13342999999999999</v>
      </c>
      <c r="N237" s="1"/>
      <c r="O237" s="1"/>
    </row>
    <row r="238" spans="1:15" ht="12.75" customHeight="1">
      <c r="A238" s="31">
        <v>228</v>
      </c>
      <c r="B238" s="31" t="s">
        <v>411</v>
      </c>
      <c r="C238" s="31">
        <v>401.85</v>
      </c>
      <c r="D238" s="40">
        <v>402.2833333333333</v>
      </c>
      <c r="E238" s="40">
        <v>392.56666666666661</v>
      </c>
      <c r="F238" s="40">
        <v>383.2833333333333</v>
      </c>
      <c r="G238" s="40">
        <v>373.56666666666661</v>
      </c>
      <c r="H238" s="40">
        <v>411.56666666666661</v>
      </c>
      <c r="I238" s="40">
        <v>421.2833333333333</v>
      </c>
      <c r="J238" s="40">
        <v>430.56666666666661</v>
      </c>
      <c r="K238" s="31">
        <v>412</v>
      </c>
      <c r="L238" s="31">
        <v>393</v>
      </c>
      <c r="M238" s="31">
        <v>1.4877199999999999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1008.45</v>
      </c>
      <c r="D239" s="40">
        <v>1017.5833333333334</v>
      </c>
      <c r="E239" s="40">
        <v>993.16666666666674</v>
      </c>
      <c r="F239" s="40">
        <v>977.88333333333333</v>
      </c>
      <c r="G239" s="40">
        <v>953.4666666666667</v>
      </c>
      <c r="H239" s="40">
        <v>1032.8666666666668</v>
      </c>
      <c r="I239" s="40">
        <v>1057.2833333333335</v>
      </c>
      <c r="J239" s="40">
        <v>1072.5666666666668</v>
      </c>
      <c r="K239" s="31">
        <v>1042</v>
      </c>
      <c r="L239" s="31">
        <v>1002.3</v>
      </c>
      <c r="M239" s="31">
        <v>32.444569999999999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284.45</v>
      </c>
      <c r="D240" s="40">
        <v>285.7833333333333</v>
      </c>
      <c r="E240" s="40">
        <v>280.46666666666658</v>
      </c>
      <c r="F240" s="40">
        <v>276.48333333333329</v>
      </c>
      <c r="G240" s="40">
        <v>271.16666666666657</v>
      </c>
      <c r="H240" s="40">
        <v>289.76666666666659</v>
      </c>
      <c r="I240" s="40">
        <v>295.08333333333331</v>
      </c>
      <c r="J240" s="40">
        <v>299.06666666666661</v>
      </c>
      <c r="K240" s="31">
        <v>291.10000000000002</v>
      </c>
      <c r="L240" s="31">
        <v>281.8</v>
      </c>
      <c r="M240" s="31">
        <v>18.92371</v>
      </c>
      <c r="N240" s="1"/>
      <c r="O240" s="1"/>
    </row>
    <row r="241" spans="1:15" ht="12.75" customHeight="1">
      <c r="A241" s="31">
        <v>231</v>
      </c>
      <c r="B241" s="31" t="s">
        <v>412</v>
      </c>
      <c r="C241" s="31">
        <v>42.75</v>
      </c>
      <c r="D241" s="40">
        <v>43.166666666666664</v>
      </c>
      <c r="E241" s="40">
        <v>41.983333333333327</v>
      </c>
      <c r="F241" s="40">
        <v>41.216666666666661</v>
      </c>
      <c r="G241" s="40">
        <v>40.033333333333324</v>
      </c>
      <c r="H241" s="40">
        <v>43.93333333333333</v>
      </c>
      <c r="I241" s="40">
        <v>45.116666666666667</v>
      </c>
      <c r="J241" s="40">
        <v>45.883333333333333</v>
      </c>
      <c r="K241" s="31">
        <v>44.35</v>
      </c>
      <c r="L241" s="31">
        <v>42.4</v>
      </c>
      <c r="M241" s="31">
        <v>32.067079999999997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1779.4</v>
      </c>
      <c r="D242" s="40">
        <v>1775.95</v>
      </c>
      <c r="E242" s="40">
        <v>1762.45</v>
      </c>
      <c r="F242" s="40">
        <v>1745.5</v>
      </c>
      <c r="G242" s="40">
        <v>1732</v>
      </c>
      <c r="H242" s="40">
        <v>1792.9</v>
      </c>
      <c r="I242" s="40">
        <v>1806.4</v>
      </c>
      <c r="J242" s="40">
        <v>1823.3500000000001</v>
      </c>
      <c r="K242" s="31">
        <v>1789.45</v>
      </c>
      <c r="L242" s="31">
        <v>1759</v>
      </c>
      <c r="M242" s="31">
        <v>43.269240000000003</v>
      </c>
      <c r="N242" s="1"/>
      <c r="O242" s="1"/>
    </row>
    <row r="243" spans="1:15" ht="12.75" customHeight="1">
      <c r="A243" s="31">
        <v>233</v>
      </c>
      <c r="B243" s="31" t="s">
        <v>413</v>
      </c>
      <c r="C243" s="31">
        <v>1261.25</v>
      </c>
      <c r="D243" s="40">
        <v>1281.75</v>
      </c>
      <c r="E243" s="40">
        <v>1229.5</v>
      </c>
      <c r="F243" s="40">
        <v>1197.75</v>
      </c>
      <c r="G243" s="40">
        <v>1145.5</v>
      </c>
      <c r="H243" s="40">
        <v>1313.5</v>
      </c>
      <c r="I243" s="40">
        <v>1365.75</v>
      </c>
      <c r="J243" s="40">
        <v>1397.5</v>
      </c>
      <c r="K243" s="31">
        <v>1334</v>
      </c>
      <c r="L243" s="31">
        <v>1250</v>
      </c>
      <c r="M243" s="31">
        <v>0.44646000000000002</v>
      </c>
      <c r="N243" s="1"/>
      <c r="O243" s="1"/>
    </row>
    <row r="244" spans="1:15" ht="12.75" customHeight="1">
      <c r="A244" s="31">
        <v>234</v>
      </c>
      <c r="B244" s="31" t="s">
        <v>414</v>
      </c>
      <c r="C244" s="31">
        <v>418.5</v>
      </c>
      <c r="D244" s="40">
        <v>420.95</v>
      </c>
      <c r="E244" s="40">
        <v>412.54999999999995</v>
      </c>
      <c r="F244" s="40">
        <v>406.59999999999997</v>
      </c>
      <c r="G244" s="40">
        <v>398.19999999999993</v>
      </c>
      <c r="H244" s="40">
        <v>426.9</v>
      </c>
      <c r="I244" s="40">
        <v>435.29999999999995</v>
      </c>
      <c r="J244" s="40">
        <v>441.25</v>
      </c>
      <c r="K244" s="31">
        <v>429.35</v>
      </c>
      <c r="L244" s="31">
        <v>415</v>
      </c>
      <c r="M244" s="31">
        <v>6.0134999999999996</v>
      </c>
      <c r="N244" s="1"/>
      <c r="O244" s="1"/>
    </row>
    <row r="245" spans="1:15" ht="12.75" customHeight="1">
      <c r="A245" s="31">
        <v>235</v>
      </c>
      <c r="B245" s="31" t="s">
        <v>415</v>
      </c>
      <c r="C245" s="31">
        <v>673.2</v>
      </c>
      <c r="D245" s="40">
        <v>675.85</v>
      </c>
      <c r="E245" s="40">
        <v>658.45</v>
      </c>
      <c r="F245" s="40">
        <v>643.70000000000005</v>
      </c>
      <c r="G245" s="40">
        <v>626.30000000000007</v>
      </c>
      <c r="H245" s="40">
        <v>690.6</v>
      </c>
      <c r="I245" s="40">
        <v>707.99999999999989</v>
      </c>
      <c r="J245" s="40">
        <v>722.75</v>
      </c>
      <c r="K245" s="31">
        <v>693.25</v>
      </c>
      <c r="L245" s="31">
        <v>661.1</v>
      </c>
      <c r="M245" s="31">
        <v>4.6394900000000003</v>
      </c>
      <c r="N245" s="1"/>
      <c r="O245" s="1"/>
    </row>
    <row r="246" spans="1:15" ht="12.75" customHeight="1">
      <c r="A246" s="31">
        <v>236</v>
      </c>
      <c r="B246" s="31" t="s">
        <v>409</v>
      </c>
      <c r="C246" s="31">
        <v>20.65</v>
      </c>
      <c r="D246" s="40">
        <v>20.766666666666666</v>
      </c>
      <c r="E246" s="40">
        <v>20.43333333333333</v>
      </c>
      <c r="F246" s="40">
        <v>20.216666666666665</v>
      </c>
      <c r="G246" s="40">
        <v>19.883333333333329</v>
      </c>
      <c r="H246" s="40">
        <v>20.983333333333331</v>
      </c>
      <c r="I246" s="40">
        <v>21.316666666666666</v>
      </c>
      <c r="J246" s="40">
        <v>21.533333333333331</v>
      </c>
      <c r="K246" s="31">
        <v>21.1</v>
      </c>
      <c r="L246" s="31">
        <v>20.55</v>
      </c>
      <c r="M246" s="31">
        <v>37.68291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129.35</v>
      </c>
      <c r="D247" s="40">
        <v>129.06666666666669</v>
      </c>
      <c r="E247" s="40">
        <v>127.88333333333338</v>
      </c>
      <c r="F247" s="40">
        <v>126.41666666666669</v>
      </c>
      <c r="G247" s="40">
        <v>125.23333333333338</v>
      </c>
      <c r="H247" s="40">
        <v>130.53333333333339</v>
      </c>
      <c r="I247" s="40">
        <v>131.71666666666673</v>
      </c>
      <c r="J247" s="40">
        <v>133.18333333333339</v>
      </c>
      <c r="K247" s="31">
        <v>130.25</v>
      </c>
      <c r="L247" s="31">
        <v>127.6</v>
      </c>
      <c r="M247" s="31">
        <v>72.608959999999996</v>
      </c>
      <c r="N247" s="1"/>
      <c r="O247" s="1"/>
    </row>
    <row r="248" spans="1:15" ht="12.75" customHeight="1">
      <c r="A248" s="31">
        <v>238</v>
      </c>
      <c r="B248" s="31" t="s">
        <v>401</v>
      </c>
      <c r="C248" s="31">
        <v>473.55</v>
      </c>
      <c r="D248" s="40">
        <v>475.48333333333329</v>
      </c>
      <c r="E248" s="40">
        <v>465.96666666666658</v>
      </c>
      <c r="F248" s="40">
        <v>458.38333333333327</v>
      </c>
      <c r="G248" s="40">
        <v>448.86666666666656</v>
      </c>
      <c r="H248" s="40">
        <v>483.06666666666661</v>
      </c>
      <c r="I248" s="40">
        <v>492.58333333333337</v>
      </c>
      <c r="J248" s="40">
        <v>500.16666666666663</v>
      </c>
      <c r="K248" s="31">
        <v>485</v>
      </c>
      <c r="L248" s="31">
        <v>467.9</v>
      </c>
      <c r="M248" s="31">
        <v>3.6751299999999998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2077.15</v>
      </c>
      <c r="D249" s="40">
        <v>2073.7333333333331</v>
      </c>
      <c r="E249" s="40">
        <v>2048.4666666666662</v>
      </c>
      <c r="F249" s="40">
        <v>2019.7833333333331</v>
      </c>
      <c r="G249" s="40">
        <v>1994.5166666666662</v>
      </c>
      <c r="H249" s="40">
        <v>2102.4166666666661</v>
      </c>
      <c r="I249" s="40">
        <v>2127.6833333333334</v>
      </c>
      <c r="J249" s="40">
        <v>2156.3666666666663</v>
      </c>
      <c r="K249" s="31">
        <v>2099</v>
      </c>
      <c r="L249" s="31">
        <v>2045.05</v>
      </c>
      <c r="M249" s="31">
        <v>6.3864400000000003</v>
      </c>
      <c r="N249" s="1"/>
      <c r="O249" s="1"/>
    </row>
    <row r="250" spans="1:15" ht="12.75" customHeight="1">
      <c r="A250" s="31">
        <v>240</v>
      </c>
      <c r="B250" s="31" t="s">
        <v>402</v>
      </c>
      <c r="C250" s="31">
        <v>221.4</v>
      </c>
      <c r="D250" s="40">
        <v>218.81666666666669</v>
      </c>
      <c r="E250" s="40">
        <v>215.58333333333337</v>
      </c>
      <c r="F250" s="40">
        <v>209.76666666666668</v>
      </c>
      <c r="G250" s="40">
        <v>206.53333333333336</v>
      </c>
      <c r="H250" s="40">
        <v>224.63333333333338</v>
      </c>
      <c r="I250" s="40">
        <v>227.86666666666667</v>
      </c>
      <c r="J250" s="40">
        <v>233.68333333333339</v>
      </c>
      <c r="K250" s="31">
        <v>222.05</v>
      </c>
      <c r="L250" s="31">
        <v>213</v>
      </c>
      <c r="M250" s="31">
        <v>31.246469999999999</v>
      </c>
      <c r="N250" s="1"/>
      <c r="O250" s="1"/>
    </row>
    <row r="251" spans="1:15" ht="12.75" customHeight="1">
      <c r="A251" s="31">
        <v>241</v>
      </c>
      <c r="B251" s="31" t="s">
        <v>403</v>
      </c>
      <c r="C251" s="31">
        <v>46.6</v>
      </c>
      <c r="D251" s="40">
        <v>46.816666666666663</v>
      </c>
      <c r="E251" s="40">
        <v>46.033333333333324</v>
      </c>
      <c r="F251" s="40">
        <v>45.466666666666661</v>
      </c>
      <c r="G251" s="40">
        <v>44.683333333333323</v>
      </c>
      <c r="H251" s="40">
        <v>47.383333333333326</v>
      </c>
      <c r="I251" s="40">
        <v>48.166666666666657</v>
      </c>
      <c r="J251" s="40">
        <v>48.733333333333327</v>
      </c>
      <c r="K251" s="31">
        <v>47.6</v>
      </c>
      <c r="L251" s="31">
        <v>46.25</v>
      </c>
      <c r="M251" s="31">
        <v>26.467479999999998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890.65</v>
      </c>
      <c r="D252" s="40">
        <v>889.2166666666667</v>
      </c>
      <c r="E252" s="40">
        <v>872.53333333333342</v>
      </c>
      <c r="F252" s="40">
        <v>854.41666666666674</v>
      </c>
      <c r="G252" s="40">
        <v>837.73333333333346</v>
      </c>
      <c r="H252" s="40">
        <v>907.33333333333337</v>
      </c>
      <c r="I252" s="40">
        <v>924.01666666666677</v>
      </c>
      <c r="J252" s="40">
        <v>942.13333333333333</v>
      </c>
      <c r="K252" s="31">
        <v>905.9</v>
      </c>
      <c r="L252" s="31">
        <v>871.1</v>
      </c>
      <c r="M252" s="31">
        <v>77.140730000000005</v>
      </c>
      <c r="N252" s="1"/>
      <c r="O252" s="1"/>
    </row>
    <row r="253" spans="1:15" ht="12.75" customHeight="1">
      <c r="A253" s="31">
        <v>243</v>
      </c>
      <c r="B253" s="31" t="s">
        <v>855</v>
      </c>
      <c r="C253" s="31">
        <v>23.55</v>
      </c>
      <c r="D253" s="40">
        <v>23.716666666666669</v>
      </c>
      <c r="E253" s="40">
        <v>23.383333333333336</v>
      </c>
      <c r="F253" s="40">
        <v>23.216666666666669</v>
      </c>
      <c r="G253" s="40">
        <v>22.883333333333336</v>
      </c>
      <c r="H253" s="40">
        <v>23.883333333333336</v>
      </c>
      <c r="I253" s="40">
        <v>24.216666666666665</v>
      </c>
      <c r="J253" s="40">
        <v>24.383333333333336</v>
      </c>
      <c r="K253" s="31">
        <v>24.05</v>
      </c>
      <c r="L253" s="31">
        <v>23.55</v>
      </c>
      <c r="M253" s="31">
        <v>122.90674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789.7</v>
      </c>
      <c r="D254" s="40">
        <v>780.9</v>
      </c>
      <c r="E254" s="40">
        <v>766.84999999999991</v>
      </c>
      <c r="F254" s="40">
        <v>743.99999999999989</v>
      </c>
      <c r="G254" s="40">
        <v>729.94999999999982</v>
      </c>
      <c r="H254" s="40">
        <v>803.75</v>
      </c>
      <c r="I254" s="40">
        <v>817.8</v>
      </c>
      <c r="J254" s="40">
        <v>840.65000000000009</v>
      </c>
      <c r="K254" s="31">
        <v>794.95</v>
      </c>
      <c r="L254" s="31">
        <v>758.05</v>
      </c>
      <c r="M254" s="31">
        <v>3.9720499999999999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237.5</v>
      </c>
      <c r="D255" s="40">
        <v>238.93333333333331</v>
      </c>
      <c r="E255" s="40">
        <v>234.86666666666662</v>
      </c>
      <c r="F255" s="40">
        <v>232.23333333333332</v>
      </c>
      <c r="G255" s="40">
        <v>228.16666666666663</v>
      </c>
      <c r="H255" s="40">
        <v>241.56666666666661</v>
      </c>
      <c r="I255" s="40">
        <v>245.63333333333327</v>
      </c>
      <c r="J255" s="40">
        <v>248.26666666666659</v>
      </c>
      <c r="K255" s="31">
        <v>243</v>
      </c>
      <c r="L255" s="31">
        <v>236.3</v>
      </c>
      <c r="M255" s="31">
        <v>202.26070999999999</v>
      </c>
      <c r="N255" s="1"/>
      <c r="O255" s="1"/>
    </row>
    <row r="256" spans="1:15" ht="12.75" customHeight="1">
      <c r="A256" s="31">
        <v>246</v>
      </c>
      <c r="B256" s="31" t="s">
        <v>404</v>
      </c>
      <c r="C256" s="31">
        <v>118.1</v>
      </c>
      <c r="D256" s="40">
        <v>118.66666666666667</v>
      </c>
      <c r="E256" s="40">
        <v>116.53333333333335</v>
      </c>
      <c r="F256" s="40">
        <v>114.96666666666667</v>
      </c>
      <c r="G256" s="40">
        <v>112.83333333333334</v>
      </c>
      <c r="H256" s="40">
        <v>120.23333333333335</v>
      </c>
      <c r="I256" s="40">
        <v>122.36666666666667</v>
      </c>
      <c r="J256" s="40">
        <v>123.93333333333335</v>
      </c>
      <c r="K256" s="31">
        <v>120.8</v>
      </c>
      <c r="L256" s="31">
        <v>117.1</v>
      </c>
      <c r="M256" s="31">
        <v>3.46557</v>
      </c>
      <c r="N256" s="1"/>
      <c r="O256" s="1"/>
    </row>
    <row r="257" spans="1:15" ht="12.75" customHeight="1">
      <c r="A257" s="31">
        <v>247</v>
      </c>
      <c r="B257" s="31" t="s">
        <v>422</v>
      </c>
      <c r="C257" s="31">
        <v>110.65</v>
      </c>
      <c r="D257" s="40">
        <v>109.88333333333333</v>
      </c>
      <c r="E257" s="40">
        <v>107.26666666666665</v>
      </c>
      <c r="F257" s="40">
        <v>103.88333333333333</v>
      </c>
      <c r="G257" s="40">
        <v>101.26666666666665</v>
      </c>
      <c r="H257" s="40">
        <v>113.26666666666665</v>
      </c>
      <c r="I257" s="40">
        <v>115.88333333333333</v>
      </c>
      <c r="J257" s="40">
        <v>119.26666666666665</v>
      </c>
      <c r="K257" s="31">
        <v>112.5</v>
      </c>
      <c r="L257" s="31">
        <v>106.5</v>
      </c>
      <c r="M257" s="31">
        <v>18.621690000000001</v>
      </c>
      <c r="N257" s="1"/>
      <c r="O257" s="1"/>
    </row>
    <row r="258" spans="1:15" ht="12.75" customHeight="1">
      <c r="A258" s="31">
        <v>248</v>
      </c>
      <c r="B258" s="31" t="s">
        <v>416</v>
      </c>
      <c r="C258" s="31">
        <v>1658.8</v>
      </c>
      <c r="D258" s="40">
        <v>1661.6000000000001</v>
      </c>
      <c r="E258" s="40">
        <v>1652.2000000000003</v>
      </c>
      <c r="F258" s="40">
        <v>1645.6000000000001</v>
      </c>
      <c r="G258" s="40">
        <v>1636.2000000000003</v>
      </c>
      <c r="H258" s="40">
        <v>1668.2000000000003</v>
      </c>
      <c r="I258" s="40">
        <v>1677.6000000000004</v>
      </c>
      <c r="J258" s="40">
        <v>1684.2000000000003</v>
      </c>
      <c r="K258" s="31">
        <v>1671</v>
      </c>
      <c r="L258" s="31">
        <v>1655</v>
      </c>
      <c r="M258" s="31">
        <v>0.76619999999999999</v>
      </c>
      <c r="N258" s="1"/>
      <c r="O258" s="1"/>
    </row>
    <row r="259" spans="1:15" ht="12.75" customHeight="1">
      <c r="A259" s="31">
        <v>249</v>
      </c>
      <c r="B259" s="31" t="s">
        <v>426</v>
      </c>
      <c r="C259" s="31">
        <v>2038.45</v>
      </c>
      <c r="D259" s="40">
        <v>2039.9666666666665</v>
      </c>
      <c r="E259" s="40">
        <v>2015.3833333333328</v>
      </c>
      <c r="F259" s="40">
        <v>1992.3166666666664</v>
      </c>
      <c r="G259" s="40">
        <v>1967.7333333333327</v>
      </c>
      <c r="H259" s="40">
        <v>2063.0333333333328</v>
      </c>
      <c r="I259" s="40">
        <v>2087.6166666666663</v>
      </c>
      <c r="J259" s="40">
        <v>2110.6833333333329</v>
      </c>
      <c r="K259" s="31">
        <v>2064.5500000000002</v>
      </c>
      <c r="L259" s="31">
        <v>2016.9</v>
      </c>
      <c r="M259" s="31">
        <v>0.13105</v>
      </c>
      <c r="N259" s="1"/>
      <c r="O259" s="1"/>
    </row>
    <row r="260" spans="1:15" ht="12.75" customHeight="1">
      <c r="A260" s="31">
        <v>250</v>
      </c>
      <c r="B260" s="31" t="s">
        <v>423</v>
      </c>
      <c r="C260" s="31">
        <v>104.5</v>
      </c>
      <c r="D260" s="40">
        <v>105.45</v>
      </c>
      <c r="E260" s="40">
        <v>103.05000000000001</v>
      </c>
      <c r="F260" s="40">
        <v>101.60000000000001</v>
      </c>
      <c r="G260" s="40">
        <v>99.200000000000017</v>
      </c>
      <c r="H260" s="40">
        <v>106.9</v>
      </c>
      <c r="I260" s="40">
        <v>109.30000000000001</v>
      </c>
      <c r="J260" s="40">
        <v>110.75</v>
      </c>
      <c r="K260" s="31">
        <v>107.85</v>
      </c>
      <c r="L260" s="31">
        <v>104</v>
      </c>
      <c r="M260" s="31">
        <v>5.8017099999999999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370.05</v>
      </c>
      <c r="D261" s="40">
        <v>374.41666666666669</v>
      </c>
      <c r="E261" s="40">
        <v>363.13333333333338</v>
      </c>
      <c r="F261" s="40">
        <v>356.2166666666667</v>
      </c>
      <c r="G261" s="40">
        <v>344.93333333333339</v>
      </c>
      <c r="H261" s="40">
        <v>381.33333333333337</v>
      </c>
      <c r="I261" s="40">
        <v>392.61666666666667</v>
      </c>
      <c r="J261" s="40">
        <v>399.53333333333336</v>
      </c>
      <c r="K261" s="31">
        <v>385.7</v>
      </c>
      <c r="L261" s="31">
        <v>367.5</v>
      </c>
      <c r="M261" s="31">
        <v>70.529330000000002</v>
      </c>
      <c r="N261" s="1"/>
      <c r="O261" s="1"/>
    </row>
    <row r="262" spans="1:15" ht="12.75" customHeight="1">
      <c r="A262" s="31">
        <v>252</v>
      </c>
      <c r="B262" s="31" t="s">
        <v>417</v>
      </c>
      <c r="C262" s="31">
        <v>3513.55</v>
      </c>
      <c r="D262" s="40">
        <v>3509.6166666666668</v>
      </c>
      <c r="E262" s="40">
        <v>3426.2333333333336</v>
      </c>
      <c r="F262" s="40">
        <v>3338.916666666667</v>
      </c>
      <c r="G262" s="40">
        <v>3255.5333333333338</v>
      </c>
      <c r="H262" s="40">
        <v>3596.9333333333334</v>
      </c>
      <c r="I262" s="40">
        <v>3680.3166666666666</v>
      </c>
      <c r="J262" s="40">
        <v>3767.6333333333332</v>
      </c>
      <c r="K262" s="31">
        <v>3593</v>
      </c>
      <c r="L262" s="31">
        <v>3422.3</v>
      </c>
      <c r="M262" s="31">
        <v>1.47818</v>
      </c>
      <c r="N262" s="1"/>
      <c r="O262" s="1"/>
    </row>
    <row r="263" spans="1:15" ht="12.75" customHeight="1">
      <c r="A263" s="31">
        <v>253</v>
      </c>
      <c r="B263" s="31" t="s">
        <v>418</v>
      </c>
      <c r="C263" s="31">
        <v>635.75</v>
      </c>
      <c r="D263" s="40">
        <v>633.73333333333335</v>
      </c>
      <c r="E263" s="40">
        <v>626.51666666666665</v>
      </c>
      <c r="F263" s="40">
        <v>617.2833333333333</v>
      </c>
      <c r="G263" s="40">
        <v>610.06666666666661</v>
      </c>
      <c r="H263" s="40">
        <v>642.9666666666667</v>
      </c>
      <c r="I263" s="40">
        <v>650.18333333333339</v>
      </c>
      <c r="J263" s="40">
        <v>659.41666666666674</v>
      </c>
      <c r="K263" s="31">
        <v>640.95000000000005</v>
      </c>
      <c r="L263" s="31">
        <v>624.5</v>
      </c>
      <c r="M263" s="31">
        <v>0.88948000000000005</v>
      </c>
      <c r="N263" s="1"/>
      <c r="O263" s="1"/>
    </row>
    <row r="264" spans="1:15" ht="12.75" customHeight="1">
      <c r="A264" s="31">
        <v>254</v>
      </c>
      <c r="B264" s="31" t="s">
        <v>419</v>
      </c>
      <c r="C264" s="31">
        <v>216.4</v>
      </c>
      <c r="D264" s="40">
        <v>217.53333333333333</v>
      </c>
      <c r="E264" s="40">
        <v>212.36666666666667</v>
      </c>
      <c r="F264" s="40">
        <v>208.33333333333334</v>
      </c>
      <c r="G264" s="40">
        <v>203.16666666666669</v>
      </c>
      <c r="H264" s="40">
        <v>221.56666666666666</v>
      </c>
      <c r="I264" s="40">
        <v>226.73333333333335</v>
      </c>
      <c r="J264" s="40">
        <v>230.76666666666665</v>
      </c>
      <c r="K264" s="31">
        <v>222.7</v>
      </c>
      <c r="L264" s="31">
        <v>213.5</v>
      </c>
      <c r="M264" s="31">
        <v>4.3670099999999996</v>
      </c>
      <c r="N264" s="1"/>
      <c r="O264" s="1"/>
    </row>
    <row r="265" spans="1:15" ht="12.75" customHeight="1">
      <c r="A265" s="31">
        <v>255</v>
      </c>
      <c r="B265" s="31" t="s">
        <v>420</v>
      </c>
      <c r="C265" s="31">
        <v>137.69999999999999</v>
      </c>
      <c r="D265" s="40">
        <v>137.81666666666666</v>
      </c>
      <c r="E265" s="40">
        <v>136.18333333333334</v>
      </c>
      <c r="F265" s="40">
        <v>134.66666666666669</v>
      </c>
      <c r="G265" s="40">
        <v>133.03333333333336</v>
      </c>
      <c r="H265" s="40">
        <v>139.33333333333331</v>
      </c>
      <c r="I265" s="40">
        <v>140.96666666666664</v>
      </c>
      <c r="J265" s="40">
        <v>142.48333333333329</v>
      </c>
      <c r="K265" s="31">
        <v>139.44999999999999</v>
      </c>
      <c r="L265" s="31">
        <v>136.30000000000001</v>
      </c>
      <c r="M265" s="31">
        <v>6.8106</v>
      </c>
      <c r="N265" s="1"/>
      <c r="O265" s="1"/>
    </row>
    <row r="266" spans="1:15" ht="12.75" customHeight="1">
      <c r="A266" s="31">
        <v>256</v>
      </c>
      <c r="B266" s="31" t="s">
        <v>421</v>
      </c>
      <c r="C266" s="31">
        <v>79.349999999999994</v>
      </c>
      <c r="D266" s="40">
        <v>80.166666666666671</v>
      </c>
      <c r="E266" s="40">
        <v>77.88333333333334</v>
      </c>
      <c r="F266" s="40">
        <v>76.416666666666671</v>
      </c>
      <c r="G266" s="40">
        <v>74.13333333333334</v>
      </c>
      <c r="H266" s="40">
        <v>81.63333333333334</v>
      </c>
      <c r="I266" s="40">
        <v>83.916666666666671</v>
      </c>
      <c r="J266" s="40">
        <v>85.38333333333334</v>
      </c>
      <c r="K266" s="31">
        <v>82.45</v>
      </c>
      <c r="L266" s="31">
        <v>78.7</v>
      </c>
      <c r="M266" s="31">
        <v>12.08765</v>
      </c>
      <c r="N266" s="1"/>
      <c r="O266" s="1"/>
    </row>
    <row r="267" spans="1:15" ht="12.75" customHeight="1">
      <c r="A267" s="31">
        <v>257</v>
      </c>
      <c r="B267" s="31" t="s">
        <v>425</v>
      </c>
      <c r="C267" s="31">
        <v>175.25</v>
      </c>
      <c r="D267" s="40">
        <v>177.1</v>
      </c>
      <c r="E267" s="40">
        <v>169.5</v>
      </c>
      <c r="F267" s="40">
        <v>163.75</v>
      </c>
      <c r="G267" s="40">
        <v>156.15</v>
      </c>
      <c r="H267" s="40">
        <v>182.85</v>
      </c>
      <c r="I267" s="40">
        <v>190.44999999999996</v>
      </c>
      <c r="J267" s="40">
        <v>196.2</v>
      </c>
      <c r="K267" s="31">
        <v>184.7</v>
      </c>
      <c r="L267" s="31">
        <v>171.35</v>
      </c>
      <c r="M267" s="31">
        <v>14.987209999999999</v>
      </c>
      <c r="N267" s="1"/>
      <c r="O267" s="1"/>
    </row>
    <row r="268" spans="1:15" ht="12.75" customHeight="1">
      <c r="A268" s="31">
        <v>258</v>
      </c>
      <c r="B268" s="31" t="s">
        <v>424</v>
      </c>
      <c r="C268" s="31">
        <v>318.60000000000002</v>
      </c>
      <c r="D268" s="40">
        <v>323.98333333333329</v>
      </c>
      <c r="E268" s="40">
        <v>309.26666666666659</v>
      </c>
      <c r="F268" s="40">
        <v>299.93333333333328</v>
      </c>
      <c r="G268" s="40">
        <v>285.21666666666658</v>
      </c>
      <c r="H268" s="40">
        <v>333.31666666666661</v>
      </c>
      <c r="I268" s="40">
        <v>348.0333333333333</v>
      </c>
      <c r="J268" s="40">
        <v>357.36666666666662</v>
      </c>
      <c r="K268" s="31">
        <v>338.7</v>
      </c>
      <c r="L268" s="31">
        <v>314.64999999999998</v>
      </c>
      <c r="M268" s="31">
        <v>3.1623700000000001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295.3</v>
      </c>
      <c r="D269" s="40">
        <v>301.83333333333331</v>
      </c>
      <c r="E269" s="40">
        <v>288.76666666666665</v>
      </c>
      <c r="F269" s="40">
        <v>282.23333333333335</v>
      </c>
      <c r="G269" s="40">
        <v>269.16666666666669</v>
      </c>
      <c r="H269" s="40">
        <v>308.36666666666662</v>
      </c>
      <c r="I269" s="40">
        <v>321.43333333333334</v>
      </c>
      <c r="J269" s="40">
        <v>327.96666666666658</v>
      </c>
      <c r="K269" s="31">
        <v>314.89999999999998</v>
      </c>
      <c r="L269" s="31">
        <v>295.3</v>
      </c>
      <c r="M269" s="31">
        <v>11.72709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650.54999999999995</v>
      </c>
      <c r="D270" s="40">
        <v>653.48333333333323</v>
      </c>
      <c r="E270" s="40">
        <v>640.06666666666649</v>
      </c>
      <c r="F270" s="40">
        <v>629.58333333333326</v>
      </c>
      <c r="G270" s="40">
        <v>616.16666666666652</v>
      </c>
      <c r="H270" s="40">
        <v>663.96666666666647</v>
      </c>
      <c r="I270" s="40">
        <v>677.38333333333321</v>
      </c>
      <c r="J270" s="40">
        <v>687.86666666666645</v>
      </c>
      <c r="K270" s="31">
        <v>666.9</v>
      </c>
      <c r="L270" s="31">
        <v>643</v>
      </c>
      <c r="M270" s="31">
        <v>40.101709999999997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3815.8</v>
      </c>
      <c r="D271" s="40">
        <v>3834.5666666666671</v>
      </c>
      <c r="E271" s="40">
        <v>3719.233333333334</v>
      </c>
      <c r="F271" s="40">
        <v>3622.666666666667</v>
      </c>
      <c r="G271" s="40">
        <v>3507.3333333333339</v>
      </c>
      <c r="H271" s="40">
        <v>3931.1333333333341</v>
      </c>
      <c r="I271" s="40">
        <v>4046.4666666666672</v>
      </c>
      <c r="J271" s="40">
        <v>4143.0333333333347</v>
      </c>
      <c r="K271" s="31">
        <v>3949.9</v>
      </c>
      <c r="L271" s="31">
        <v>3738</v>
      </c>
      <c r="M271" s="31">
        <v>8.0990300000000008</v>
      </c>
      <c r="N271" s="1"/>
      <c r="O271" s="1"/>
    </row>
    <row r="272" spans="1:15" ht="12.75" customHeight="1">
      <c r="A272" s="31">
        <v>262</v>
      </c>
      <c r="B272" s="31" t="s">
        <v>863</v>
      </c>
      <c r="C272" s="31">
        <v>592.85</v>
      </c>
      <c r="D272" s="40">
        <v>599.2166666666667</v>
      </c>
      <c r="E272" s="40">
        <v>578.63333333333344</v>
      </c>
      <c r="F272" s="40">
        <v>564.41666666666674</v>
      </c>
      <c r="G272" s="40">
        <v>543.83333333333348</v>
      </c>
      <c r="H272" s="40">
        <v>613.43333333333339</v>
      </c>
      <c r="I272" s="40">
        <v>634.01666666666665</v>
      </c>
      <c r="J272" s="40">
        <v>648.23333333333335</v>
      </c>
      <c r="K272" s="31">
        <v>619.79999999999995</v>
      </c>
      <c r="L272" s="31">
        <v>585</v>
      </c>
      <c r="M272" s="31">
        <v>9.50901</v>
      </c>
      <c r="N272" s="1"/>
      <c r="O272" s="1"/>
    </row>
    <row r="273" spans="1:15" ht="12.75" customHeight="1">
      <c r="A273" s="31">
        <v>263</v>
      </c>
      <c r="B273" s="31" t="s">
        <v>864</v>
      </c>
      <c r="C273" s="31">
        <v>610.79999999999995</v>
      </c>
      <c r="D273" s="40">
        <v>607.26666666666665</v>
      </c>
      <c r="E273" s="40">
        <v>599.5333333333333</v>
      </c>
      <c r="F273" s="40">
        <v>588.26666666666665</v>
      </c>
      <c r="G273" s="40">
        <v>580.5333333333333</v>
      </c>
      <c r="H273" s="40">
        <v>618.5333333333333</v>
      </c>
      <c r="I273" s="40">
        <v>626.26666666666665</v>
      </c>
      <c r="J273" s="40">
        <v>637.5333333333333</v>
      </c>
      <c r="K273" s="31">
        <v>615</v>
      </c>
      <c r="L273" s="31">
        <v>596</v>
      </c>
      <c r="M273" s="31">
        <v>1.18634</v>
      </c>
      <c r="N273" s="1"/>
      <c r="O273" s="1"/>
    </row>
    <row r="274" spans="1:15" ht="12.75" customHeight="1">
      <c r="A274" s="31">
        <v>264</v>
      </c>
      <c r="B274" s="31" t="s">
        <v>427</v>
      </c>
      <c r="C274" s="31">
        <v>714.8</v>
      </c>
      <c r="D274" s="40">
        <v>726.86666666666667</v>
      </c>
      <c r="E274" s="40">
        <v>698.93333333333339</v>
      </c>
      <c r="F274" s="40">
        <v>683.06666666666672</v>
      </c>
      <c r="G274" s="40">
        <v>655.13333333333344</v>
      </c>
      <c r="H274" s="40">
        <v>742.73333333333335</v>
      </c>
      <c r="I274" s="40">
        <v>770.66666666666652</v>
      </c>
      <c r="J274" s="40">
        <v>786.5333333333333</v>
      </c>
      <c r="K274" s="31">
        <v>754.8</v>
      </c>
      <c r="L274" s="31">
        <v>711</v>
      </c>
      <c r="M274" s="31">
        <v>5.1143799999999997</v>
      </c>
      <c r="N274" s="1"/>
      <c r="O274" s="1"/>
    </row>
    <row r="275" spans="1:15" ht="12.75" customHeight="1">
      <c r="A275" s="31">
        <v>265</v>
      </c>
      <c r="B275" s="31" t="s">
        <v>428</v>
      </c>
      <c r="C275" s="31">
        <v>151.85</v>
      </c>
      <c r="D275" s="40">
        <v>152.88333333333333</v>
      </c>
      <c r="E275" s="40">
        <v>150.16666666666666</v>
      </c>
      <c r="F275" s="40">
        <v>148.48333333333332</v>
      </c>
      <c r="G275" s="40">
        <v>145.76666666666665</v>
      </c>
      <c r="H275" s="40">
        <v>154.56666666666666</v>
      </c>
      <c r="I275" s="40">
        <v>157.28333333333336</v>
      </c>
      <c r="J275" s="40">
        <v>158.96666666666667</v>
      </c>
      <c r="K275" s="31">
        <v>155.6</v>
      </c>
      <c r="L275" s="31">
        <v>151.19999999999999</v>
      </c>
      <c r="M275" s="31">
        <v>2.8921199999999998</v>
      </c>
      <c r="N275" s="1"/>
      <c r="O275" s="1"/>
    </row>
    <row r="276" spans="1:15" ht="12.75" customHeight="1">
      <c r="A276" s="31">
        <v>266</v>
      </c>
      <c r="B276" s="31" t="s">
        <v>435</v>
      </c>
      <c r="C276" s="31">
        <v>1170.4000000000001</v>
      </c>
      <c r="D276" s="40">
        <v>1161.8</v>
      </c>
      <c r="E276" s="40">
        <v>1143.5999999999999</v>
      </c>
      <c r="F276" s="40">
        <v>1116.8</v>
      </c>
      <c r="G276" s="40">
        <v>1098.5999999999999</v>
      </c>
      <c r="H276" s="40">
        <v>1188.5999999999999</v>
      </c>
      <c r="I276" s="40">
        <v>1206.8000000000002</v>
      </c>
      <c r="J276" s="40">
        <v>1233.5999999999999</v>
      </c>
      <c r="K276" s="31">
        <v>1180</v>
      </c>
      <c r="L276" s="31">
        <v>1135</v>
      </c>
      <c r="M276" s="31">
        <v>2.0047700000000002</v>
      </c>
      <c r="N276" s="1"/>
      <c r="O276" s="1"/>
    </row>
    <row r="277" spans="1:15" ht="12.75" customHeight="1">
      <c r="A277" s="31">
        <v>267</v>
      </c>
      <c r="B277" s="31" t="s">
        <v>436</v>
      </c>
      <c r="C277" s="31">
        <v>408.3</v>
      </c>
      <c r="D277" s="40">
        <v>414.76666666666665</v>
      </c>
      <c r="E277" s="40">
        <v>399.5333333333333</v>
      </c>
      <c r="F277" s="40">
        <v>390.76666666666665</v>
      </c>
      <c r="G277" s="40">
        <v>375.5333333333333</v>
      </c>
      <c r="H277" s="40">
        <v>423.5333333333333</v>
      </c>
      <c r="I277" s="40">
        <v>438.76666666666665</v>
      </c>
      <c r="J277" s="40">
        <v>447.5333333333333</v>
      </c>
      <c r="K277" s="31">
        <v>430</v>
      </c>
      <c r="L277" s="31">
        <v>406</v>
      </c>
      <c r="M277" s="31">
        <v>3.0879300000000001</v>
      </c>
      <c r="N277" s="1"/>
      <c r="O277" s="1"/>
    </row>
    <row r="278" spans="1:15" ht="12.75" customHeight="1">
      <c r="A278" s="31">
        <v>268</v>
      </c>
      <c r="B278" s="31" t="s">
        <v>865</v>
      </c>
      <c r="C278" s="31">
        <v>72.849999999999994</v>
      </c>
      <c r="D278" s="40">
        <v>73.3</v>
      </c>
      <c r="E278" s="40">
        <v>71.599999999999994</v>
      </c>
      <c r="F278" s="40">
        <v>70.349999999999994</v>
      </c>
      <c r="G278" s="40">
        <v>68.649999999999991</v>
      </c>
      <c r="H278" s="40">
        <v>74.55</v>
      </c>
      <c r="I278" s="40">
        <v>76.250000000000014</v>
      </c>
      <c r="J278" s="40">
        <v>77.5</v>
      </c>
      <c r="K278" s="31">
        <v>75</v>
      </c>
      <c r="L278" s="31">
        <v>72.05</v>
      </c>
      <c r="M278" s="31">
        <v>10.657069999999999</v>
      </c>
      <c r="N278" s="1"/>
      <c r="O278" s="1"/>
    </row>
    <row r="279" spans="1:15" ht="12.75" customHeight="1">
      <c r="A279" s="31">
        <v>269</v>
      </c>
      <c r="B279" s="31" t="s">
        <v>437</v>
      </c>
      <c r="C279" s="31">
        <v>590.9</v>
      </c>
      <c r="D279" s="40">
        <v>602.93333333333328</v>
      </c>
      <c r="E279" s="40">
        <v>576.21666666666658</v>
      </c>
      <c r="F279" s="40">
        <v>561.5333333333333</v>
      </c>
      <c r="G279" s="40">
        <v>534.81666666666661</v>
      </c>
      <c r="H279" s="40">
        <v>617.61666666666656</v>
      </c>
      <c r="I279" s="40">
        <v>644.33333333333326</v>
      </c>
      <c r="J279" s="40">
        <v>659.01666666666654</v>
      </c>
      <c r="K279" s="31">
        <v>629.65</v>
      </c>
      <c r="L279" s="31">
        <v>588.25</v>
      </c>
      <c r="M279" s="31">
        <v>4.96427</v>
      </c>
      <c r="N279" s="1"/>
      <c r="O279" s="1"/>
    </row>
    <row r="280" spans="1:15" ht="12.75" customHeight="1">
      <c r="A280" s="31">
        <v>270</v>
      </c>
      <c r="B280" s="31" t="s">
        <v>438</v>
      </c>
      <c r="C280" s="31">
        <v>52.8</v>
      </c>
      <c r="D280" s="40">
        <v>53.283333333333339</v>
      </c>
      <c r="E280" s="40">
        <v>50.966666666666676</v>
      </c>
      <c r="F280" s="40">
        <v>49.13333333333334</v>
      </c>
      <c r="G280" s="40">
        <v>46.816666666666677</v>
      </c>
      <c r="H280" s="40">
        <v>55.116666666666674</v>
      </c>
      <c r="I280" s="40">
        <v>57.433333333333337</v>
      </c>
      <c r="J280" s="40">
        <v>59.266666666666673</v>
      </c>
      <c r="K280" s="31">
        <v>55.6</v>
      </c>
      <c r="L280" s="31">
        <v>51.45</v>
      </c>
      <c r="M280" s="31">
        <v>64.06335</v>
      </c>
      <c r="N280" s="1"/>
      <c r="O280" s="1"/>
    </row>
    <row r="281" spans="1:15" ht="12.75" customHeight="1">
      <c r="A281" s="31">
        <v>271</v>
      </c>
      <c r="B281" s="31" t="s">
        <v>440</v>
      </c>
      <c r="C281" s="31">
        <v>485.6</v>
      </c>
      <c r="D281" s="40">
        <v>485.40000000000003</v>
      </c>
      <c r="E281" s="40">
        <v>477.50000000000006</v>
      </c>
      <c r="F281" s="40">
        <v>469.40000000000003</v>
      </c>
      <c r="G281" s="40">
        <v>461.50000000000006</v>
      </c>
      <c r="H281" s="40">
        <v>493.50000000000006</v>
      </c>
      <c r="I281" s="40">
        <v>501.40000000000003</v>
      </c>
      <c r="J281" s="40">
        <v>509.50000000000006</v>
      </c>
      <c r="K281" s="31">
        <v>493.3</v>
      </c>
      <c r="L281" s="31">
        <v>477.3</v>
      </c>
      <c r="M281" s="31">
        <v>1.7082299999999999</v>
      </c>
      <c r="N281" s="1"/>
      <c r="O281" s="1"/>
    </row>
    <row r="282" spans="1:15" ht="12.75" customHeight="1">
      <c r="A282" s="31">
        <v>272</v>
      </c>
      <c r="B282" s="31" t="s">
        <v>430</v>
      </c>
      <c r="C282" s="31">
        <v>1036.4000000000001</v>
      </c>
      <c r="D282" s="40">
        <v>1037.4166666666667</v>
      </c>
      <c r="E282" s="40">
        <v>1020.8333333333335</v>
      </c>
      <c r="F282" s="40">
        <v>1005.2666666666668</v>
      </c>
      <c r="G282" s="40">
        <v>988.68333333333351</v>
      </c>
      <c r="H282" s="40">
        <v>1052.9833333333336</v>
      </c>
      <c r="I282" s="40">
        <v>1069.5666666666671</v>
      </c>
      <c r="J282" s="40">
        <v>1085.1333333333334</v>
      </c>
      <c r="K282" s="31">
        <v>1054</v>
      </c>
      <c r="L282" s="31">
        <v>1021.85</v>
      </c>
      <c r="M282" s="31">
        <v>2.54257</v>
      </c>
      <c r="N282" s="1"/>
      <c r="O282" s="1"/>
    </row>
    <row r="283" spans="1:15" ht="12.75" customHeight="1">
      <c r="A283" s="31">
        <v>273</v>
      </c>
      <c r="B283" s="31" t="s">
        <v>431</v>
      </c>
      <c r="C283" s="31">
        <v>287.05</v>
      </c>
      <c r="D283" s="40">
        <v>287.56666666666666</v>
      </c>
      <c r="E283" s="40">
        <v>283.48333333333335</v>
      </c>
      <c r="F283" s="40">
        <v>279.91666666666669</v>
      </c>
      <c r="G283" s="40">
        <v>275.83333333333337</v>
      </c>
      <c r="H283" s="40">
        <v>291.13333333333333</v>
      </c>
      <c r="I283" s="40">
        <v>295.2166666666667</v>
      </c>
      <c r="J283" s="40">
        <v>298.7833333333333</v>
      </c>
      <c r="K283" s="31">
        <v>291.64999999999998</v>
      </c>
      <c r="L283" s="31">
        <v>284</v>
      </c>
      <c r="M283" s="31">
        <v>3.62818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2024.45</v>
      </c>
      <c r="D284" s="40">
        <v>2031.9333333333332</v>
      </c>
      <c r="E284" s="40">
        <v>2001.4166666666665</v>
      </c>
      <c r="F284" s="40">
        <v>1978.3833333333334</v>
      </c>
      <c r="G284" s="40">
        <v>1947.8666666666668</v>
      </c>
      <c r="H284" s="40">
        <v>2054.9666666666662</v>
      </c>
      <c r="I284" s="40">
        <v>2085.4833333333331</v>
      </c>
      <c r="J284" s="40">
        <v>2108.516666666666</v>
      </c>
      <c r="K284" s="31">
        <v>2062.4499999999998</v>
      </c>
      <c r="L284" s="31">
        <v>2008.9</v>
      </c>
      <c r="M284" s="31">
        <v>27.931989999999999</v>
      </c>
      <c r="N284" s="1"/>
      <c r="O284" s="1"/>
    </row>
    <row r="285" spans="1:15" ht="12.75" customHeight="1">
      <c r="A285" s="31">
        <v>275</v>
      </c>
      <c r="B285" s="31" t="s">
        <v>432</v>
      </c>
      <c r="C285" s="31">
        <v>449.45</v>
      </c>
      <c r="D285" s="40">
        <v>460.51666666666665</v>
      </c>
      <c r="E285" s="40">
        <v>431.68333333333328</v>
      </c>
      <c r="F285" s="40">
        <v>413.91666666666663</v>
      </c>
      <c r="G285" s="40">
        <v>385.08333333333326</v>
      </c>
      <c r="H285" s="40">
        <v>478.2833333333333</v>
      </c>
      <c r="I285" s="40">
        <v>507.11666666666667</v>
      </c>
      <c r="J285" s="40">
        <v>524.88333333333333</v>
      </c>
      <c r="K285" s="31">
        <v>489.35</v>
      </c>
      <c r="L285" s="31">
        <v>442.75</v>
      </c>
      <c r="M285" s="31">
        <v>30.89988</v>
      </c>
      <c r="N285" s="1"/>
      <c r="O285" s="1"/>
    </row>
    <row r="286" spans="1:15" ht="12.75" customHeight="1">
      <c r="A286" s="31">
        <v>276</v>
      </c>
      <c r="B286" s="31" t="s">
        <v>429</v>
      </c>
      <c r="C286" s="31">
        <v>492.45</v>
      </c>
      <c r="D286" s="40">
        <v>499.58333333333331</v>
      </c>
      <c r="E286" s="40">
        <v>484.51666666666665</v>
      </c>
      <c r="F286" s="40">
        <v>476.58333333333331</v>
      </c>
      <c r="G286" s="40">
        <v>461.51666666666665</v>
      </c>
      <c r="H286" s="40">
        <v>507.51666666666665</v>
      </c>
      <c r="I286" s="40">
        <v>522.58333333333337</v>
      </c>
      <c r="J286" s="40">
        <v>530.51666666666665</v>
      </c>
      <c r="K286" s="31">
        <v>514.65</v>
      </c>
      <c r="L286" s="31">
        <v>491.65</v>
      </c>
      <c r="M286" s="31">
        <v>3.8008299999999999</v>
      </c>
      <c r="N286" s="1"/>
      <c r="O286" s="1"/>
    </row>
    <row r="287" spans="1:15" ht="12.75" customHeight="1">
      <c r="A287" s="31">
        <v>277</v>
      </c>
      <c r="B287" s="31" t="s">
        <v>433</v>
      </c>
      <c r="C287" s="31">
        <v>242.85</v>
      </c>
      <c r="D287" s="40">
        <v>246.36666666666667</v>
      </c>
      <c r="E287" s="40">
        <v>238.23333333333335</v>
      </c>
      <c r="F287" s="40">
        <v>233.61666666666667</v>
      </c>
      <c r="G287" s="40">
        <v>225.48333333333335</v>
      </c>
      <c r="H287" s="40">
        <v>250.98333333333335</v>
      </c>
      <c r="I287" s="40">
        <v>259.11666666666667</v>
      </c>
      <c r="J287" s="40">
        <v>263.73333333333335</v>
      </c>
      <c r="K287" s="31">
        <v>254.5</v>
      </c>
      <c r="L287" s="31">
        <v>241.75</v>
      </c>
      <c r="M287" s="31">
        <v>5.2275700000000001</v>
      </c>
      <c r="N287" s="1"/>
      <c r="O287" s="1"/>
    </row>
    <row r="288" spans="1:15" ht="12.75" customHeight="1">
      <c r="A288" s="31">
        <v>278</v>
      </c>
      <c r="B288" s="31" t="s">
        <v>434</v>
      </c>
      <c r="C288" s="31">
        <v>1225.25</v>
      </c>
      <c r="D288" s="40">
        <v>1225.0833333333333</v>
      </c>
      <c r="E288" s="40">
        <v>1203.8666666666666</v>
      </c>
      <c r="F288" s="40">
        <v>1182.4833333333333</v>
      </c>
      <c r="G288" s="40">
        <v>1161.2666666666667</v>
      </c>
      <c r="H288" s="40">
        <v>1246.4666666666665</v>
      </c>
      <c r="I288" s="40">
        <v>1267.6833333333332</v>
      </c>
      <c r="J288" s="40">
        <v>1289.0666666666664</v>
      </c>
      <c r="K288" s="31">
        <v>1246.3</v>
      </c>
      <c r="L288" s="31">
        <v>1203.7</v>
      </c>
      <c r="M288" s="31">
        <v>0.20852999999999999</v>
      </c>
      <c r="N288" s="1"/>
      <c r="O288" s="1"/>
    </row>
    <row r="289" spans="1:15" ht="12.75" customHeight="1">
      <c r="A289" s="31">
        <v>279</v>
      </c>
      <c r="B289" s="31" t="s">
        <v>439</v>
      </c>
      <c r="C289" s="31">
        <v>507.35</v>
      </c>
      <c r="D289" s="40">
        <v>510.63333333333327</v>
      </c>
      <c r="E289" s="40">
        <v>502.26666666666654</v>
      </c>
      <c r="F289" s="40">
        <v>497.18333333333328</v>
      </c>
      <c r="G289" s="40">
        <v>488.81666666666655</v>
      </c>
      <c r="H289" s="40">
        <v>515.71666666666647</v>
      </c>
      <c r="I289" s="40">
        <v>524.08333333333326</v>
      </c>
      <c r="J289" s="40">
        <v>529.16666666666652</v>
      </c>
      <c r="K289" s="31">
        <v>519</v>
      </c>
      <c r="L289" s="31">
        <v>505.55</v>
      </c>
      <c r="M289" s="31">
        <v>0.70743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81.55</v>
      </c>
      <c r="D290" s="40">
        <v>81.883333333333326</v>
      </c>
      <c r="E290" s="40">
        <v>80.616666666666646</v>
      </c>
      <c r="F290" s="40">
        <v>79.683333333333323</v>
      </c>
      <c r="G290" s="40">
        <v>78.416666666666643</v>
      </c>
      <c r="H290" s="40">
        <v>82.816666666666649</v>
      </c>
      <c r="I290" s="40">
        <v>84.083333333333329</v>
      </c>
      <c r="J290" s="40">
        <v>85.016666666666652</v>
      </c>
      <c r="K290" s="31">
        <v>83.15</v>
      </c>
      <c r="L290" s="31">
        <v>80.95</v>
      </c>
      <c r="M290" s="31">
        <v>60.822659999999999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3604.05</v>
      </c>
      <c r="D291" s="40">
        <v>3609.0333333333333</v>
      </c>
      <c r="E291" s="40">
        <v>3547.0666666666666</v>
      </c>
      <c r="F291" s="40">
        <v>3490.0833333333335</v>
      </c>
      <c r="G291" s="40">
        <v>3428.1166666666668</v>
      </c>
      <c r="H291" s="40">
        <v>3666.0166666666664</v>
      </c>
      <c r="I291" s="40">
        <v>3727.9833333333327</v>
      </c>
      <c r="J291" s="40">
        <v>3784.9666666666662</v>
      </c>
      <c r="K291" s="31">
        <v>3671</v>
      </c>
      <c r="L291" s="31">
        <v>3552.05</v>
      </c>
      <c r="M291" s="31">
        <v>1.06013</v>
      </c>
      <c r="N291" s="1"/>
      <c r="O291" s="1"/>
    </row>
    <row r="292" spans="1:15" ht="12.75" customHeight="1">
      <c r="A292" s="31">
        <v>282</v>
      </c>
      <c r="B292" s="31" t="s">
        <v>441</v>
      </c>
      <c r="C292" s="31">
        <v>322.39999999999998</v>
      </c>
      <c r="D292" s="40">
        <v>327.25</v>
      </c>
      <c r="E292" s="40">
        <v>314.5</v>
      </c>
      <c r="F292" s="40">
        <v>306.60000000000002</v>
      </c>
      <c r="G292" s="40">
        <v>293.85000000000002</v>
      </c>
      <c r="H292" s="40">
        <v>335.15</v>
      </c>
      <c r="I292" s="40">
        <v>347.9</v>
      </c>
      <c r="J292" s="40">
        <v>355.79999999999995</v>
      </c>
      <c r="K292" s="31">
        <v>340</v>
      </c>
      <c r="L292" s="31">
        <v>319.35000000000002</v>
      </c>
      <c r="M292" s="31">
        <v>1.76616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482.05</v>
      </c>
      <c r="D293" s="40">
        <v>479.84999999999997</v>
      </c>
      <c r="E293" s="40">
        <v>473.19999999999993</v>
      </c>
      <c r="F293" s="40">
        <v>464.34999999999997</v>
      </c>
      <c r="G293" s="40">
        <v>457.69999999999993</v>
      </c>
      <c r="H293" s="40">
        <v>488.69999999999993</v>
      </c>
      <c r="I293" s="40">
        <v>495.34999999999991</v>
      </c>
      <c r="J293" s="40">
        <v>504.19999999999993</v>
      </c>
      <c r="K293" s="31">
        <v>486.5</v>
      </c>
      <c r="L293" s="31">
        <v>471</v>
      </c>
      <c r="M293" s="31">
        <v>15.82591</v>
      </c>
      <c r="N293" s="1"/>
      <c r="O293" s="1"/>
    </row>
    <row r="294" spans="1:15" ht="12.75" customHeight="1">
      <c r="A294" s="31">
        <v>284</v>
      </c>
      <c r="B294" s="31" t="s">
        <v>442</v>
      </c>
      <c r="C294" s="31">
        <v>9169.7999999999993</v>
      </c>
      <c r="D294" s="40">
        <v>9258.5666666666675</v>
      </c>
      <c r="E294" s="40">
        <v>9021.0333333333347</v>
      </c>
      <c r="F294" s="40">
        <v>8872.2666666666664</v>
      </c>
      <c r="G294" s="40">
        <v>8634.7333333333336</v>
      </c>
      <c r="H294" s="40">
        <v>9407.3333333333358</v>
      </c>
      <c r="I294" s="40">
        <v>9644.8666666666686</v>
      </c>
      <c r="J294" s="40">
        <v>9793.6333333333369</v>
      </c>
      <c r="K294" s="31">
        <v>9496.1</v>
      </c>
      <c r="L294" s="31">
        <v>9109.7999999999993</v>
      </c>
      <c r="M294" s="31">
        <v>8.1280000000000005E-2</v>
      </c>
      <c r="N294" s="1"/>
      <c r="O294" s="1"/>
    </row>
    <row r="295" spans="1:15" ht="12.75" customHeight="1">
      <c r="A295" s="31">
        <v>285</v>
      </c>
      <c r="B295" s="31" t="s">
        <v>443</v>
      </c>
      <c r="C295" s="31">
        <v>55.15</v>
      </c>
      <c r="D295" s="40">
        <v>54.983333333333327</v>
      </c>
      <c r="E295" s="40">
        <v>53.966666666666654</v>
      </c>
      <c r="F295" s="40">
        <v>52.783333333333324</v>
      </c>
      <c r="G295" s="40">
        <v>51.766666666666652</v>
      </c>
      <c r="H295" s="40">
        <v>56.166666666666657</v>
      </c>
      <c r="I295" s="40">
        <v>57.183333333333323</v>
      </c>
      <c r="J295" s="40">
        <v>58.36666666666666</v>
      </c>
      <c r="K295" s="31">
        <v>56</v>
      </c>
      <c r="L295" s="31">
        <v>53.8</v>
      </c>
      <c r="M295" s="31">
        <v>33.140889999999999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405.8</v>
      </c>
      <c r="D296" s="40">
        <v>407.2833333333333</v>
      </c>
      <c r="E296" s="40">
        <v>402.01666666666659</v>
      </c>
      <c r="F296" s="40">
        <v>398.23333333333329</v>
      </c>
      <c r="G296" s="40">
        <v>392.96666666666658</v>
      </c>
      <c r="H296" s="40">
        <v>411.06666666666661</v>
      </c>
      <c r="I296" s="40">
        <v>416.33333333333326</v>
      </c>
      <c r="J296" s="40">
        <v>420.11666666666662</v>
      </c>
      <c r="K296" s="31">
        <v>412.55</v>
      </c>
      <c r="L296" s="31">
        <v>403.5</v>
      </c>
      <c r="M296" s="31">
        <v>15.691990000000001</v>
      </c>
      <c r="N296" s="1"/>
      <c r="O296" s="1"/>
    </row>
    <row r="297" spans="1:15" ht="12.75" customHeight="1">
      <c r="A297" s="31">
        <v>287</v>
      </c>
      <c r="B297" s="31" t="s">
        <v>444</v>
      </c>
      <c r="C297" s="31">
        <v>2518.35</v>
      </c>
      <c r="D297" s="40">
        <v>2494.75</v>
      </c>
      <c r="E297" s="40">
        <v>2440.9</v>
      </c>
      <c r="F297" s="40">
        <v>2363.4500000000003</v>
      </c>
      <c r="G297" s="40">
        <v>2309.6000000000004</v>
      </c>
      <c r="H297" s="40">
        <v>2572.1999999999998</v>
      </c>
      <c r="I297" s="40">
        <v>2626.05</v>
      </c>
      <c r="J297" s="40">
        <v>2703.4999999999995</v>
      </c>
      <c r="K297" s="31">
        <v>2548.6</v>
      </c>
      <c r="L297" s="31">
        <v>2417.3000000000002</v>
      </c>
      <c r="M297" s="31">
        <v>1.15571</v>
      </c>
      <c r="N297" s="1"/>
      <c r="O297" s="1"/>
    </row>
    <row r="298" spans="1:15" ht="12.75" customHeight="1">
      <c r="A298" s="31">
        <v>288</v>
      </c>
      <c r="B298" s="31" t="s">
        <v>866</v>
      </c>
      <c r="C298" s="31">
        <v>1376.65</v>
      </c>
      <c r="D298" s="40">
        <v>1375.2166666666665</v>
      </c>
      <c r="E298" s="40">
        <v>1350.4333333333329</v>
      </c>
      <c r="F298" s="40">
        <v>1324.2166666666665</v>
      </c>
      <c r="G298" s="40">
        <v>1299.4333333333329</v>
      </c>
      <c r="H298" s="40">
        <v>1401.4333333333329</v>
      </c>
      <c r="I298" s="40">
        <v>1426.2166666666662</v>
      </c>
      <c r="J298" s="40">
        <v>1452.4333333333329</v>
      </c>
      <c r="K298" s="31">
        <v>1400</v>
      </c>
      <c r="L298" s="31">
        <v>1349</v>
      </c>
      <c r="M298" s="31">
        <v>5.7402300000000004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1897</v>
      </c>
      <c r="D299" s="40">
        <v>1914.6666666666667</v>
      </c>
      <c r="E299" s="40">
        <v>1875.3333333333335</v>
      </c>
      <c r="F299" s="40">
        <v>1853.6666666666667</v>
      </c>
      <c r="G299" s="40">
        <v>1814.3333333333335</v>
      </c>
      <c r="H299" s="40">
        <v>1936.3333333333335</v>
      </c>
      <c r="I299" s="40">
        <v>1975.666666666667</v>
      </c>
      <c r="J299" s="40">
        <v>1997.3333333333335</v>
      </c>
      <c r="K299" s="31">
        <v>1954</v>
      </c>
      <c r="L299" s="31">
        <v>1893</v>
      </c>
      <c r="M299" s="31">
        <v>18.83794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7147.65</v>
      </c>
      <c r="D300" s="40">
        <v>7226.8833333333341</v>
      </c>
      <c r="E300" s="40">
        <v>7041.9666666666681</v>
      </c>
      <c r="F300" s="40">
        <v>6936.2833333333338</v>
      </c>
      <c r="G300" s="40">
        <v>6751.3666666666677</v>
      </c>
      <c r="H300" s="40">
        <v>7332.5666666666684</v>
      </c>
      <c r="I300" s="40">
        <v>7517.4833333333345</v>
      </c>
      <c r="J300" s="40">
        <v>7623.1666666666688</v>
      </c>
      <c r="K300" s="31">
        <v>7411.8</v>
      </c>
      <c r="L300" s="31">
        <v>7121.2</v>
      </c>
      <c r="M300" s="31">
        <v>3.1085099999999999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5617.6</v>
      </c>
      <c r="D301" s="40">
        <v>5639.4666666666672</v>
      </c>
      <c r="E301" s="40">
        <v>5458.1333333333341</v>
      </c>
      <c r="F301" s="40">
        <v>5298.666666666667</v>
      </c>
      <c r="G301" s="40">
        <v>5117.3333333333339</v>
      </c>
      <c r="H301" s="40">
        <v>5798.9333333333343</v>
      </c>
      <c r="I301" s="40">
        <v>5980.2666666666664</v>
      </c>
      <c r="J301" s="40">
        <v>6139.7333333333345</v>
      </c>
      <c r="K301" s="31">
        <v>5820.8</v>
      </c>
      <c r="L301" s="31">
        <v>5480</v>
      </c>
      <c r="M301" s="31">
        <v>6.4421200000000001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898.7</v>
      </c>
      <c r="D302" s="40">
        <v>898.9</v>
      </c>
      <c r="E302" s="40">
        <v>890.8</v>
      </c>
      <c r="F302" s="40">
        <v>882.9</v>
      </c>
      <c r="G302" s="40">
        <v>874.8</v>
      </c>
      <c r="H302" s="40">
        <v>906.8</v>
      </c>
      <c r="I302" s="40">
        <v>914.90000000000009</v>
      </c>
      <c r="J302" s="40">
        <v>922.8</v>
      </c>
      <c r="K302" s="31">
        <v>907</v>
      </c>
      <c r="L302" s="31">
        <v>891</v>
      </c>
      <c r="M302" s="31">
        <v>10.540940000000001</v>
      </c>
      <c r="N302" s="1"/>
      <c r="O302" s="1"/>
    </row>
    <row r="303" spans="1:15" ht="12.75" customHeight="1">
      <c r="A303" s="31">
        <v>293</v>
      </c>
      <c r="B303" s="31" t="s">
        <v>445</v>
      </c>
      <c r="C303" s="31">
        <v>4413.55</v>
      </c>
      <c r="D303" s="40">
        <v>4446.3833333333341</v>
      </c>
      <c r="E303" s="40">
        <v>4307.9166666666679</v>
      </c>
      <c r="F303" s="40">
        <v>4202.2833333333338</v>
      </c>
      <c r="G303" s="40">
        <v>4063.8166666666675</v>
      </c>
      <c r="H303" s="40">
        <v>4552.0166666666682</v>
      </c>
      <c r="I303" s="40">
        <v>4690.4833333333336</v>
      </c>
      <c r="J303" s="40">
        <v>4796.1166666666686</v>
      </c>
      <c r="K303" s="31">
        <v>4584.8500000000004</v>
      </c>
      <c r="L303" s="31">
        <v>4340.75</v>
      </c>
      <c r="M303" s="31">
        <v>1.2672000000000001</v>
      </c>
      <c r="N303" s="1"/>
      <c r="O303" s="1"/>
    </row>
    <row r="304" spans="1:15" ht="12.75" customHeight="1">
      <c r="A304" s="31">
        <v>294</v>
      </c>
      <c r="B304" s="31" t="s">
        <v>867</v>
      </c>
      <c r="C304" s="31">
        <v>432.05</v>
      </c>
      <c r="D304" s="40">
        <v>436.4666666666667</v>
      </c>
      <c r="E304" s="40">
        <v>425.58333333333337</v>
      </c>
      <c r="F304" s="40">
        <v>419.11666666666667</v>
      </c>
      <c r="G304" s="40">
        <v>408.23333333333335</v>
      </c>
      <c r="H304" s="40">
        <v>442.93333333333339</v>
      </c>
      <c r="I304" s="40">
        <v>453.81666666666672</v>
      </c>
      <c r="J304" s="40">
        <v>460.28333333333342</v>
      </c>
      <c r="K304" s="31">
        <v>447.35</v>
      </c>
      <c r="L304" s="31">
        <v>430</v>
      </c>
      <c r="M304" s="31">
        <v>6.4378000000000002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923.7</v>
      </c>
      <c r="D305" s="40">
        <v>932.30000000000007</v>
      </c>
      <c r="E305" s="40">
        <v>909.60000000000014</v>
      </c>
      <c r="F305" s="40">
        <v>895.50000000000011</v>
      </c>
      <c r="G305" s="40">
        <v>872.80000000000018</v>
      </c>
      <c r="H305" s="40">
        <v>946.40000000000009</v>
      </c>
      <c r="I305" s="40">
        <v>969.10000000000014</v>
      </c>
      <c r="J305" s="40">
        <v>983.2</v>
      </c>
      <c r="K305" s="31">
        <v>955</v>
      </c>
      <c r="L305" s="31">
        <v>918.2</v>
      </c>
      <c r="M305" s="31">
        <v>34.634259999999998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175.7</v>
      </c>
      <c r="D306" s="40">
        <v>177.4</v>
      </c>
      <c r="E306" s="40">
        <v>173.55</v>
      </c>
      <c r="F306" s="40">
        <v>171.4</v>
      </c>
      <c r="G306" s="40">
        <v>167.55</v>
      </c>
      <c r="H306" s="40">
        <v>179.55</v>
      </c>
      <c r="I306" s="40">
        <v>183.39999999999998</v>
      </c>
      <c r="J306" s="40">
        <v>185.55</v>
      </c>
      <c r="K306" s="31">
        <v>181.25</v>
      </c>
      <c r="L306" s="31">
        <v>175.25</v>
      </c>
      <c r="M306" s="31">
        <v>28.508970000000001</v>
      </c>
      <c r="N306" s="1"/>
      <c r="O306" s="1"/>
    </row>
    <row r="307" spans="1:15" ht="12.75" customHeight="1">
      <c r="A307" s="31">
        <v>297</v>
      </c>
      <c r="B307" s="31" t="s">
        <v>318</v>
      </c>
      <c r="C307" s="31">
        <v>19.8</v>
      </c>
      <c r="D307" s="40">
        <v>19.950000000000003</v>
      </c>
      <c r="E307" s="40">
        <v>19.550000000000004</v>
      </c>
      <c r="F307" s="40">
        <v>19.3</v>
      </c>
      <c r="G307" s="40">
        <v>18.900000000000002</v>
      </c>
      <c r="H307" s="40">
        <v>20.200000000000006</v>
      </c>
      <c r="I307" s="40">
        <v>20.600000000000005</v>
      </c>
      <c r="J307" s="40">
        <v>20.850000000000009</v>
      </c>
      <c r="K307" s="31">
        <v>20.350000000000001</v>
      </c>
      <c r="L307" s="31">
        <v>19.7</v>
      </c>
      <c r="M307" s="31">
        <v>38.674289999999999</v>
      </c>
      <c r="N307" s="1"/>
      <c r="O307" s="1"/>
    </row>
    <row r="308" spans="1:15" ht="12.75" customHeight="1">
      <c r="A308" s="31">
        <v>298</v>
      </c>
      <c r="B308" s="31" t="s">
        <v>448</v>
      </c>
      <c r="C308" s="31">
        <v>279.14999999999998</v>
      </c>
      <c r="D308" s="40">
        <v>281.71666666666664</v>
      </c>
      <c r="E308" s="40">
        <v>272.5333333333333</v>
      </c>
      <c r="F308" s="40">
        <v>265.91666666666669</v>
      </c>
      <c r="G308" s="40">
        <v>256.73333333333335</v>
      </c>
      <c r="H308" s="40">
        <v>288.33333333333326</v>
      </c>
      <c r="I308" s="40">
        <v>297.51666666666654</v>
      </c>
      <c r="J308" s="40">
        <v>304.13333333333321</v>
      </c>
      <c r="K308" s="31">
        <v>290.89999999999998</v>
      </c>
      <c r="L308" s="31">
        <v>275.10000000000002</v>
      </c>
      <c r="M308" s="31">
        <v>5.7685599999999999</v>
      </c>
      <c r="N308" s="1"/>
      <c r="O308" s="1"/>
    </row>
    <row r="309" spans="1:15" ht="12.75" customHeight="1">
      <c r="A309" s="31">
        <v>299</v>
      </c>
      <c r="B309" s="31" t="s">
        <v>450</v>
      </c>
      <c r="C309" s="31">
        <v>743.45</v>
      </c>
      <c r="D309" s="40">
        <v>752.44999999999993</v>
      </c>
      <c r="E309" s="40">
        <v>725.99999999999989</v>
      </c>
      <c r="F309" s="40">
        <v>708.55</v>
      </c>
      <c r="G309" s="40">
        <v>682.09999999999991</v>
      </c>
      <c r="H309" s="40">
        <v>769.89999999999986</v>
      </c>
      <c r="I309" s="40">
        <v>796.34999999999991</v>
      </c>
      <c r="J309" s="40">
        <v>813.79999999999984</v>
      </c>
      <c r="K309" s="31">
        <v>778.9</v>
      </c>
      <c r="L309" s="31">
        <v>735</v>
      </c>
      <c r="M309" s="31">
        <v>0.83538999999999997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184.25</v>
      </c>
      <c r="D310" s="40">
        <v>186.48333333333335</v>
      </c>
      <c r="E310" s="40">
        <v>181.6166666666667</v>
      </c>
      <c r="F310" s="40">
        <v>178.98333333333335</v>
      </c>
      <c r="G310" s="40">
        <v>174.1166666666667</v>
      </c>
      <c r="H310" s="40">
        <v>189.1166666666667</v>
      </c>
      <c r="I310" s="40">
        <v>193.98333333333338</v>
      </c>
      <c r="J310" s="40">
        <v>196.6166666666667</v>
      </c>
      <c r="K310" s="31">
        <v>191.35</v>
      </c>
      <c r="L310" s="31">
        <v>183.85</v>
      </c>
      <c r="M310" s="31">
        <v>33.415170000000003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541.79999999999995</v>
      </c>
      <c r="D311" s="40">
        <v>543.36666666666667</v>
      </c>
      <c r="E311" s="40">
        <v>535.08333333333337</v>
      </c>
      <c r="F311" s="40">
        <v>528.36666666666667</v>
      </c>
      <c r="G311" s="40">
        <v>520.08333333333337</v>
      </c>
      <c r="H311" s="40">
        <v>550.08333333333337</v>
      </c>
      <c r="I311" s="40">
        <v>558.36666666666667</v>
      </c>
      <c r="J311" s="40">
        <v>565.08333333333337</v>
      </c>
      <c r="K311" s="31">
        <v>551.65</v>
      </c>
      <c r="L311" s="31">
        <v>536.65</v>
      </c>
      <c r="M311" s="31">
        <v>19.779319999999998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8117.15</v>
      </c>
      <c r="D312" s="40">
        <v>8162.083333333333</v>
      </c>
      <c r="E312" s="40">
        <v>7956.1666666666661</v>
      </c>
      <c r="F312" s="40">
        <v>7795.1833333333334</v>
      </c>
      <c r="G312" s="40">
        <v>7589.2666666666664</v>
      </c>
      <c r="H312" s="40">
        <v>8323.0666666666657</v>
      </c>
      <c r="I312" s="40">
        <v>8528.9833333333318</v>
      </c>
      <c r="J312" s="40">
        <v>8689.9666666666653</v>
      </c>
      <c r="K312" s="31">
        <v>8368</v>
      </c>
      <c r="L312" s="31">
        <v>8001.1</v>
      </c>
      <c r="M312" s="31">
        <v>13.374930000000001</v>
      </c>
      <c r="N312" s="1"/>
      <c r="O312" s="1"/>
    </row>
    <row r="313" spans="1:15" ht="12.75" customHeight="1">
      <c r="A313" s="31">
        <v>303</v>
      </c>
      <c r="B313" s="31" t="s">
        <v>868</v>
      </c>
      <c r="C313" s="31">
        <v>2719.7</v>
      </c>
      <c r="D313" s="40">
        <v>2780.4500000000003</v>
      </c>
      <c r="E313" s="40">
        <v>2648.0000000000005</v>
      </c>
      <c r="F313" s="40">
        <v>2576.3000000000002</v>
      </c>
      <c r="G313" s="40">
        <v>2443.8500000000004</v>
      </c>
      <c r="H313" s="40">
        <v>2852.1500000000005</v>
      </c>
      <c r="I313" s="40">
        <v>2984.6000000000004</v>
      </c>
      <c r="J313" s="40">
        <v>3056.3000000000006</v>
      </c>
      <c r="K313" s="31">
        <v>2912.9</v>
      </c>
      <c r="L313" s="31">
        <v>2708.75</v>
      </c>
      <c r="M313" s="31">
        <v>1.55698</v>
      </c>
      <c r="N313" s="1"/>
      <c r="O313" s="1"/>
    </row>
    <row r="314" spans="1:15" ht="12.75" customHeight="1">
      <c r="A314" s="31">
        <v>304</v>
      </c>
      <c r="B314" s="31" t="s">
        <v>452</v>
      </c>
      <c r="C314" s="31">
        <v>357.4</v>
      </c>
      <c r="D314" s="40">
        <v>359.01666666666665</v>
      </c>
      <c r="E314" s="40">
        <v>346.5333333333333</v>
      </c>
      <c r="F314" s="40">
        <v>335.66666666666663</v>
      </c>
      <c r="G314" s="40">
        <v>323.18333333333328</v>
      </c>
      <c r="H314" s="40">
        <v>369.88333333333333</v>
      </c>
      <c r="I314" s="40">
        <v>382.36666666666667</v>
      </c>
      <c r="J314" s="40">
        <v>393.23333333333335</v>
      </c>
      <c r="K314" s="31">
        <v>371.5</v>
      </c>
      <c r="L314" s="31">
        <v>348.15</v>
      </c>
      <c r="M314" s="31">
        <v>12.55669</v>
      </c>
      <c r="N314" s="1"/>
      <c r="O314" s="1"/>
    </row>
    <row r="315" spans="1:15" ht="12.75" customHeight="1">
      <c r="A315" s="31">
        <v>305</v>
      </c>
      <c r="B315" s="31" t="s">
        <v>453</v>
      </c>
      <c r="C315" s="31">
        <v>289.39999999999998</v>
      </c>
      <c r="D315" s="40">
        <v>287.05</v>
      </c>
      <c r="E315" s="40">
        <v>281.10000000000002</v>
      </c>
      <c r="F315" s="40">
        <v>272.8</v>
      </c>
      <c r="G315" s="40">
        <v>266.85000000000002</v>
      </c>
      <c r="H315" s="40">
        <v>295.35000000000002</v>
      </c>
      <c r="I315" s="40">
        <v>301.29999999999995</v>
      </c>
      <c r="J315" s="40">
        <v>309.60000000000002</v>
      </c>
      <c r="K315" s="31">
        <v>293</v>
      </c>
      <c r="L315" s="31">
        <v>278.75</v>
      </c>
      <c r="M315" s="31">
        <v>8.4530200000000004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920.05</v>
      </c>
      <c r="D316" s="40">
        <v>923.7833333333333</v>
      </c>
      <c r="E316" s="40">
        <v>896.56666666666661</v>
      </c>
      <c r="F316" s="40">
        <v>873.08333333333326</v>
      </c>
      <c r="G316" s="40">
        <v>845.86666666666656</v>
      </c>
      <c r="H316" s="40">
        <v>947.26666666666665</v>
      </c>
      <c r="I316" s="40">
        <v>974.48333333333335</v>
      </c>
      <c r="J316" s="40">
        <v>997.9666666666667</v>
      </c>
      <c r="K316" s="31">
        <v>951</v>
      </c>
      <c r="L316" s="31">
        <v>900.3</v>
      </c>
      <c r="M316" s="31">
        <v>34.761189999999999</v>
      </c>
      <c r="N316" s="1"/>
      <c r="O316" s="1"/>
    </row>
    <row r="317" spans="1:15" ht="12.75" customHeight="1">
      <c r="A317" s="31">
        <v>307</v>
      </c>
      <c r="B317" s="31" t="s">
        <v>458</v>
      </c>
      <c r="C317" s="31">
        <v>1812.05</v>
      </c>
      <c r="D317" s="40">
        <v>1827.3333333333333</v>
      </c>
      <c r="E317" s="40">
        <v>1773.8166666666666</v>
      </c>
      <c r="F317" s="40">
        <v>1735.5833333333333</v>
      </c>
      <c r="G317" s="40">
        <v>1682.0666666666666</v>
      </c>
      <c r="H317" s="40">
        <v>1865.5666666666666</v>
      </c>
      <c r="I317" s="40">
        <v>1919.0833333333335</v>
      </c>
      <c r="J317" s="40">
        <v>1957.3166666666666</v>
      </c>
      <c r="K317" s="31">
        <v>1880.85</v>
      </c>
      <c r="L317" s="31">
        <v>1789.1</v>
      </c>
      <c r="M317" s="31">
        <v>5.1996200000000004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3146.8</v>
      </c>
      <c r="D318" s="40">
        <v>3171.2999999999997</v>
      </c>
      <c r="E318" s="40">
        <v>3092.5999999999995</v>
      </c>
      <c r="F318" s="40">
        <v>3038.3999999999996</v>
      </c>
      <c r="G318" s="40">
        <v>2959.6999999999994</v>
      </c>
      <c r="H318" s="40">
        <v>3225.4999999999995</v>
      </c>
      <c r="I318" s="40">
        <v>3304.1999999999994</v>
      </c>
      <c r="J318" s="40">
        <v>3358.3999999999996</v>
      </c>
      <c r="K318" s="31">
        <v>3250</v>
      </c>
      <c r="L318" s="31">
        <v>3117.1</v>
      </c>
      <c r="M318" s="31">
        <v>3.47872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949.9</v>
      </c>
      <c r="D319" s="40">
        <v>948</v>
      </c>
      <c r="E319" s="40">
        <v>939</v>
      </c>
      <c r="F319" s="40">
        <v>928.1</v>
      </c>
      <c r="G319" s="40">
        <v>919.1</v>
      </c>
      <c r="H319" s="40">
        <v>958.9</v>
      </c>
      <c r="I319" s="40">
        <v>967.9</v>
      </c>
      <c r="J319" s="40">
        <v>978.8</v>
      </c>
      <c r="K319" s="31">
        <v>957</v>
      </c>
      <c r="L319" s="31">
        <v>937.1</v>
      </c>
      <c r="M319" s="31">
        <v>6.0308200000000003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963.7</v>
      </c>
      <c r="D320" s="40">
        <v>975.9</v>
      </c>
      <c r="E320" s="40">
        <v>946.8</v>
      </c>
      <c r="F320" s="40">
        <v>929.9</v>
      </c>
      <c r="G320" s="40">
        <v>900.8</v>
      </c>
      <c r="H320" s="40">
        <v>992.8</v>
      </c>
      <c r="I320" s="40">
        <v>1021.9000000000001</v>
      </c>
      <c r="J320" s="40">
        <v>1038.8</v>
      </c>
      <c r="K320" s="31">
        <v>1005</v>
      </c>
      <c r="L320" s="31">
        <v>959</v>
      </c>
      <c r="M320" s="31">
        <v>6.2468500000000002</v>
      </c>
      <c r="N320" s="1"/>
      <c r="O320" s="1"/>
    </row>
    <row r="321" spans="1:15" ht="12.75" customHeight="1">
      <c r="A321" s="31">
        <v>311</v>
      </c>
      <c r="B321" s="31" t="s">
        <v>449</v>
      </c>
      <c r="C321" s="31">
        <v>236.5</v>
      </c>
      <c r="D321" s="40">
        <v>237.98333333333335</v>
      </c>
      <c r="E321" s="40">
        <v>233.76666666666671</v>
      </c>
      <c r="F321" s="40">
        <v>231.03333333333336</v>
      </c>
      <c r="G321" s="40">
        <v>226.81666666666672</v>
      </c>
      <c r="H321" s="40">
        <v>240.7166666666667</v>
      </c>
      <c r="I321" s="40">
        <v>244.93333333333334</v>
      </c>
      <c r="J321" s="40">
        <v>247.66666666666669</v>
      </c>
      <c r="K321" s="31">
        <v>242.2</v>
      </c>
      <c r="L321" s="31">
        <v>235.25</v>
      </c>
      <c r="M321" s="31">
        <v>1.6904399999999999</v>
      </c>
      <c r="N321" s="1"/>
      <c r="O321" s="1"/>
    </row>
    <row r="322" spans="1:15" ht="12.75" customHeight="1">
      <c r="A322" s="31">
        <v>312</v>
      </c>
      <c r="B322" s="31" t="s">
        <v>456</v>
      </c>
      <c r="C322" s="31">
        <v>194.25</v>
      </c>
      <c r="D322" s="40">
        <v>193.25</v>
      </c>
      <c r="E322" s="40">
        <v>191.35</v>
      </c>
      <c r="F322" s="40">
        <v>188.45</v>
      </c>
      <c r="G322" s="40">
        <v>186.54999999999998</v>
      </c>
      <c r="H322" s="40">
        <v>196.15</v>
      </c>
      <c r="I322" s="40">
        <v>198.04999999999998</v>
      </c>
      <c r="J322" s="40">
        <v>200.95000000000002</v>
      </c>
      <c r="K322" s="31">
        <v>195.15</v>
      </c>
      <c r="L322" s="31">
        <v>190.35</v>
      </c>
      <c r="M322" s="31">
        <v>2.6867100000000002</v>
      </c>
      <c r="N322" s="1"/>
      <c r="O322" s="1"/>
    </row>
    <row r="323" spans="1:15" ht="12.75" customHeight="1">
      <c r="A323" s="31">
        <v>313</v>
      </c>
      <c r="B323" s="31" t="s">
        <v>454</v>
      </c>
      <c r="C323" s="31">
        <v>163.75</v>
      </c>
      <c r="D323" s="40">
        <v>165.04999999999998</v>
      </c>
      <c r="E323" s="40">
        <v>159.79999999999995</v>
      </c>
      <c r="F323" s="40">
        <v>155.84999999999997</v>
      </c>
      <c r="G323" s="40">
        <v>150.59999999999994</v>
      </c>
      <c r="H323" s="40">
        <v>168.99999999999997</v>
      </c>
      <c r="I323" s="40">
        <v>174.25000000000003</v>
      </c>
      <c r="J323" s="40">
        <v>178.2</v>
      </c>
      <c r="K323" s="31">
        <v>170.3</v>
      </c>
      <c r="L323" s="31">
        <v>161.1</v>
      </c>
      <c r="M323" s="31">
        <v>5.8229300000000004</v>
      </c>
      <c r="N323" s="1"/>
      <c r="O323" s="1"/>
    </row>
    <row r="324" spans="1:15" ht="12.75" customHeight="1">
      <c r="A324" s="31">
        <v>314</v>
      </c>
      <c r="B324" s="31" t="s">
        <v>455</v>
      </c>
      <c r="C324" s="31">
        <v>878.5</v>
      </c>
      <c r="D324" s="40">
        <v>889.2166666666667</v>
      </c>
      <c r="E324" s="40">
        <v>860.48333333333335</v>
      </c>
      <c r="F324" s="40">
        <v>842.4666666666667</v>
      </c>
      <c r="G324" s="40">
        <v>813.73333333333335</v>
      </c>
      <c r="H324" s="40">
        <v>907.23333333333335</v>
      </c>
      <c r="I324" s="40">
        <v>935.9666666666667</v>
      </c>
      <c r="J324" s="40">
        <v>953.98333333333335</v>
      </c>
      <c r="K324" s="31">
        <v>917.95</v>
      </c>
      <c r="L324" s="31">
        <v>871.2</v>
      </c>
      <c r="M324" s="31">
        <v>1.9893700000000001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4839.3999999999996</v>
      </c>
      <c r="D325" s="40">
        <v>4903.1333333333332</v>
      </c>
      <c r="E325" s="40">
        <v>4746.2666666666664</v>
      </c>
      <c r="F325" s="40">
        <v>4653.1333333333332</v>
      </c>
      <c r="G325" s="40">
        <v>4496.2666666666664</v>
      </c>
      <c r="H325" s="40">
        <v>4996.2666666666664</v>
      </c>
      <c r="I325" s="40">
        <v>5153.1333333333332</v>
      </c>
      <c r="J325" s="40">
        <v>5246.2666666666664</v>
      </c>
      <c r="K325" s="31">
        <v>5060</v>
      </c>
      <c r="L325" s="31">
        <v>4810</v>
      </c>
      <c r="M325" s="31">
        <v>12.13381</v>
      </c>
      <c r="N325" s="1"/>
      <c r="O325" s="1"/>
    </row>
    <row r="326" spans="1:15" ht="12.75" customHeight="1">
      <c r="A326" s="31">
        <v>316</v>
      </c>
      <c r="B326" s="31" t="s">
        <v>446</v>
      </c>
      <c r="C326" s="31">
        <v>40.25</v>
      </c>
      <c r="D326" s="40">
        <v>40.56666666666667</v>
      </c>
      <c r="E326" s="40">
        <v>39.683333333333337</v>
      </c>
      <c r="F326" s="40">
        <v>39.116666666666667</v>
      </c>
      <c r="G326" s="40">
        <v>38.233333333333334</v>
      </c>
      <c r="H326" s="40">
        <v>41.13333333333334</v>
      </c>
      <c r="I326" s="40">
        <v>42.01666666666668</v>
      </c>
      <c r="J326" s="40">
        <v>42.583333333333343</v>
      </c>
      <c r="K326" s="31">
        <v>41.45</v>
      </c>
      <c r="L326" s="31">
        <v>40</v>
      </c>
      <c r="M326" s="31">
        <v>10.558540000000001</v>
      </c>
      <c r="N326" s="1"/>
      <c r="O326" s="1"/>
    </row>
    <row r="327" spans="1:15" ht="12.75" customHeight="1">
      <c r="A327" s="31">
        <v>317</v>
      </c>
      <c r="B327" s="31" t="s">
        <v>447</v>
      </c>
      <c r="C327" s="31">
        <v>172.75</v>
      </c>
      <c r="D327" s="40">
        <v>172.98333333333335</v>
      </c>
      <c r="E327" s="40">
        <v>171.3666666666667</v>
      </c>
      <c r="F327" s="40">
        <v>169.98333333333335</v>
      </c>
      <c r="G327" s="40">
        <v>168.3666666666667</v>
      </c>
      <c r="H327" s="40">
        <v>174.3666666666667</v>
      </c>
      <c r="I327" s="40">
        <v>175.98333333333338</v>
      </c>
      <c r="J327" s="40">
        <v>177.3666666666667</v>
      </c>
      <c r="K327" s="31">
        <v>174.6</v>
      </c>
      <c r="L327" s="31">
        <v>171.6</v>
      </c>
      <c r="M327" s="31">
        <v>3.4739200000000001</v>
      </c>
      <c r="N327" s="1"/>
      <c r="O327" s="1"/>
    </row>
    <row r="328" spans="1:15" ht="12.75" customHeight="1">
      <c r="A328" s="31">
        <v>318</v>
      </c>
      <c r="B328" s="31" t="s">
        <v>457</v>
      </c>
      <c r="C328" s="31">
        <v>923.8</v>
      </c>
      <c r="D328" s="40">
        <v>921</v>
      </c>
      <c r="E328" s="40">
        <v>909</v>
      </c>
      <c r="F328" s="40">
        <v>894.2</v>
      </c>
      <c r="G328" s="40">
        <v>882.2</v>
      </c>
      <c r="H328" s="40">
        <v>935.8</v>
      </c>
      <c r="I328" s="40">
        <v>947.8</v>
      </c>
      <c r="J328" s="40">
        <v>962.59999999999991</v>
      </c>
      <c r="K328" s="31">
        <v>933</v>
      </c>
      <c r="L328" s="31">
        <v>906.2</v>
      </c>
      <c r="M328" s="31">
        <v>3.5773299999999999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3339.15</v>
      </c>
      <c r="D329" s="40">
        <v>3375.3833333333332</v>
      </c>
      <c r="E329" s="40">
        <v>3279.5166666666664</v>
      </c>
      <c r="F329" s="40">
        <v>3219.8833333333332</v>
      </c>
      <c r="G329" s="40">
        <v>3124.0166666666664</v>
      </c>
      <c r="H329" s="40">
        <v>3435.0166666666664</v>
      </c>
      <c r="I329" s="40">
        <v>3530.8833333333332</v>
      </c>
      <c r="J329" s="40">
        <v>3590.5166666666664</v>
      </c>
      <c r="K329" s="31">
        <v>3471.25</v>
      </c>
      <c r="L329" s="31">
        <v>3315.75</v>
      </c>
      <c r="M329" s="31">
        <v>5.1689400000000001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77464.75</v>
      </c>
      <c r="D330" s="40">
        <v>78143.233333333337</v>
      </c>
      <c r="E330" s="40">
        <v>76620.516666666677</v>
      </c>
      <c r="F330" s="40">
        <v>75776.28333333334</v>
      </c>
      <c r="G330" s="40">
        <v>74253.56666666668</v>
      </c>
      <c r="H330" s="40">
        <v>78987.466666666674</v>
      </c>
      <c r="I330" s="40">
        <v>80510.183333333349</v>
      </c>
      <c r="J330" s="40">
        <v>81354.416666666672</v>
      </c>
      <c r="K330" s="31">
        <v>79665.95</v>
      </c>
      <c r="L330" s="31">
        <v>77299</v>
      </c>
      <c r="M330" s="31">
        <v>0.10929999999999999</v>
      </c>
      <c r="N330" s="1"/>
      <c r="O330" s="1"/>
    </row>
    <row r="331" spans="1:15" ht="12.75" customHeight="1">
      <c r="A331" s="31">
        <v>321</v>
      </c>
      <c r="B331" s="31" t="s">
        <v>451</v>
      </c>
      <c r="C331" s="31">
        <v>46.55</v>
      </c>
      <c r="D331" s="40">
        <v>46.85</v>
      </c>
      <c r="E331" s="40">
        <v>46</v>
      </c>
      <c r="F331" s="40">
        <v>45.449999999999996</v>
      </c>
      <c r="G331" s="40">
        <v>44.599999999999994</v>
      </c>
      <c r="H331" s="40">
        <v>47.400000000000006</v>
      </c>
      <c r="I331" s="40">
        <v>48.250000000000014</v>
      </c>
      <c r="J331" s="40">
        <v>48.800000000000011</v>
      </c>
      <c r="K331" s="31">
        <v>47.7</v>
      </c>
      <c r="L331" s="31">
        <v>46.3</v>
      </c>
      <c r="M331" s="31">
        <v>6.3511899999999999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1603</v>
      </c>
      <c r="D332" s="40">
        <v>1614.9833333333333</v>
      </c>
      <c r="E332" s="40">
        <v>1581.8166666666666</v>
      </c>
      <c r="F332" s="40">
        <v>1560.6333333333332</v>
      </c>
      <c r="G332" s="40">
        <v>1527.4666666666665</v>
      </c>
      <c r="H332" s="40">
        <v>1636.1666666666667</v>
      </c>
      <c r="I332" s="40">
        <v>1669.3333333333333</v>
      </c>
      <c r="J332" s="40">
        <v>1690.5166666666669</v>
      </c>
      <c r="K332" s="31">
        <v>1648.15</v>
      </c>
      <c r="L332" s="31">
        <v>1593.8</v>
      </c>
      <c r="M332" s="31">
        <v>7.0057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403.35</v>
      </c>
      <c r="D333" s="40">
        <v>408.56666666666666</v>
      </c>
      <c r="E333" s="40">
        <v>395.73333333333335</v>
      </c>
      <c r="F333" s="40">
        <v>388.11666666666667</v>
      </c>
      <c r="G333" s="40">
        <v>375.28333333333336</v>
      </c>
      <c r="H333" s="40">
        <v>416.18333333333334</v>
      </c>
      <c r="I333" s="40">
        <v>429.01666666666671</v>
      </c>
      <c r="J333" s="40">
        <v>436.63333333333333</v>
      </c>
      <c r="K333" s="31">
        <v>421.4</v>
      </c>
      <c r="L333" s="31">
        <v>400.95</v>
      </c>
      <c r="M333" s="31">
        <v>4.5606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815.05</v>
      </c>
      <c r="D334" s="40">
        <v>817.38333333333333</v>
      </c>
      <c r="E334" s="40">
        <v>809.26666666666665</v>
      </c>
      <c r="F334" s="40">
        <v>803.48333333333335</v>
      </c>
      <c r="G334" s="40">
        <v>795.36666666666667</v>
      </c>
      <c r="H334" s="40">
        <v>823.16666666666663</v>
      </c>
      <c r="I334" s="40">
        <v>831.28333333333319</v>
      </c>
      <c r="J334" s="40">
        <v>837.06666666666661</v>
      </c>
      <c r="K334" s="31">
        <v>825.5</v>
      </c>
      <c r="L334" s="31">
        <v>811.6</v>
      </c>
      <c r="M334" s="31">
        <v>2.1840600000000001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94.75</v>
      </c>
      <c r="D335" s="40">
        <v>95.866666666666674</v>
      </c>
      <c r="E335" s="40">
        <v>92.083333333333343</v>
      </c>
      <c r="F335" s="40">
        <v>89.416666666666671</v>
      </c>
      <c r="G335" s="40">
        <v>85.63333333333334</v>
      </c>
      <c r="H335" s="40">
        <v>98.533333333333346</v>
      </c>
      <c r="I335" s="40">
        <v>102.31666666666668</v>
      </c>
      <c r="J335" s="40">
        <v>104.98333333333335</v>
      </c>
      <c r="K335" s="31">
        <v>99.65</v>
      </c>
      <c r="L335" s="31">
        <v>93.2</v>
      </c>
      <c r="M335" s="31">
        <v>198.25027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6485.9</v>
      </c>
      <c r="D336" s="40">
        <v>6517.6333333333341</v>
      </c>
      <c r="E336" s="40">
        <v>6339.2666666666682</v>
      </c>
      <c r="F336" s="40">
        <v>6192.6333333333341</v>
      </c>
      <c r="G336" s="40">
        <v>6014.2666666666682</v>
      </c>
      <c r="H336" s="40">
        <v>6664.2666666666682</v>
      </c>
      <c r="I336" s="40">
        <v>6842.633333333335</v>
      </c>
      <c r="J336" s="40">
        <v>6989.2666666666682</v>
      </c>
      <c r="K336" s="31">
        <v>6696</v>
      </c>
      <c r="L336" s="31">
        <v>6371</v>
      </c>
      <c r="M336" s="31">
        <v>4.7171000000000003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3551.45</v>
      </c>
      <c r="D337" s="40">
        <v>3556.6</v>
      </c>
      <c r="E337" s="40">
        <v>3516.6</v>
      </c>
      <c r="F337" s="40">
        <v>3481.75</v>
      </c>
      <c r="G337" s="40">
        <v>3441.75</v>
      </c>
      <c r="H337" s="40">
        <v>3591.45</v>
      </c>
      <c r="I337" s="40">
        <v>3631.45</v>
      </c>
      <c r="J337" s="40">
        <v>3666.2999999999997</v>
      </c>
      <c r="K337" s="31">
        <v>3596.6</v>
      </c>
      <c r="L337" s="31">
        <v>3521.75</v>
      </c>
      <c r="M337" s="31">
        <v>1.31796</v>
      </c>
      <c r="N337" s="1"/>
      <c r="O337" s="1"/>
    </row>
    <row r="338" spans="1:15" ht="12.75" customHeight="1">
      <c r="A338" s="31">
        <v>328</v>
      </c>
      <c r="B338" s="31" t="s">
        <v>869</v>
      </c>
      <c r="C338" s="31">
        <v>2277.5500000000002</v>
      </c>
      <c r="D338" s="40">
        <v>2269.1833333333334</v>
      </c>
      <c r="E338" s="40">
        <v>2208.3666666666668</v>
      </c>
      <c r="F338" s="40">
        <v>2139.1833333333334</v>
      </c>
      <c r="G338" s="40">
        <v>2078.3666666666668</v>
      </c>
      <c r="H338" s="40">
        <v>2338.3666666666668</v>
      </c>
      <c r="I338" s="40">
        <v>2399.1833333333334</v>
      </c>
      <c r="J338" s="40">
        <v>2468.3666666666668</v>
      </c>
      <c r="K338" s="31">
        <v>2330</v>
      </c>
      <c r="L338" s="31">
        <v>2200</v>
      </c>
      <c r="M338" s="31">
        <v>0.40677999999999997</v>
      </c>
      <c r="N338" s="1"/>
      <c r="O338" s="1"/>
    </row>
    <row r="339" spans="1:15" ht="12.75" customHeight="1">
      <c r="A339" s="31">
        <v>329</v>
      </c>
      <c r="B339" s="31" t="s">
        <v>459</v>
      </c>
      <c r="C339" s="31">
        <v>43.75</v>
      </c>
      <c r="D339" s="40">
        <v>44.25</v>
      </c>
      <c r="E339" s="40">
        <v>43</v>
      </c>
      <c r="F339" s="40">
        <v>42.25</v>
      </c>
      <c r="G339" s="40">
        <v>41</v>
      </c>
      <c r="H339" s="40">
        <v>45</v>
      </c>
      <c r="I339" s="40">
        <v>46.25</v>
      </c>
      <c r="J339" s="40">
        <v>47</v>
      </c>
      <c r="K339" s="31">
        <v>45.5</v>
      </c>
      <c r="L339" s="31">
        <v>43.5</v>
      </c>
      <c r="M339" s="31">
        <v>41.563670000000002</v>
      </c>
      <c r="N339" s="1"/>
      <c r="O339" s="1"/>
    </row>
    <row r="340" spans="1:15" ht="12.75" customHeight="1">
      <c r="A340" s="31">
        <v>330</v>
      </c>
      <c r="B340" s="31" t="s">
        <v>460</v>
      </c>
      <c r="C340" s="31">
        <v>77.5</v>
      </c>
      <c r="D340" s="40">
        <v>78.05</v>
      </c>
      <c r="E340" s="40">
        <v>76.599999999999994</v>
      </c>
      <c r="F340" s="40">
        <v>75.7</v>
      </c>
      <c r="G340" s="40">
        <v>74.25</v>
      </c>
      <c r="H340" s="40">
        <v>78.949999999999989</v>
      </c>
      <c r="I340" s="40">
        <v>80.400000000000006</v>
      </c>
      <c r="J340" s="40">
        <v>81.299999999999983</v>
      </c>
      <c r="K340" s="31">
        <v>79.5</v>
      </c>
      <c r="L340" s="31">
        <v>77.150000000000006</v>
      </c>
      <c r="M340" s="31">
        <v>33.71199</v>
      </c>
      <c r="N340" s="1"/>
      <c r="O340" s="1"/>
    </row>
    <row r="341" spans="1:15" ht="12.75" customHeight="1">
      <c r="A341" s="31">
        <v>331</v>
      </c>
      <c r="B341" s="31" t="s">
        <v>461</v>
      </c>
      <c r="C341" s="31">
        <v>621.6</v>
      </c>
      <c r="D341" s="40">
        <v>622.75</v>
      </c>
      <c r="E341" s="40">
        <v>606.1</v>
      </c>
      <c r="F341" s="40">
        <v>590.6</v>
      </c>
      <c r="G341" s="40">
        <v>573.95000000000005</v>
      </c>
      <c r="H341" s="40">
        <v>638.25</v>
      </c>
      <c r="I341" s="40">
        <v>654.90000000000009</v>
      </c>
      <c r="J341" s="40">
        <v>670.4</v>
      </c>
      <c r="K341" s="31">
        <v>639.4</v>
      </c>
      <c r="L341" s="31">
        <v>607.25</v>
      </c>
      <c r="M341" s="31">
        <v>0.60729999999999995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19405.5</v>
      </c>
      <c r="D342" s="40">
        <v>19391.45</v>
      </c>
      <c r="E342" s="40">
        <v>19294.100000000002</v>
      </c>
      <c r="F342" s="40">
        <v>19182.7</v>
      </c>
      <c r="G342" s="40">
        <v>19085.350000000002</v>
      </c>
      <c r="H342" s="40">
        <v>19502.850000000002</v>
      </c>
      <c r="I342" s="40">
        <v>19600.2</v>
      </c>
      <c r="J342" s="40">
        <v>19711.600000000002</v>
      </c>
      <c r="K342" s="31">
        <v>19488.8</v>
      </c>
      <c r="L342" s="31">
        <v>19280.05</v>
      </c>
      <c r="M342" s="31">
        <v>0.41607</v>
      </c>
      <c r="N342" s="1"/>
      <c r="O342" s="1"/>
    </row>
    <row r="343" spans="1:15" ht="12.75" customHeight="1">
      <c r="A343" s="31">
        <v>333</v>
      </c>
      <c r="B343" s="31" t="s">
        <v>467</v>
      </c>
      <c r="C343" s="31">
        <v>79.5</v>
      </c>
      <c r="D343" s="40">
        <v>80.86666666666666</v>
      </c>
      <c r="E343" s="40">
        <v>76.633333333333326</v>
      </c>
      <c r="F343" s="40">
        <v>73.766666666666666</v>
      </c>
      <c r="G343" s="40">
        <v>69.533333333333331</v>
      </c>
      <c r="H343" s="40">
        <v>83.73333333333332</v>
      </c>
      <c r="I343" s="40">
        <v>87.96666666666664</v>
      </c>
      <c r="J343" s="40">
        <v>90.833333333333314</v>
      </c>
      <c r="K343" s="31">
        <v>85.1</v>
      </c>
      <c r="L343" s="31">
        <v>78</v>
      </c>
      <c r="M343" s="31">
        <v>27.271529999999998</v>
      </c>
      <c r="N343" s="1"/>
      <c r="O343" s="1"/>
    </row>
    <row r="344" spans="1:15" ht="12.75" customHeight="1">
      <c r="A344" s="31">
        <v>334</v>
      </c>
      <c r="B344" s="31" t="s">
        <v>466</v>
      </c>
      <c r="C344" s="31">
        <v>50.75</v>
      </c>
      <c r="D344" s="40">
        <v>51.366666666666667</v>
      </c>
      <c r="E344" s="40">
        <v>49.483333333333334</v>
      </c>
      <c r="F344" s="40">
        <v>48.216666666666669</v>
      </c>
      <c r="G344" s="40">
        <v>46.333333333333336</v>
      </c>
      <c r="H344" s="40">
        <v>52.633333333333333</v>
      </c>
      <c r="I344" s="40">
        <v>54.516666666666673</v>
      </c>
      <c r="J344" s="40">
        <v>55.783333333333331</v>
      </c>
      <c r="K344" s="31">
        <v>53.25</v>
      </c>
      <c r="L344" s="31">
        <v>50.1</v>
      </c>
      <c r="M344" s="31">
        <v>7.12906</v>
      </c>
      <c r="N344" s="1"/>
      <c r="O344" s="1"/>
    </row>
    <row r="345" spans="1:15" ht="12.75" customHeight="1">
      <c r="A345" s="31">
        <v>335</v>
      </c>
      <c r="B345" s="31" t="s">
        <v>465</v>
      </c>
      <c r="C345" s="31">
        <v>589.95000000000005</v>
      </c>
      <c r="D345" s="40">
        <v>598.88333333333333</v>
      </c>
      <c r="E345" s="40">
        <v>571.06666666666661</v>
      </c>
      <c r="F345" s="40">
        <v>552.18333333333328</v>
      </c>
      <c r="G345" s="40">
        <v>524.36666666666656</v>
      </c>
      <c r="H345" s="40">
        <v>617.76666666666665</v>
      </c>
      <c r="I345" s="40">
        <v>645.58333333333348</v>
      </c>
      <c r="J345" s="40">
        <v>664.4666666666667</v>
      </c>
      <c r="K345" s="31">
        <v>626.70000000000005</v>
      </c>
      <c r="L345" s="31">
        <v>580</v>
      </c>
      <c r="M345" s="31">
        <v>20.923459999999999</v>
      </c>
      <c r="N345" s="1"/>
      <c r="O345" s="1"/>
    </row>
    <row r="346" spans="1:15" ht="12.75" customHeight="1">
      <c r="A346" s="31">
        <v>336</v>
      </c>
      <c r="B346" s="31" t="s">
        <v>462</v>
      </c>
      <c r="C346" s="31">
        <v>32.6</v>
      </c>
      <c r="D346" s="40">
        <v>32.733333333333334</v>
      </c>
      <c r="E346" s="40">
        <v>31.916666666666671</v>
      </c>
      <c r="F346" s="40">
        <v>31.233333333333334</v>
      </c>
      <c r="G346" s="40">
        <v>30.416666666666671</v>
      </c>
      <c r="H346" s="40">
        <v>33.416666666666671</v>
      </c>
      <c r="I346" s="40">
        <v>34.233333333333334</v>
      </c>
      <c r="J346" s="40">
        <v>34.916666666666671</v>
      </c>
      <c r="K346" s="31">
        <v>33.549999999999997</v>
      </c>
      <c r="L346" s="31">
        <v>32.049999999999997</v>
      </c>
      <c r="M346" s="31">
        <v>113.2655</v>
      </c>
      <c r="N346" s="1"/>
      <c r="O346" s="1"/>
    </row>
    <row r="347" spans="1:15" ht="12.75" customHeight="1">
      <c r="A347" s="31">
        <v>337</v>
      </c>
      <c r="B347" s="31" t="s">
        <v>538</v>
      </c>
      <c r="C347" s="31">
        <v>152.19999999999999</v>
      </c>
      <c r="D347" s="40">
        <v>153.1</v>
      </c>
      <c r="E347" s="40">
        <v>150</v>
      </c>
      <c r="F347" s="40">
        <v>147.80000000000001</v>
      </c>
      <c r="G347" s="40">
        <v>144.70000000000002</v>
      </c>
      <c r="H347" s="40">
        <v>155.29999999999998</v>
      </c>
      <c r="I347" s="40">
        <v>158.39999999999995</v>
      </c>
      <c r="J347" s="40">
        <v>160.59999999999997</v>
      </c>
      <c r="K347" s="31">
        <v>156.19999999999999</v>
      </c>
      <c r="L347" s="31">
        <v>150.9</v>
      </c>
      <c r="M347" s="31">
        <v>2.19801</v>
      </c>
      <c r="N347" s="1"/>
      <c r="O347" s="1"/>
    </row>
    <row r="348" spans="1:15" ht="12.75" customHeight="1">
      <c r="A348" s="31">
        <v>338</v>
      </c>
      <c r="B348" s="31" t="s">
        <v>468</v>
      </c>
      <c r="C348" s="31">
        <v>2315.35</v>
      </c>
      <c r="D348" s="40">
        <v>2325.2999999999997</v>
      </c>
      <c r="E348" s="40">
        <v>2300.0499999999993</v>
      </c>
      <c r="F348" s="40">
        <v>2284.7499999999995</v>
      </c>
      <c r="G348" s="40">
        <v>2259.4999999999991</v>
      </c>
      <c r="H348" s="40">
        <v>2340.5999999999995</v>
      </c>
      <c r="I348" s="40">
        <v>2365.8500000000004</v>
      </c>
      <c r="J348" s="40">
        <v>2381.1499999999996</v>
      </c>
      <c r="K348" s="31">
        <v>2350.5500000000002</v>
      </c>
      <c r="L348" s="31">
        <v>2310</v>
      </c>
      <c r="M348" s="31">
        <v>3.6670000000000001E-2</v>
      </c>
      <c r="N348" s="1"/>
      <c r="O348" s="1"/>
    </row>
    <row r="349" spans="1:15" ht="12.75" customHeight="1">
      <c r="A349" s="31">
        <v>339</v>
      </c>
      <c r="B349" s="31" t="s">
        <v>463</v>
      </c>
      <c r="C349" s="31">
        <v>63.75</v>
      </c>
      <c r="D349" s="40">
        <v>64.483333333333334</v>
      </c>
      <c r="E349" s="40">
        <v>62.116666666666674</v>
      </c>
      <c r="F349" s="40">
        <v>60.483333333333341</v>
      </c>
      <c r="G349" s="40">
        <v>58.116666666666681</v>
      </c>
      <c r="H349" s="40">
        <v>66.116666666666674</v>
      </c>
      <c r="I349" s="40">
        <v>68.48333333333332</v>
      </c>
      <c r="J349" s="40">
        <v>70.11666666666666</v>
      </c>
      <c r="K349" s="31">
        <v>66.849999999999994</v>
      </c>
      <c r="L349" s="31">
        <v>62.85</v>
      </c>
      <c r="M349" s="31">
        <v>37.721040000000002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135.80000000000001</v>
      </c>
      <c r="D350" s="40">
        <v>136.78333333333333</v>
      </c>
      <c r="E350" s="40">
        <v>134.31666666666666</v>
      </c>
      <c r="F350" s="40">
        <v>132.83333333333334</v>
      </c>
      <c r="G350" s="40">
        <v>130.36666666666667</v>
      </c>
      <c r="H350" s="40">
        <v>138.26666666666665</v>
      </c>
      <c r="I350" s="40">
        <v>140.73333333333329</v>
      </c>
      <c r="J350" s="40">
        <v>142.21666666666664</v>
      </c>
      <c r="K350" s="31">
        <v>139.25</v>
      </c>
      <c r="L350" s="31">
        <v>135.30000000000001</v>
      </c>
      <c r="M350" s="31">
        <v>81.226550000000003</v>
      </c>
      <c r="N350" s="1"/>
      <c r="O350" s="1"/>
    </row>
    <row r="351" spans="1:15" ht="12.75" customHeight="1">
      <c r="A351" s="31">
        <v>341</v>
      </c>
      <c r="B351" s="31" t="s">
        <v>464</v>
      </c>
      <c r="C351" s="31">
        <v>247.95</v>
      </c>
      <c r="D351" s="40">
        <v>247.95000000000002</v>
      </c>
      <c r="E351" s="40">
        <v>243.00000000000003</v>
      </c>
      <c r="F351" s="40">
        <v>238.05</v>
      </c>
      <c r="G351" s="40">
        <v>233.10000000000002</v>
      </c>
      <c r="H351" s="40">
        <v>252.90000000000003</v>
      </c>
      <c r="I351" s="40">
        <v>257.85000000000002</v>
      </c>
      <c r="J351" s="40">
        <v>262.80000000000007</v>
      </c>
      <c r="K351" s="31">
        <v>252.9</v>
      </c>
      <c r="L351" s="31">
        <v>243</v>
      </c>
      <c r="M351" s="31">
        <v>8.6355199999999996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135.30000000000001</v>
      </c>
      <c r="D352" s="40">
        <v>135.88333333333333</v>
      </c>
      <c r="E352" s="40">
        <v>134.16666666666666</v>
      </c>
      <c r="F352" s="40">
        <v>133.03333333333333</v>
      </c>
      <c r="G352" s="40">
        <v>131.31666666666666</v>
      </c>
      <c r="H352" s="40">
        <v>137.01666666666665</v>
      </c>
      <c r="I352" s="40">
        <v>138.73333333333335</v>
      </c>
      <c r="J352" s="40">
        <v>139.86666666666665</v>
      </c>
      <c r="K352" s="31">
        <v>137.6</v>
      </c>
      <c r="L352" s="31">
        <v>134.75</v>
      </c>
      <c r="M352" s="31">
        <v>99.429739999999995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921.5</v>
      </c>
      <c r="D353" s="40">
        <v>933.6</v>
      </c>
      <c r="E353" s="40">
        <v>899.2</v>
      </c>
      <c r="F353" s="40">
        <v>876.9</v>
      </c>
      <c r="G353" s="40">
        <v>842.5</v>
      </c>
      <c r="H353" s="40">
        <v>955.90000000000009</v>
      </c>
      <c r="I353" s="40">
        <v>990.3</v>
      </c>
      <c r="J353" s="40">
        <v>1012.6000000000001</v>
      </c>
      <c r="K353" s="31">
        <v>968</v>
      </c>
      <c r="L353" s="31">
        <v>911.3</v>
      </c>
      <c r="M353" s="31">
        <v>9.9185499999999998</v>
      </c>
      <c r="N353" s="1"/>
      <c r="O353" s="1"/>
    </row>
    <row r="354" spans="1:15" ht="12.75" customHeight="1">
      <c r="A354" s="31">
        <v>344</v>
      </c>
      <c r="B354" s="31" t="s">
        <v>469</v>
      </c>
      <c r="C354" s="31">
        <v>4375.7</v>
      </c>
      <c r="D354" s="40">
        <v>4396.9000000000005</v>
      </c>
      <c r="E354" s="40">
        <v>4293.8000000000011</v>
      </c>
      <c r="F354" s="40">
        <v>4211.9000000000005</v>
      </c>
      <c r="G354" s="40">
        <v>4108.8000000000011</v>
      </c>
      <c r="H354" s="40">
        <v>4478.8000000000011</v>
      </c>
      <c r="I354" s="40">
        <v>4581.9000000000015</v>
      </c>
      <c r="J354" s="40">
        <v>4663.8000000000011</v>
      </c>
      <c r="K354" s="31">
        <v>4500</v>
      </c>
      <c r="L354" s="31">
        <v>4315</v>
      </c>
      <c r="M354" s="31">
        <v>1.2330000000000001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213</v>
      </c>
      <c r="D355" s="40">
        <v>215</v>
      </c>
      <c r="E355" s="40">
        <v>210.25</v>
      </c>
      <c r="F355" s="40">
        <v>207.5</v>
      </c>
      <c r="G355" s="40">
        <v>202.75</v>
      </c>
      <c r="H355" s="40">
        <v>217.75</v>
      </c>
      <c r="I355" s="40">
        <v>222.5</v>
      </c>
      <c r="J355" s="40">
        <v>225.25</v>
      </c>
      <c r="K355" s="31">
        <v>219.75</v>
      </c>
      <c r="L355" s="31">
        <v>212.25</v>
      </c>
      <c r="M355" s="31">
        <v>9.20702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154.30000000000001</v>
      </c>
      <c r="D356" s="40">
        <v>155</v>
      </c>
      <c r="E356" s="40">
        <v>153</v>
      </c>
      <c r="F356" s="40">
        <v>151.69999999999999</v>
      </c>
      <c r="G356" s="40">
        <v>149.69999999999999</v>
      </c>
      <c r="H356" s="40">
        <v>156.30000000000001</v>
      </c>
      <c r="I356" s="40">
        <v>158.30000000000001</v>
      </c>
      <c r="J356" s="40">
        <v>159.60000000000002</v>
      </c>
      <c r="K356" s="31">
        <v>157</v>
      </c>
      <c r="L356" s="31">
        <v>153.69999999999999</v>
      </c>
      <c r="M356" s="31">
        <v>183.51510999999999</v>
      </c>
      <c r="N356" s="1"/>
      <c r="O356" s="1"/>
    </row>
    <row r="357" spans="1:15" ht="12.75" customHeight="1">
      <c r="A357" s="31">
        <v>347</v>
      </c>
      <c r="B357" s="31" t="s">
        <v>470</v>
      </c>
      <c r="C357" s="31">
        <v>376.7</v>
      </c>
      <c r="D357" s="40">
        <v>376.43333333333334</v>
      </c>
      <c r="E357" s="40">
        <v>371.31666666666666</v>
      </c>
      <c r="F357" s="40">
        <v>365.93333333333334</v>
      </c>
      <c r="G357" s="40">
        <v>360.81666666666666</v>
      </c>
      <c r="H357" s="40">
        <v>381.81666666666666</v>
      </c>
      <c r="I357" s="40">
        <v>386.93333333333334</v>
      </c>
      <c r="J357" s="40">
        <v>392.31666666666666</v>
      </c>
      <c r="K357" s="31">
        <v>381.55</v>
      </c>
      <c r="L357" s="31">
        <v>371.05</v>
      </c>
      <c r="M357" s="31">
        <v>1.6031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40595</v>
      </c>
      <c r="D358" s="40">
        <v>40671.116666666669</v>
      </c>
      <c r="E358" s="40">
        <v>40342.233333333337</v>
      </c>
      <c r="F358" s="40">
        <v>40089.466666666667</v>
      </c>
      <c r="G358" s="40">
        <v>39760.583333333336</v>
      </c>
      <c r="H358" s="40">
        <v>40923.883333333339</v>
      </c>
      <c r="I358" s="40">
        <v>41252.76666666667</v>
      </c>
      <c r="J358" s="40">
        <v>41505.53333333334</v>
      </c>
      <c r="K358" s="31">
        <v>41000</v>
      </c>
      <c r="L358" s="31">
        <v>40418.35</v>
      </c>
      <c r="M358" s="31">
        <v>0.19245999999999999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2551.85</v>
      </c>
      <c r="D359" s="40">
        <v>2571.9500000000003</v>
      </c>
      <c r="E359" s="40">
        <v>2525.9000000000005</v>
      </c>
      <c r="F359" s="40">
        <v>2499.9500000000003</v>
      </c>
      <c r="G359" s="40">
        <v>2453.9000000000005</v>
      </c>
      <c r="H359" s="40">
        <v>2597.9000000000005</v>
      </c>
      <c r="I359" s="40">
        <v>2643.9500000000007</v>
      </c>
      <c r="J359" s="40">
        <v>2669.9000000000005</v>
      </c>
      <c r="K359" s="31">
        <v>2618</v>
      </c>
      <c r="L359" s="31">
        <v>2546</v>
      </c>
      <c r="M359" s="31">
        <v>4.6445499999999997</v>
      </c>
      <c r="N359" s="1"/>
      <c r="O359" s="1"/>
    </row>
    <row r="360" spans="1:15" ht="12.75" customHeight="1">
      <c r="A360" s="31">
        <v>350</v>
      </c>
      <c r="B360" s="31" t="s">
        <v>474</v>
      </c>
      <c r="C360" s="31">
        <v>4161.45</v>
      </c>
      <c r="D360" s="40">
        <v>4235.5666666666666</v>
      </c>
      <c r="E360" s="40">
        <v>4031.2833333333328</v>
      </c>
      <c r="F360" s="40">
        <v>3901.1166666666659</v>
      </c>
      <c r="G360" s="40">
        <v>3696.8333333333321</v>
      </c>
      <c r="H360" s="40">
        <v>4365.7333333333336</v>
      </c>
      <c r="I360" s="40">
        <v>4570.0166666666682</v>
      </c>
      <c r="J360" s="40">
        <v>4700.1833333333343</v>
      </c>
      <c r="K360" s="31">
        <v>4439.8500000000004</v>
      </c>
      <c r="L360" s="31">
        <v>4105.3999999999996</v>
      </c>
      <c r="M360" s="31">
        <v>4.7209599999999998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225.35</v>
      </c>
      <c r="D361" s="40">
        <v>226.18333333333331</v>
      </c>
      <c r="E361" s="40">
        <v>223.86666666666662</v>
      </c>
      <c r="F361" s="40">
        <v>222.3833333333333</v>
      </c>
      <c r="G361" s="40">
        <v>220.06666666666661</v>
      </c>
      <c r="H361" s="40">
        <v>227.66666666666663</v>
      </c>
      <c r="I361" s="40">
        <v>229.98333333333329</v>
      </c>
      <c r="J361" s="40">
        <v>231.46666666666664</v>
      </c>
      <c r="K361" s="31">
        <v>228.5</v>
      </c>
      <c r="L361" s="31">
        <v>224.7</v>
      </c>
      <c r="M361" s="31">
        <v>24.878579999999999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129.44999999999999</v>
      </c>
      <c r="D362" s="40">
        <v>130.5</v>
      </c>
      <c r="E362" s="40">
        <v>128.1</v>
      </c>
      <c r="F362" s="40">
        <v>126.75</v>
      </c>
      <c r="G362" s="40">
        <v>124.35</v>
      </c>
      <c r="H362" s="40">
        <v>131.85</v>
      </c>
      <c r="I362" s="40">
        <v>134.24999999999997</v>
      </c>
      <c r="J362" s="40">
        <v>135.6</v>
      </c>
      <c r="K362" s="31">
        <v>132.9</v>
      </c>
      <c r="L362" s="31">
        <v>129.15</v>
      </c>
      <c r="M362" s="31">
        <v>31.105650000000001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5067.6000000000004</v>
      </c>
      <c r="D363" s="40">
        <v>5062.2</v>
      </c>
      <c r="E363" s="40">
        <v>5025.3999999999996</v>
      </c>
      <c r="F363" s="40">
        <v>4983.2</v>
      </c>
      <c r="G363" s="40">
        <v>4946.3999999999996</v>
      </c>
      <c r="H363" s="40">
        <v>5104.3999999999996</v>
      </c>
      <c r="I363" s="40">
        <v>5141.2000000000007</v>
      </c>
      <c r="J363" s="40">
        <v>5183.3999999999996</v>
      </c>
      <c r="K363" s="31">
        <v>5099</v>
      </c>
      <c r="L363" s="31">
        <v>5020</v>
      </c>
      <c r="M363" s="31">
        <v>0.18997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15106.4</v>
      </c>
      <c r="D364" s="40">
        <v>15212.316666666666</v>
      </c>
      <c r="E364" s="40">
        <v>14894.083333333332</v>
      </c>
      <c r="F364" s="40">
        <v>14681.766666666666</v>
      </c>
      <c r="G364" s="40">
        <v>14363.533333333333</v>
      </c>
      <c r="H364" s="40">
        <v>15424.633333333331</v>
      </c>
      <c r="I364" s="40">
        <v>15742.866666666665</v>
      </c>
      <c r="J364" s="40">
        <v>15955.183333333331</v>
      </c>
      <c r="K364" s="31">
        <v>15530.55</v>
      </c>
      <c r="L364" s="31">
        <v>15000</v>
      </c>
      <c r="M364" s="31">
        <v>0.23757</v>
      </c>
      <c r="N364" s="1"/>
      <c r="O364" s="1"/>
    </row>
    <row r="365" spans="1:15" ht="12.75" customHeight="1">
      <c r="A365" s="31">
        <v>355</v>
      </c>
      <c r="B365" s="31" t="s">
        <v>481</v>
      </c>
      <c r="C365" s="31">
        <v>5008.2</v>
      </c>
      <c r="D365" s="40">
        <v>5034.7333333333336</v>
      </c>
      <c r="E365" s="40">
        <v>4973.4666666666672</v>
      </c>
      <c r="F365" s="40">
        <v>4938.7333333333336</v>
      </c>
      <c r="G365" s="40">
        <v>4877.4666666666672</v>
      </c>
      <c r="H365" s="40">
        <v>5069.4666666666672</v>
      </c>
      <c r="I365" s="40">
        <v>5130.7333333333336</v>
      </c>
      <c r="J365" s="40">
        <v>5165.4666666666672</v>
      </c>
      <c r="K365" s="31">
        <v>5096</v>
      </c>
      <c r="L365" s="31">
        <v>5000</v>
      </c>
      <c r="M365" s="31">
        <v>9.1770000000000004E-2</v>
      </c>
      <c r="N365" s="1"/>
      <c r="O365" s="1"/>
    </row>
    <row r="366" spans="1:15" ht="12.75" customHeight="1">
      <c r="A366" s="31">
        <v>356</v>
      </c>
      <c r="B366" s="31" t="s">
        <v>475</v>
      </c>
      <c r="C366" s="31">
        <v>230.05</v>
      </c>
      <c r="D366" s="40">
        <v>229.29999999999998</v>
      </c>
      <c r="E366" s="40">
        <v>225.59999999999997</v>
      </c>
      <c r="F366" s="40">
        <v>221.14999999999998</v>
      </c>
      <c r="G366" s="40">
        <v>217.44999999999996</v>
      </c>
      <c r="H366" s="40">
        <v>233.74999999999997</v>
      </c>
      <c r="I366" s="40">
        <v>237.44999999999996</v>
      </c>
      <c r="J366" s="40">
        <v>241.89999999999998</v>
      </c>
      <c r="K366" s="31">
        <v>233</v>
      </c>
      <c r="L366" s="31">
        <v>224.85</v>
      </c>
      <c r="M366" s="31">
        <v>14.900069999999999</v>
      </c>
      <c r="N366" s="1"/>
      <c r="O366" s="1"/>
    </row>
    <row r="367" spans="1:15" ht="12.75" customHeight="1">
      <c r="A367" s="31">
        <v>357</v>
      </c>
      <c r="B367" s="31" t="s">
        <v>476</v>
      </c>
      <c r="C367" s="31">
        <v>1081.75</v>
      </c>
      <c r="D367" s="40">
        <v>1092.8</v>
      </c>
      <c r="E367" s="40">
        <v>1059.05</v>
      </c>
      <c r="F367" s="40">
        <v>1036.3499999999999</v>
      </c>
      <c r="G367" s="40">
        <v>1002.5999999999999</v>
      </c>
      <c r="H367" s="40">
        <v>1115.5</v>
      </c>
      <c r="I367" s="40">
        <v>1149.25</v>
      </c>
      <c r="J367" s="40">
        <v>1171.95</v>
      </c>
      <c r="K367" s="31">
        <v>1126.55</v>
      </c>
      <c r="L367" s="31">
        <v>1070.0999999999999</v>
      </c>
      <c r="M367" s="31">
        <v>2.53762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2439.6</v>
      </c>
      <c r="D368" s="40">
        <v>2420.7333333333336</v>
      </c>
      <c r="E368" s="40">
        <v>2394.4666666666672</v>
      </c>
      <c r="F368" s="40">
        <v>2349.3333333333335</v>
      </c>
      <c r="G368" s="40">
        <v>2323.0666666666671</v>
      </c>
      <c r="H368" s="40">
        <v>2465.8666666666672</v>
      </c>
      <c r="I368" s="40">
        <v>2492.1333333333337</v>
      </c>
      <c r="J368" s="40">
        <v>2537.2666666666673</v>
      </c>
      <c r="K368" s="31">
        <v>2447</v>
      </c>
      <c r="L368" s="31">
        <v>2375.6</v>
      </c>
      <c r="M368" s="31">
        <v>4.7546900000000001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2870.75</v>
      </c>
      <c r="D369" s="40">
        <v>2870.4833333333336</v>
      </c>
      <c r="E369" s="40">
        <v>2835.2666666666673</v>
      </c>
      <c r="F369" s="40">
        <v>2799.7833333333338</v>
      </c>
      <c r="G369" s="40">
        <v>2764.5666666666675</v>
      </c>
      <c r="H369" s="40">
        <v>2905.9666666666672</v>
      </c>
      <c r="I369" s="40">
        <v>2941.1833333333334</v>
      </c>
      <c r="J369" s="40">
        <v>2976.666666666667</v>
      </c>
      <c r="K369" s="31">
        <v>2905.7</v>
      </c>
      <c r="L369" s="31">
        <v>2835</v>
      </c>
      <c r="M369" s="31">
        <v>2.0221900000000002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41.65</v>
      </c>
      <c r="D370" s="40">
        <v>41.55</v>
      </c>
      <c r="E370" s="40">
        <v>40.899999999999991</v>
      </c>
      <c r="F370" s="40">
        <v>40.149999999999991</v>
      </c>
      <c r="G370" s="40">
        <v>39.499999999999986</v>
      </c>
      <c r="H370" s="40">
        <v>42.3</v>
      </c>
      <c r="I370" s="40">
        <v>42.95</v>
      </c>
      <c r="J370" s="40">
        <v>43.7</v>
      </c>
      <c r="K370" s="31">
        <v>42.2</v>
      </c>
      <c r="L370" s="31">
        <v>40.799999999999997</v>
      </c>
      <c r="M370" s="31">
        <v>1236.5462</v>
      </c>
      <c r="N370" s="1"/>
      <c r="O370" s="1"/>
    </row>
    <row r="371" spans="1:15" ht="12.75" customHeight="1">
      <c r="A371" s="31">
        <v>361</v>
      </c>
      <c r="B371" s="31" t="s">
        <v>472</v>
      </c>
      <c r="C371" s="31">
        <v>457.85</v>
      </c>
      <c r="D371" s="40">
        <v>459.43333333333334</v>
      </c>
      <c r="E371" s="40">
        <v>453.41666666666669</v>
      </c>
      <c r="F371" s="40">
        <v>448.98333333333335</v>
      </c>
      <c r="G371" s="40">
        <v>442.9666666666667</v>
      </c>
      <c r="H371" s="40">
        <v>463.86666666666667</v>
      </c>
      <c r="I371" s="40">
        <v>469.88333333333333</v>
      </c>
      <c r="J371" s="40">
        <v>474.31666666666666</v>
      </c>
      <c r="K371" s="31">
        <v>465.45</v>
      </c>
      <c r="L371" s="31">
        <v>455</v>
      </c>
      <c r="M371" s="31">
        <v>0.64183999999999997</v>
      </c>
      <c r="N371" s="1"/>
      <c r="O371" s="1"/>
    </row>
    <row r="372" spans="1:15" ht="12.75" customHeight="1">
      <c r="A372" s="31">
        <v>362</v>
      </c>
      <c r="B372" s="31" t="s">
        <v>473</v>
      </c>
      <c r="C372" s="31">
        <v>303.5</v>
      </c>
      <c r="D372" s="40">
        <v>307.36666666666662</v>
      </c>
      <c r="E372" s="40">
        <v>297.43333333333322</v>
      </c>
      <c r="F372" s="40">
        <v>291.36666666666662</v>
      </c>
      <c r="G372" s="40">
        <v>281.43333333333322</v>
      </c>
      <c r="H372" s="40">
        <v>313.43333333333322</v>
      </c>
      <c r="I372" s="40">
        <v>323.36666666666662</v>
      </c>
      <c r="J372" s="40">
        <v>329.43333333333322</v>
      </c>
      <c r="K372" s="31">
        <v>317.3</v>
      </c>
      <c r="L372" s="31">
        <v>301.3</v>
      </c>
      <c r="M372" s="31">
        <v>10.786960000000001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2494.0500000000002</v>
      </c>
      <c r="D373" s="40">
        <v>2489.3000000000002</v>
      </c>
      <c r="E373" s="40">
        <v>2469.8000000000002</v>
      </c>
      <c r="F373" s="40">
        <v>2445.5500000000002</v>
      </c>
      <c r="G373" s="40">
        <v>2426.0500000000002</v>
      </c>
      <c r="H373" s="40">
        <v>2513.5500000000002</v>
      </c>
      <c r="I373" s="40">
        <v>2533.0500000000002</v>
      </c>
      <c r="J373" s="40">
        <v>2557.3000000000002</v>
      </c>
      <c r="K373" s="31">
        <v>2508.8000000000002</v>
      </c>
      <c r="L373" s="31">
        <v>2465.0500000000002</v>
      </c>
      <c r="M373" s="31">
        <v>2.3530099999999998</v>
      </c>
      <c r="N373" s="1"/>
      <c r="O373" s="1"/>
    </row>
    <row r="374" spans="1:15" ht="12.75" customHeight="1">
      <c r="A374" s="31">
        <v>364</v>
      </c>
      <c r="B374" s="31" t="s">
        <v>477</v>
      </c>
      <c r="C374" s="31">
        <v>906.45</v>
      </c>
      <c r="D374" s="40">
        <v>909.68333333333339</v>
      </c>
      <c r="E374" s="40">
        <v>891.91666666666674</v>
      </c>
      <c r="F374" s="40">
        <v>877.38333333333333</v>
      </c>
      <c r="G374" s="40">
        <v>859.61666666666667</v>
      </c>
      <c r="H374" s="40">
        <v>924.21666666666681</v>
      </c>
      <c r="I374" s="40">
        <v>941.98333333333346</v>
      </c>
      <c r="J374" s="40">
        <v>956.51666666666688</v>
      </c>
      <c r="K374" s="31">
        <v>927.45</v>
      </c>
      <c r="L374" s="31">
        <v>895.15</v>
      </c>
      <c r="M374" s="31">
        <v>0.19978000000000001</v>
      </c>
      <c r="N374" s="1"/>
      <c r="O374" s="1"/>
    </row>
    <row r="375" spans="1:15" ht="12.75" customHeight="1">
      <c r="A375" s="31">
        <v>365</v>
      </c>
      <c r="B375" s="31" t="s">
        <v>478</v>
      </c>
      <c r="C375" s="31">
        <v>1693.05</v>
      </c>
      <c r="D375" s="40">
        <v>1690.8666666666668</v>
      </c>
      <c r="E375" s="40">
        <v>1653.2833333333335</v>
      </c>
      <c r="F375" s="40">
        <v>1613.5166666666667</v>
      </c>
      <c r="G375" s="40">
        <v>1575.9333333333334</v>
      </c>
      <c r="H375" s="40">
        <v>1730.6333333333337</v>
      </c>
      <c r="I375" s="40">
        <v>1768.2166666666667</v>
      </c>
      <c r="J375" s="40">
        <v>1807.9833333333338</v>
      </c>
      <c r="K375" s="31">
        <v>1728.45</v>
      </c>
      <c r="L375" s="31">
        <v>1651.1</v>
      </c>
      <c r="M375" s="31">
        <v>1.84162</v>
      </c>
      <c r="N375" s="1"/>
      <c r="O375" s="1"/>
    </row>
    <row r="376" spans="1:15" ht="12.75" customHeight="1">
      <c r="A376" s="31">
        <v>366</v>
      </c>
      <c r="B376" s="31" t="s">
        <v>870</v>
      </c>
      <c r="C376" s="31">
        <v>196.55</v>
      </c>
      <c r="D376" s="40">
        <v>200.08333333333334</v>
      </c>
      <c r="E376" s="40">
        <v>193.01666666666668</v>
      </c>
      <c r="F376" s="40">
        <v>189.48333333333335</v>
      </c>
      <c r="G376" s="40">
        <v>182.41666666666669</v>
      </c>
      <c r="H376" s="40">
        <v>203.61666666666667</v>
      </c>
      <c r="I376" s="40">
        <v>210.68333333333334</v>
      </c>
      <c r="J376" s="40">
        <v>214.21666666666667</v>
      </c>
      <c r="K376" s="31">
        <v>207.15</v>
      </c>
      <c r="L376" s="31">
        <v>196.55</v>
      </c>
      <c r="M376" s="31">
        <v>78.124359999999996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192.5</v>
      </c>
      <c r="D377" s="40">
        <v>192.66666666666666</v>
      </c>
      <c r="E377" s="40">
        <v>190.88333333333333</v>
      </c>
      <c r="F377" s="40">
        <v>189.26666666666668</v>
      </c>
      <c r="G377" s="40">
        <v>187.48333333333335</v>
      </c>
      <c r="H377" s="40">
        <v>194.2833333333333</v>
      </c>
      <c r="I377" s="40">
        <v>196.06666666666666</v>
      </c>
      <c r="J377" s="40">
        <v>197.68333333333328</v>
      </c>
      <c r="K377" s="31">
        <v>194.45</v>
      </c>
      <c r="L377" s="31">
        <v>191.05</v>
      </c>
      <c r="M377" s="31">
        <v>80.572000000000003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2541.1</v>
      </c>
      <c r="D378" s="40">
        <v>2554.7000000000003</v>
      </c>
      <c r="E378" s="40">
        <v>2461.4000000000005</v>
      </c>
      <c r="F378" s="40">
        <v>2381.7000000000003</v>
      </c>
      <c r="G378" s="40">
        <v>2288.4000000000005</v>
      </c>
      <c r="H378" s="40">
        <v>2634.4000000000005</v>
      </c>
      <c r="I378" s="40">
        <v>2727.7000000000007</v>
      </c>
      <c r="J378" s="40">
        <v>2807.4000000000005</v>
      </c>
      <c r="K378" s="31">
        <v>2648</v>
      </c>
      <c r="L378" s="31">
        <v>2475</v>
      </c>
      <c r="M378" s="31">
        <v>0.37136000000000002</v>
      </c>
      <c r="N378" s="1"/>
      <c r="O378" s="1"/>
    </row>
    <row r="379" spans="1:15" ht="12.75" customHeight="1">
      <c r="A379" s="31">
        <v>369</v>
      </c>
      <c r="B379" s="31" t="s">
        <v>871</v>
      </c>
      <c r="C379" s="31">
        <v>348.55</v>
      </c>
      <c r="D379" s="40">
        <v>349.51666666666665</v>
      </c>
      <c r="E379" s="40">
        <v>339.0333333333333</v>
      </c>
      <c r="F379" s="40">
        <v>329.51666666666665</v>
      </c>
      <c r="G379" s="40">
        <v>319.0333333333333</v>
      </c>
      <c r="H379" s="40">
        <v>359.0333333333333</v>
      </c>
      <c r="I379" s="40">
        <v>369.51666666666665</v>
      </c>
      <c r="J379" s="40">
        <v>379.0333333333333</v>
      </c>
      <c r="K379" s="31">
        <v>360</v>
      </c>
      <c r="L379" s="31">
        <v>340</v>
      </c>
      <c r="M379" s="31">
        <v>3.17571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466.75</v>
      </c>
      <c r="D380" s="40">
        <v>463.91666666666669</v>
      </c>
      <c r="E380" s="40">
        <v>455.68333333333339</v>
      </c>
      <c r="F380" s="40">
        <v>444.61666666666673</v>
      </c>
      <c r="G380" s="40">
        <v>436.38333333333344</v>
      </c>
      <c r="H380" s="40">
        <v>474.98333333333335</v>
      </c>
      <c r="I380" s="40">
        <v>483.21666666666658</v>
      </c>
      <c r="J380" s="40">
        <v>494.2833333333333</v>
      </c>
      <c r="K380" s="31">
        <v>472.15</v>
      </c>
      <c r="L380" s="31">
        <v>452.85</v>
      </c>
      <c r="M380" s="31">
        <v>8.2425800000000002</v>
      </c>
      <c r="N380" s="1"/>
      <c r="O380" s="1"/>
    </row>
    <row r="381" spans="1:15" ht="12.75" customHeight="1">
      <c r="A381" s="31">
        <v>371</v>
      </c>
      <c r="B381" s="31" t="s">
        <v>479</v>
      </c>
      <c r="C381" s="31">
        <v>838.25</v>
      </c>
      <c r="D381" s="40">
        <v>836.61666666666667</v>
      </c>
      <c r="E381" s="40">
        <v>807.0333333333333</v>
      </c>
      <c r="F381" s="40">
        <v>775.81666666666661</v>
      </c>
      <c r="G381" s="40">
        <v>746.23333333333323</v>
      </c>
      <c r="H381" s="40">
        <v>867.83333333333337</v>
      </c>
      <c r="I381" s="40">
        <v>897.41666666666663</v>
      </c>
      <c r="J381" s="40">
        <v>928.63333333333344</v>
      </c>
      <c r="K381" s="31">
        <v>866.2</v>
      </c>
      <c r="L381" s="31">
        <v>805.4</v>
      </c>
      <c r="M381" s="31">
        <v>2.9540799999999998</v>
      </c>
      <c r="N381" s="1"/>
      <c r="O381" s="1"/>
    </row>
    <row r="382" spans="1:15" ht="12.75" customHeight="1">
      <c r="A382" s="31">
        <v>372</v>
      </c>
      <c r="B382" s="31" t="s">
        <v>480</v>
      </c>
      <c r="C382" s="31">
        <v>128.44999999999999</v>
      </c>
      <c r="D382" s="40">
        <v>129.1</v>
      </c>
      <c r="E382" s="40">
        <v>126.04999999999998</v>
      </c>
      <c r="F382" s="40">
        <v>123.64999999999999</v>
      </c>
      <c r="G382" s="40">
        <v>120.59999999999998</v>
      </c>
      <c r="H382" s="40">
        <v>131.5</v>
      </c>
      <c r="I382" s="40">
        <v>134.55000000000001</v>
      </c>
      <c r="J382" s="40">
        <v>136.94999999999999</v>
      </c>
      <c r="K382" s="31">
        <v>132.15</v>
      </c>
      <c r="L382" s="31">
        <v>126.7</v>
      </c>
      <c r="M382" s="31">
        <v>1.80091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1694.95</v>
      </c>
      <c r="D383" s="40">
        <v>1702.0500000000002</v>
      </c>
      <c r="E383" s="40">
        <v>1655.4500000000003</v>
      </c>
      <c r="F383" s="40">
        <v>1615.95</v>
      </c>
      <c r="G383" s="40">
        <v>1569.3500000000001</v>
      </c>
      <c r="H383" s="40">
        <v>1741.5500000000004</v>
      </c>
      <c r="I383" s="40">
        <v>1788.1500000000003</v>
      </c>
      <c r="J383" s="40">
        <v>1827.6500000000005</v>
      </c>
      <c r="K383" s="31">
        <v>1748.65</v>
      </c>
      <c r="L383" s="31">
        <v>1662.55</v>
      </c>
      <c r="M383" s="31">
        <v>6.8080299999999996</v>
      </c>
      <c r="N383" s="1"/>
      <c r="O383" s="1"/>
    </row>
    <row r="384" spans="1:15" ht="12.75" customHeight="1">
      <c r="A384" s="31">
        <v>374</v>
      </c>
      <c r="B384" s="31" t="s">
        <v>482</v>
      </c>
      <c r="C384" s="31">
        <v>910.1</v>
      </c>
      <c r="D384" s="40">
        <v>921.5333333333333</v>
      </c>
      <c r="E384" s="40">
        <v>890.06666666666661</v>
      </c>
      <c r="F384" s="40">
        <v>870.0333333333333</v>
      </c>
      <c r="G384" s="40">
        <v>838.56666666666661</v>
      </c>
      <c r="H384" s="40">
        <v>941.56666666666661</v>
      </c>
      <c r="I384" s="40">
        <v>973.0333333333333</v>
      </c>
      <c r="J384" s="40">
        <v>993.06666666666661</v>
      </c>
      <c r="K384" s="31">
        <v>953</v>
      </c>
      <c r="L384" s="31">
        <v>901.5</v>
      </c>
      <c r="M384" s="31">
        <v>2.6734</v>
      </c>
      <c r="N384" s="1"/>
      <c r="O384" s="1"/>
    </row>
    <row r="385" spans="1:15" ht="12.75" customHeight="1">
      <c r="A385" s="31">
        <v>375</v>
      </c>
      <c r="B385" s="31" t="s">
        <v>484</v>
      </c>
      <c r="C385" s="31">
        <v>1127.55</v>
      </c>
      <c r="D385" s="40">
        <v>1133.6333333333334</v>
      </c>
      <c r="E385" s="40">
        <v>1109.2666666666669</v>
      </c>
      <c r="F385" s="40">
        <v>1090.9833333333333</v>
      </c>
      <c r="G385" s="40">
        <v>1066.6166666666668</v>
      </c>
      <c r="H385" s="40">
        <v>1151.916666666667</v>
      </c>
      <c r="I385" s="40">
        <v>1176.2833333333333</v>
      </c>
      <c r="J385" s="40">
        <v>1194.5666666666671</v>
      </c>
      <c r="K385" s="31">
        <v>1158</v>
      </c>
      <c r="L385" s="31">
        <v>1115.3499999999999</v>
      </c>
      <c r="M385" s="31">
        <v>7.3051199999999996</v>
      </c>
      <c r="N385" s="1"/>
      <c r="O385" s="1"/>
    </row>
    <row r="386" spans="1:15" ht="12.75" customHeight="1">
      <c r="A386" s="31">
        <v>376</v>
      </c>
      <c r="B386" s="31" t="s">
        <v>872</v>
      </c>
      <c r="C386" s="31">
        <v>121.2</v>
      </c>
      <c r="D386" s="40">
        <v>121.83333333333333</v>
      </c>
      <c r="E386" s="40">
        <v>119.56666666666666</v>
      </c>
      <c r="F386" s="40">
        <v>117.93333333333334</v>
      </c>
      <c r="G386" s="40">
        <v>115.66666666666667</v>
      </c>
      <c r="H386" s="40">
        <v>123.46666666666665</v>
      </c>
      <c r="I386" s="40">
        <v>125.73333333333333</v>
      </c>
      <c r="J386" s="40">
        <v>127.36666666666665</v>
      </c>
      <c r="K386" s="31">
        <v>124.1</v>
      </c>
      <c r="L386" s="31">
        <v>120.2</v>
      </c>
      <c r="M386" s="31">
        <v>8.9333100000000005</v>
      </c>
      <c r="N386" s="1"/>
      <c r="O386" s="1"/>
    </row>
    <row r="387" spans="1:15" ht="12.75" customHeight="1">
      <c r="A387" s="31">
        <v>377</v>
      </c>
      <c r="B387" s="31" t="s">
        <v>486</v>
      </c>
      <c r="C387" s="31">
        <v>202.9</v>
      </c>
      <c r="D387" s="40">
        <v>204.88333333333335</v>
      </c>
      <c r="E387" s="40">
        <v>200.06666666666672</v>
      </c>
      <c r="F387" s="40">
        <v>197.23333333333338</v>
      </c>
      <c r="G387" s="40">
        <v>192.41666666666674</v>
      </c>
      <c r="H387" s="40">
        <v>207.7166666666667</v>
      </c>
      <c r="I387" s="40">
        <v>212.53333333333336</v>
      </c>
      <c r="J387" s="40">
        <v>215.36666666666667</v>
      </c>
      <c r="K387" s="31">
        <v>209.7</v>
      </c>
      <c r="L387" s="31">
        <v>202.05</v>
      </c>
      <c r="M387" s="31">
        <v>11.137320000000001</v>
      </c>
      <c r="N387" s="1"/>
      <c r="O387" s="1"/>
    </row>
    <row r="388" spans="1:15" ht="12.75" customHeight="1">
      <c r="A388" s="31">
        <v>378</v>
      </c>
      <c r="B388" s="31" t="s">
        <v>487</v>
      </c>
      <c r="C388" s="31">
        <v>719.3</v>
      </c>
      <c r="D388" s="40">
        <v>721.16666666666663</v>
      </c>
      <c r="E388" s="40">
        <v>706.33333333333326</v>
      </c>
      <c r="F388" s="40">
        <v>693.36666666666667</v>
      </c>
      <c r="G388" s="40">
        <v>678.5333333333333</v>
      </c>
      <c r="H388" s="40">
        <v>734.13333333333321</v>
      </c>
      <c r="I388" s="40">
        <v>748.96666666666647</v>
      </c>
      <c r="J388" s="40">
        <v>761.93333333333317</v>
      </c>
      <c r="K388" s="31">
        <v>736</v>
      </c>
      <c r="L388" s="31">
        <v>708.2</v>
      </c>
      <c r="M388" s="31">
        <v>4.2612300000000003</v>
      </c>
      <c r="N388" s="1"/>
      <c r="O388" s="1"/>
    </row>
    <row r="389" spans="1:15" ht="12.75" customHeight="1">
      <c r="A389" s="31">
        <v>379</v>
      </c>
      <c r="B389" s="31" t="s">
        <v>488</v>
      </c>
      <c r="C389" s="31">
        <v>263.85000000000002</v>
      </c>
      <c r="D389" s="40">
        <v>265.34999999999997</v>
      </c>
      <c r="E389" s="40">
        <v>260.99999999999994</v>
      </c>
      <c r="F389" s="40">
        <v>258.14999999999998</v>
      </c>
      <c r="G389" s="40">
        <v>253.79999999999995</v>
      </c>
      <c r="H389" s="40">
        <v>268.19999999999993</v>
      </c>
      <c r="I389" s="40">
        <v>272.54999999999995</v>
      </c>
      <c r="J389" s="40">
        <v>275.39999999999992</v>
      </c>
      <c r="K389" s="31">
        <v>269.7</v>
      </c>
      <c r="L389" s="31">
        <v>262.5</v>
      </c>
      <c r="M389" s="31">
        <v>2.1637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1005.15</v>
      </c>
      <c r="D390" s="40">
        <v>1009.6833333333334</v>
      </c>
      <c r="E390" s="40">
        <v>993.26666666666688</v>
      </c>
      <c r="F390" s="40">
        <v>981.38333333333344</v>
      </c>
      <c r="G390" s="40">
        <v>964.96666666666692</v>
      </c>
      <c r="H390" s="40">
        <v>1021.5666666666668</v>
      </c>
      <c r="I390" s="40">
        <v>1037.9833333333333</v>
      </c>
      <c r="J390" s="40">
        <v>1049.8666666666668</v>
      </c>
      <c r="K390" s="31">
        <v>1026.0999999999999</v>
      </c>
      <c r="L390" s="31">
        <v>997.8</v>
      </c>
      <c r="M390" s="31">
        <v>5.7304199999999996</v>
      </c>
      <c r="N390" s="1"/>
      <c r="O390" s="1"/>
    </row>
    <row r="391" spans="1:15" ht="12.75" customHeight="1">
      <c r="A391" s="31">
        <v>381</v>
      </c>
      <c r="B391" s="31" t="s">
        <v>490</v>
      </c>
      <c r="C391" s="31">
        <v>2138.5500000000002</v>
      </c>
      <c r="D391" s="40">
        <v>2149.5166666666669</v>
      </c>
      <c r="E391" s="40">
        <v>2119.0333333333338</v>
      </c>
      <c r="F391" s="40">
        <v>2099.5166666666669</v>
      </c>
      <c r="G391" s="40">
        <v>2069.0333333333338</v>
      </c>
      <c r="H391" s="40">
        <v>2169.0333333333338</v>
      </c>
      <c r="I391" s="40">
        <v>2199.5166666666664</v>
      </c>
      <c r="J391" s="40">
        <v>2219.0333333333338</v>
      </c>
      <c r="K391" s="31">
        <v>2180</v>
      </c>
      <c r="L391" s="31">
        <v>2130</v>
      </c>
      <c r="M391" s="31">
        <v>8.7550000000000003E-2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203.35</v>
      </c>
      <c r="D392" s="40">
        <v>205.33333333333334</v>
      </c>
      <c r="E392" s="40">
        <v>200.4666666666667</v>
      </c>
      <c r="F392" s="40">
        <v>197.58333333333334</v>
      </c>
      <c r="G392" s="40">
        <v>192.7166666666667</v>
      </c>
      <c r="H392" s="40">
        <v>208.2166666666667</v>
      </c>
      <c r="I392" s="40">
        <v>213.08333333333331</v>
      </c>
      <c r="J392" s="40">
        <v>215.9666666666667</v>
      </c>
      <c r="K392" s="31">
        <v>210.2</v>
      </c>
      <c r="L392" s="31">
        <v>202.45</v>
      </c>
      <c r="M392" s="31">
        <v>63.772480000000002</v>
      </c>
      <c r="N392" s="1"/>
      <c r="O392" s="1"/>
    </row>
    <row r="393" spans="1:15" ht="12.75" customHeight="1">
      <c r="A393" s="31">
        <v>383</v>
      </c>
      <c r="B393" s="31" t="s">
        <v>489</v>
      </c>
      <c r="C393" s="31">
        <v>75.900000000000006</v>
      </c>
      <c r="D393" s="40">
        <v>76.333333333333329</v>
      </c>
      <c r="E393" s="40">
        <v>74.416666666666657</v>
      </c>
      <c r="F393" s="40">
        <v>72.933333333333323</v>
      </c>
      <c r="G393" s="40">
        <v>71.016666666666652</v>
      </c>
      <c r="H393" s="40">
        <v>77.816666666666663</v>
      </c>
      <c r="I393" s="40">
        <v>79.73333333333332</v>
      </c>
      <c r="J393" s="40">
        <v>81.216666666666669</v>
      </c>
      <c r="K393" s="31">
        <v>78.25</v>
      </c>
      <c r="L393" s="31">
        <v>74.849999999999994</v>
      </c>
      <c r="M393" s="31">
        <v>14.44692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136.25</v>
      </c>
      <c r="D394" s="40">
        <v>137.25</v>
      </c>
      <c r="E394" s="40">
        <v>135.1</v>
      </c>
      <c r="F394" s="40">
        <v>133.94999999999999</v>
      </c>
      <c r="G394" s="40">
        <v>131.79999999999998</v>
      </c>
      <c r="H394" s="40">
        <v>138.4</v>
      </c>
      <c r="I394" s="40">
        <v>140.54999999999998</v>
      </c>
      <c r="J394" s="40">
        <v>141.70000000000002</v>
      </c>
      <c r="K394" s="31">
        <v>139.4</v>
      </c>
      <c r="L394" s="31">
        <v>136.1</v>
      </c>
      <c r="M394" s="31">
        <v>35.204810000000002</v>
      </c>
      <c r="N394" s="1"/>
      <c r="O394" s="1"/>
    </row>
    <row r="395" spans="1:15" ht="12.75" customHeight="1">
      <c r="A395" s="31">
        <v>385</v>
      </c>
      <c r="B395" s="31" t="s">
        <v>491</v>
      </c>
      <c r="C395" s="31">
        <v>144.65</v>
      </c>
      <c r="D395" s="40">
        <v>146.58333333333334</v>
      </c>
      <c r="E395" s="40">
        <v>142.16666666666669</v>
      </c>
      <c r="F395" s="40">
        <v>139.68333333333334</v>
      </c>
      <c r="G395" s="40">
        <v>135.26666666666668</v>
      </c>
      <c r="H395" s="40">
        <v>149.06666666666669</v>
      </c>
      <c r="I395" s="40">
        <v>153.48333333333338</v>
      </c>
      <c r="J395" s="40">
        <v>155.9666666666667</v>
      </c>
      <c r="K395" s="31">
        <v>151</v>
      </c>
      <c r="L395" s="31">
        <v>144.1</v>
      </c>
      <c r="M395" s="31">
        <v>30.74061</v>
      </c>
      <c r="N395" s="1"/>
      <c r="O395" s="1"/>
    </row>
    <row r="396" spans="1:15" ht="12.75" customHeight="1">
      <c r="A396" s="31">
        <v>386</v>
      </c>
      <c r="B396" s="31" t="s">
        <v>492</v>
      </c>
      <c r="C396" s="31">
        <v>1332.05</v>
      </c>
      <c r="D396" s="40">
        <v>1341.4666666666665</v>
      </c>
      <c r="E396" s="40">
        <v>1312.7833333333328</v>
      </c>
      <c r="F396" s="40">
        <v>1293.5166666666664</v>
      </c>
      <c r="G396" s="40">
        <v>1264.8333333333328</v>
      </c>
      <c r="H396" s="40">
        <v>1360.7333333333329</v>
      </c>
      <c r="I396" s="40">
        <v>1389.4166666666667</v>
      </c>
      <c r="J396" s="40">
        <v>1408.6833333333329</v>
      </c>
      <c r="K396" s="31">
        <v>1370.15</v>
      </c>
      <c r="L396" s="31">
        <v>1322.2</v>
      </c>
      <c r="M396" s="31">
        <v>1.4437500000000001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2473.3000000000002</v>
      </c>
      <c r="D397" s="40">
        <v>2470.7833333333333</v>
      </c>
      <c r="E397" s="40">
        <v>2452.5666666666666</v>
      </c>
      <c r="F397" s="40">
        <v>2431.8333333333335</v>
      </c>
      <c r="G397" s="40">
        <v>2413.6166666666668</v>
      </c>
      <c r="H397" s="40">
        <v>2491.5166666666664</v>
      </c>
      <c r="I397" s="40">
        <v>2509.7333333333327</v>
      </c>
      <c r="J397" s="40">
        <v>2530.4666666666662</v>
      </c>
      <c r="K397" s="31">
        <v>2489</v>
      </c>
      <c r="L397" s="31">
        <v>2450.0500000000002</v>
      </c>
      <c r="M397" s="31">
        <v>39.253450000000001</v>
      </c>
      <c r="N397" s="1"/>
      <c r="O397" s="1"/>
    </row>
    <row r="398" spans="1:15" ht="12.75" customHeight="1">
      <c r="A398" s="31">
        <v>388</v>
      </c>
      <c r="B398" s="31" t="s">
        <v>873</v>
      </c>
      <c r="C398" s="31">
        <v>336.65</v>
      </c>
      <c r="D398" s="40">
        <v>340.71666666666664</v>
      </c>
      <c r="E398" s="40">
        <v>330.93333333333328</v>
      </c>
      <c r="F398" s="40">
        <v>325.21666666666664</v>
      </c>
      <c r="G398" s="40">
        <v>315.43333333333328</v>
      </c>
      <c r="H398" s="40">
        <v>346.43333333333328</v>
      </c>
      <c r="I398" s="40">
        <v>356.2166666666667</v>
      </c>
      <c r="J398" s="40">
        <v>361.93333333333328</v>
      </c>
      <c r="K398" s="31">
        <v>350.5</v>
      </c>
      <c r="L398" s="31">
        <v>335</v>
      </c>
      <c r="M398" s="31">
        <v>1.15347</v>
      </c>
      <c r="N398" s="1"/>
      <c r="O398" s="1"/>
    </row>
    <row r="399" spans="1:15" ht="12.75" customHeight="1">
      <c r="A399" s="31">
        <v>389</v>
      </c>
      <c r="B399" s="31" t="s">
        <v>483</v>
      </c>
      <c r="C399" s="31">
        <v>285.05</v>
      </c>
      <c r="D399" s="40">
        <v>285.76666666666665</v>
      </c>
      <c r="E399" s="40">
        <v>279.58333333333331</v>
      </c>
      <c r="F399" s="40">
        <v>274.11666666666667</v>
      </c>
      <c r="G399" s="40">
        <v>267.93333333333334</v>
      </c>
      <c r="H399" s="40">
        <v>291.23333333333329</v>
      </c>
      <c r="I399" s="40">
        <v>297.41666666666669</v>
      </c>
      <c r="J399" s="40">
        <v>302.88333333333327</v>
      </c>
      <c r="K399" s="31">
        <v>291.95</v>
      </c>
      <c r="L399" s="31">
        <v>280.3</v>
      </c>
      <c r="M399" s="31">
        <v>2.11761</v>
      </c>
      <c r="N399" s="1"/>
      <c r="O399" s="1"/>
    </row>
    <row r="400" spans="1:15" ht="12.75" customHeight="1">
      <c r="A400" s="31">
        <v>390</v>
      </c>
      <c r="B400" s="31" t="s">
        <v>493</v>
      </c>
      <c r="C400" s="31">
        <v>1442.25</v>
      </c>
      <c r="D400" s="40">
        <v>1429.3333333333333</v>
      </c>
      <c r="E400" s="40">
        <v>1403.6666666666665</v>
      </c>
      <c r="F400" s="40">
        <v>1365.0833333333333</v>
      </c>
      <c r="G400" s="40">
        <v>1339.4166666666665</v>
      </c>
      <c r="H400" s="40">
        <v>1467.9166666666665</v>
      </c>
      <c r="I400" s="40">
        <v>1493.583333333333</v>
      </c>
      <c r="J400" s="40">
        <v>1532.1666666666665</v>
      </c>
      <c r="K400" s="31">
        <v>1455</v>
      </c>
      <c r="L400" s="31">
        <v>1390.75</v>
      </c>
      <c r="M400" s="31">
        <v>0.62429000000000001</v>
      </c>
      <c r="N400" s="1"/>
      <c r="O400" s="1"/>
    </row>
    <row r="401" spans="1:15" ht="12.75" customHeight="1">
      <c r="A401" s="31">
        <v>391</v>
      </c>
      <c r="B401" s="31" t="s">
        <v>494</v>
      </c>
      <c r="C401" s="31">
        <v>1925.35</v>
      </c>
      <c r="D401" s="40">
        <v>1926.1166666666668</v>
      </c>
      <c r="E401" s="40">
        <v>1904.2333333333336</v>
      </c>
      <c r="F401" s="40">
        <v>1883.1166666666668</v>
      </c>
      <c r="G401" s="40">
        <v>1861.2333333333336</v>
      </c>
      <c r="H401" s="40">
        <v>1947.2333333333336</v>
      </c>
      <c r="I401" s="40">
        <v>1969.1166666666668</v>
      </c>
      <c r="J401" s="40">
        <v>1990.2333333333336</v>
      </c>
      <c r="K401" s="31">
        <v>1948</v>
      </c>
      <c r="L401" s="31">
        <v>1905</v>
      </c>
      <c r="M401" s="31">
        <v>1.18022</v>
      </c>
      <c r="N401" s="1"/>
      <c r="O401" s="1"/>
    </row>
    <row r="402" spans="1:15" ht="12.75" customHeight="1">
      <c r="A402" s="31">
        <v>392</v>
      </c>
      <c r="B402" s="31" t="s">
        <v>485</v>
      </c>
      <c r="C402" s="31">
        <v>36.049999999999997</v>
      </c>
      <c r="D402" s="40">
        <v>36.483333333333327</v>
      </c>
      <c r="E402" s="40">
        <v>35.466666666666654</v>
      </c>
      <c r="F402" s="40">
        <v>34.883333333333326</v>
      </c>
      <c r="G402" s="40">
        <v>33.866666666666653</v>
      </c>
      <c r="H402" s="40">
        <v>37.066666666666656</v>
      </c>
      <c r="I402" s="40">
        <v>38.083333333333321</v>
      </c>
      <c r="J402" s="40">
        <v>38.666666666666657</v>
      </c>
      <c r="K402" s="31">
        <v>37.5</v>
      </c>
      <c r="L402" s="31">
        <v>35.9</v>
      </c>
      <c r="M402" s="31">
        <v>46.410089999999997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110.5</v>
      </c>
      <c r="D403" s="40">
        <v>111.68333333333334</v>
      </c>
      <c r="E403" s="40">
        <v>108.81666666666668</v>
      </c>
      <c r="F403" s="40">
        <v>107.13333333333334</v>
      </c>
      <c r="G403" s="40">
        <v>104.26666666666668</v>
      </c>
      <c r="H403" s="40">
        <v>113.36666666666667</v>
      </c>
      <c r="I403" s="40">
        <v>116.23333333333335</v>
      </c>
      <c r="J403" s="40">
        <v>117.91666666666667</v>
      </c>
      <c r="K403" s="31">
        <v>114.55</v>
      </c>
      <c r="L403" s="31">
        <v>110</v>
      </c>
      <c r="M403" s="31">
        <v>257.23110000000003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8169.85</v>
      </c>
      <c r="D404" s="40">
        <v>8196.6166666666668</v>
      </c>
      <c r="E404" s="40">
        <v>8073.2333333333336</v>
      </c>
      <c r="F404" s="40">
        <v>7976.6166666666668</v>
      </c>
      <c r="G404" s="40">
        <v>7853.2333333333336</v>
      </c>
      <c r="H404" s="40">
        <v>8293.2333333333336</v>
      </c>
      <c r="I404" s="40">
        <v>8416.6166666666686</v>
      </c>
      <c r="J404" s="40">
        <v>8513.2333333333336</v>
      </c>
      <c r="K404" s="31">
        <v>8320</v>
      </c>
      <c r="L404" s="31">
        <v>8100</v>
      </c>
      <c r="M404" s="31">
        <v>0.13536999999999999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1028.95</v>
      </c>
      <c r="D405" s="40">
        <v>1040.2833333333335</v>
      </c>
      <c r="E405" s="40">
        <v>1013.666666666667</v>
      </c>
      <c r="F405" s="40">
        <v>998.38333333333344</v>
      </c>
      <c r="G405" s="40">
        <v>971.76666666666688</v>
      </c>
      <c r="H405" s="40">
        <v>1055.5666666666671</v>
      </c>
      <c r="I405" s="40">
        <v>1082.1833333333334</v>
      </c>
      <c r="J405" s="40">
        <v>1097.4666666666672</v>
      </c>
      <c r="K405" s="31">
        <v>1066.9000000000001</v>
      </c>
      <c r="L405" s="31">
        <v>1025</v>
      </c>
      <c r="M405" s="31">
        <v>16.20485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1182.05</v>
      </c>
      <c r="D406" s="40">
        <v>1188.5166666666667</v>
      </c>
      <c r="E406" s="40">
        <v>1172.0333333333333</v>
      </c>
      <c r="F406" s="40">
        <v>1162.0166666666667</v>
      </c>
      <c r="G406" s="40">
        <v>1145.5333333333333</v>
      </c>
      <c r="H406" s="40">
        <v>1198.5333333333333</v>
      </c>
      <c r="I406" s="40">
        <v>1215.0166666666664</v>
      </c>
      <c r="J406" s="40">
        <v>1225.0333333333333</v>
      </c>
      <c r="K406" s="31">
        <v>1205</v>
      </c>
      <c r="L406" s="31">
        <v>1178.5</v>
      </c>
      <c r="M406" s="31">
        <v>15.27355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503.8</v>
      </c>
      <c r="D407" s="40">
        <v>500.76666666666665</v>
      </c>
      <c r="E407" s="40">
        <v>495.33333333333331</v>
      </c>
      <c r="F407" s="40">
        <v>486.86666666666667</v>
      </c>
      <c r="G407" s="40">
        <v>481.43333333333334</v>
      </c>
      <c r="H407" s="40">
        <v>509.23333333333329</v>
      </c>
      <c r="I407" s="40">
        <v>514.66666666666674</v>
      </c>
      <c r="J407" s="40">
        <v>523.13333333333321</v>
      </c>
      <c r="K407" s="31">
        <v>506.2</v>
      </c>
      <c r="L407" s="31">
        <v>492.3</v>
      </c>
      <c r="M407" s="31">
        <v>224.7107</v>
      </c>
      <c r="N407" s="1"/>
      <c r="O407" s="1"/>
    </row>
    <row r="408" spans="1:15" ht="12.75" customHeight="1">
      <c r="A408" s="31">
        <v>398</v>
      </c>
      <c r="B408" s="31" t="s">
        <v>498</v>
      </c>
      <c r="C408" s="31">
        <v>7756.35</v>
      </c>
      <c r="D408" s="40">
        <v>7781.6333333333341</v>
      </c>
      <c r="E408" s="40">
        <v>7674.7666666666682</v>
      </c>
      <c r="F408" s="40">
        <v>7593.1833333333343</v>
      </c>
      <c r="G408" s="40">
        <v>7486.3166666666684</v>
      </c>
      <c r="H408" s="40">
        <v>7863.2166666666681</v>
      </c>
      <c r="I408" s="40">
        <v>7970.0833333333348</v>
      </c>
      <c r="J408" s="40">
        <v>8051.6666666666679</v>
      </c>
      <c r="K408" s="31">
        <v>7888.5</v>
      </c>
      <c r="L408" s="31">
        <v>7700.05</v>
      </c>
      <c r="M408" s="31">
        <v>9.2350000000000002E-2</v>
      </c>
      <c r="N408" s="1"/>
      <c r="O408" s="1"/>
    </row>
    <row r="409" spans="1:15" ht="12.75" customHeight="1">
      <c r="A409" s="31">
        <v>399</v>
      </c>
      <c r="B409" s="31" t="s">
        <v>499</v>
      </c>
      <c r="C409" s="31">
        <v>113.7</v>
      </c>
      <c r="D409" s="40">
        <v>114.88333333333333</v>
      </c>
      <c r="E409" s="40">
        <v>111.91666666666666</v>
      </c>
      <c r="F409" s="40">
        <v>110.13333333333333</v>
      </c>
      <c r="G409" s="40">
        <v>107.16666666666666</v>
      </c>
      <c r="H409" s="40">
        <v>116.66666666666666</v>
      </c>
      <c r="I409" s="40">
        <v>119.63333333333333</v>
      </c>
      <c r="J409" s="40">
        <v>121.41666666666666</v>
      </c>
      <c r="K409" s="31">
        <v>117.85</v>
      </c>
      <c r="L409" s="31">
        <v>113.1</v>
      </c>
      <c r="M409" s="31">
        <v>3.96516</v>
      </c>
      <c r="N409" s="1"/>
      <c r="O409" s="1"/>
    </row>
    <row r="410" spans="1:15" ht="12.75" customHeight="1">
      <c r="A410" s="31">
        <v>400</v>
      </c>
      <c r="B410" s="31" t="s">
        <v>504</v>
      </c>
      <c r="C410" s="31">
        <v>140.65</v>
      </c>
      <c r="D410" s="40">
        <v>137.96666666666667</v>
      </c>
      <c r="E410" s="40">
        <v>133.13333333333333</v>
      </c>
      <c r="F410" s="40">
        <v>125.61666666666665</v>
      </c>
      <c r="G410" s="40">
        <v>120.7833333333333</v>
      </c>
      <c r="H410" s="40">
        <v>145.48333333333335</v>
      </c>
      <c r="I410" s="40">
        <v>150.31666666666666</v>
      </c>
      <c r="J410" s="40">
        <v>157.83333333333337</v>
      </c>
      <c r="K410" s="31">
        <v>142.80000000000001</v>
      </c>
      <c r="L410" s="31">
        <v>130.44999999999999</v>
      </c>
      <c r="M410" s="31">
        <v>181.75796</v>
      </c>
      <c r="N410" s="1"/>
      <c r="O410" s="1"/>
    </row>
    <row r="411" spans="1:15" ht="12.75" customHeight="1">
      <c r="A411" s="31">
        <v>401</v>
      </c>
      <c r="B411" s="31" t="s">
        <v>500</v>
      </c>
      <c r="C411" s="31">
        <v>177.25</v>
      </c>
      <c r="D411" s="40">
        <v>178.68333333333331</v>
      </c>
      <c r="E411" s="40">
        <v>174.11666666666662</v>
      </c>
      <c r="F411" s="40">
        <v>170.98333333333332</v>
      </c>
      <c r="G411" s="40">
        <v>166.41666666666663</v>
      </c>
      <c r="H411" s="40">
        <v>181.81666666666661</v>
      </c>
      <c r="I411" s="40">
        <v>186.38333333333327</v>
      </c>
      <c r="J411" s="40">
        <v>189.51666666666659</v>
      </c>
      <c r="K411" s="31">
        <v>183.25</v>
      </c>
      <c r="L411" s="31">
        <v>175.55</v>
      </c>
      <c r="M411" s="31">
        <v>6.4924299999999997</v>
      </c>
      <c r="N411" s="1"/>
      <c r="O411" s="1"/>
    </row>
    <row r="412" spans="1:15" ht="12.75" customHeight="1">
      <c r="A412" s="31">
        <v>402</v>
      </c>
      <c r="B412" s="31" t="s">
        <v>502</v>
      </c>
      <c r="C412" s="31">
        <v>3187.8</v>
      </c>
      <c r="D412" s="40">
        <v>3176.2666666666664</v>
      </c>
      <c r="E412" s="40">
        <v>3146.5333333333328</v>
      </c>
      <c r="F412" s="40">
        <v>3105.2666666666664</v>
      </c>
      <c r="G412" s="40">
        <v>3075.5333333333328</v>
      </c>
      <c r="H412" s="40">
        <v>3217.5333333333328</v>
      </c>
      <c r="I412" s="40">
        <v>3247.2666666666664</v>
      </c>
      <c r="J412" s="40">
        <v>3288.5333333333328</v>
      </c>
      <c r="K412" s="31">
        <v>3206</v>
      </c>
      <c r="L412" s="31">
        <v>3135</v>
      </c>
      <c r="M412" s="31">
        <v>0.29396</v>
      </c>
      <c r="N412" s="1"/>
      <c r="O412" s="1"/>
    </row>
    <row r="413" spans="1:15" ht="12.75" customHeight="1">
      <c r="A413" s="31">
        <v>403</v>
      </c>
      <c r="B413" s="31" t="s">
        <v>501</v>
      </c>
      <c r="C413" s="31">
        <v>334.85</v>
      </c>
      <c r="D413" s="40">
        <v>334.11666666666667</v>
      </c>
      <c r="E413" s="40">
        <v>327.23333333333335</v>
      </c>
      <c r="F413" s="40">
        <v>319.61666666666667</v>
      </c>
      <c r="G413" s="40">
        <v>312.73333333333335</v>
      </c>
      <c r="H413" s="40">
        <v>341.73333333333335</v>
      </c>
      <c r="I413" s="40">
        <v>348.61666666666667</v>
      </c>
      <c r="J413" s="40">
        <v>356.23333333333335</v>
      </c>
      <c r="K413" s="31">
        <v>341</v>
      </c>
      <c r="L413" s="31">
        <v>326.5</v>
      </c>
      <c r="M413" s="31">
        <v>1.60853</v>
      </c>
      <c r="N413" s="1"/>
      <c r="O413" s="1"/>
    </row>
    <row r="414" spans="1:15" ht="12.75" customHeight="1">
      <c r="A414" s="31">
        <v>404</v>
      </c>
      <c r="B414" s="31" t="s">
        <v>503</v>
      </c>
      <c r="C414" s="31">
        <v>560.75</v>
      </c>
      <c r="D414" s="40">
        <v>563.83333333333337</v>
      </c>
      <c r="E414" s="40">
        <v>555.51666666666677</v>
      </c>
      <c r="F414" s="40">
        <v>550.28333333333342</v>
      </c>
      <c r="G414" s="40">
        <v>541.96666666666681</v>
      </c>
      <c r="H414" s="40">
        <v>569.06666666666672</v>
      </c>
      <c r="I414" s="40">
        <v>577.38333333333333</v>
      </c>
      <c r="J414" s="40">
        <v>582.61666666666667</v>
      </c>
      <c r="K414" s="31">
        <v>572.15</v>
      </c>
      <c r="L414" s="31">
        <v>558.6</v>
      </c>
      <c r="M414" s="31">
        <v>1.7712600000000001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27167.3</v>
      </c>
      <c r="D415" s="40">
        <v>27375.7</v>
      </c>
      <c r="E415" s="40">
        <v>26726.65</v>
      </c>
      <c r="F415" s="40">
        <v>26286</v>
      </c>
      <c r="G415" s="40">
        <v>25636.95</v>
      </c>
      <c r="H415" s="40">
        <v>27816.350000000002</v>
      </c>
      <c r="I415" s="40">
        <v>28465.399999999998</v>
      </c>
      <c r="J415" s="40">
        <v>28906.050000000003</v>
      </c>
      <c r="K415" s="31">
        <v>28024.75</v>
      </c>
      <c r="L415" s="31">
        <v>26935.05</v>
      </c>
      <c r="M415" s="31">
        <v>0.40803</v>
      </c>
      <c r="N415" s="1"/>
      <c r="O415" s="1"/>
    </row>
    <row r="416" spans="1:15" ht="12.75" customHeight="1">
      <c r="A416" s="31">
        <v>406</v>
      </c>
      <c r="B416" s="31" t="s">
        <v>505</v>
      </c>
      <c r="C416" s="31">
        <v>2051.25</v>
      </c>
      <c r="D416" s="40">
        <v>2061.8833333333332</v>
      </c>
      <c r="E416" s="40">
        <v>2009.3666666666663</v>
      </c>
      <c r="F416" s="40">
        <v>1967.4833333333331</v>
      </c>
      <c r="G416" s="40">
        <v>1914.9666666666662</v>
      </c>
      <c r="H416" s="40">
        <v>2103.7666666666664</v>
      </c>
      <c r="I416" s="40">
        <v>2156.2833333333328</v>
      </c>
      <c r="J416" s="40">
        <v>2198.1666666666665</v>
      </c>
      <c r="K416" s="31">
        <v>2114.4</v>
      </c>
      <c r="L416" s="31">
        <v>2020</v>
      </c>
      <c r="M416" s="31">
        <v>0.16478999999999999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2313.6999999999998</v>
      </c>
      <c r="D417" s="40">
        <v>2330.1833333333329</v>
      </c>
      <c r="E417" s="40">
        <v>2283.516666666666</v>
      </c>
      <c r="F417" s="40">
        <v>2253.333333333333</v>
      </c>
      <c r="G417" s="40">
        <v>2206.6666666666661</v>
      </c>
      <c r="H417" s="40">
        <v>2360.3666666666659</v>
      </c>
      <c r="I417" s="40">
        <v>2407.0333333333328</v>
      </c>
      <c r="J417" s="40">
        <v>2437.2166666666658</v>
      </c>
      <c r="K417" s="31">
        <v>2376.85</v>
      </c>
      <c r="L417" s="31">
        <v>2300</v>
      </c>
      <c r="M417" s="31">
        <v>1.9872099999999999</v>
      </c>
      <c r="N417" s="1"/>
      <c r="O417" s="1"/>
    </row>
    <row r="418" spans="1:15" ht="12.75" customHeight="1">
      <c r="A418" s="31">
        <v>408</v>
      </c>
      <c r="B418" s="31" t="s">
        <v>495</v>
      </c>
      <c r="C418" s="31">
        <v>495.6</v>
      </c>
      <c r="D418" s="40">
        <v>499.26666666666665</v>
      </c>
      <c r="E418" s="40">
        <v>484.63333333333333</v>
      </c>
      <c r="F418" s="40">
        <v>473.66666666666669</v>
      </c>
      <c r="G418" s="40">
        <v>459.03333333333336</v>
      </c>
      <c r="H418" s="40">
        <v>510.23333333333329</v>
      </c>
      <c r="I418" s="40">
        <v>524.86666666666656</v>
      </c>
      <c r="J418" s="40">
        <v>535.83333333333326</v>
      </c>
      <c r="K418" s="31">
        <v>513.9</v>
      </c>
      <c r="L418" s="31">
        <v>488.3</v>
      </c>
      <c r="M418" s="31">
        <v>2.0771600000000001</v>
      </c>
      <c r="N418" s="1"/>
      <c r="O418" s="1"/>
    </row>
    <row r="419" spans="1:15" ht="12.75" customHeight="1">
      <c r="A419" s="31">
        <v>409</v>
      </c>
      <c r="B419" s="31" t="s">
        <v>496</v>
      </c>
      <c r="C419" s="31">
        <v>28.5</v>
      </c>
      <c r="D419" s="40">
        <v>28.583333333333332</v>
      </c>
      <c r="E419" s="40">
        <v>28.266666666666666</v>
      </c>
      <c r="F419" s="40">
        <v>28.033333333333335</v>
      </c>
      <c r="G419" s="40">
        <v>27.716666666666669</v>
      </c>
      <c r="H419" s="40">
        <v>28.816666666666663</v>
      </c>
      <c r="I419" s="40">
        <v>29.133333333333333</v>
      </c>
      <c r="J419" s="40">
        <v>29.36666666666666</v>
      </c>
      <c r="K419" s="31">
        <v>28.9</v>
      </c>
      <c r="L419" s="31">
        <v>28.35</v>
      </c>
      <c r="M419" s="31">
        <v>18.439710000000002</v>
      </c>
      <c r="N419" s="1"/>
      <c r="O419" s="1"/>
    </row>
    <row r="420" spans="1:15" ht="12.75" customHeight="1">
      <c r="A420" s="31">
        <v>410</v>
      </c>
      <c r="B420" s="31" t="s">
        <v>497</v>
      </c>
      <c r="C420" s="31">
        <v>3871.2</v>
      </c>
      <c r="D420" s="40">
        <v>3865.4</v>
      </c>
      <c r="E420" s="40">
        <v>3805.8</v>
      </c>
      <c r="F420" s="40">
        <v>3740.4</v>
      </c>
      <c r="G420" s="40">
        <v>3680.8</v>
      </c>
      <c r="H420" s="40">
        <v>3930.8</v>
      </c>
      <c r="I420" s="40">
        <v>3990.3999999999996</v>
      </c>
      <c r="J420" s="40">
        <v>4055.8</v>
      </c>
      <c r="K420" s="31">
        <v>3925</v>
      </c>
      <c r="L420" s="31">
        <v>3800</v>
      </c>
      <c r="M420" s="31">
        <v>0.38886999999999999</v>
      </c>
      <c r="N420" s="1"/>
      <c r="O420" s="1"/>
    </row>
    <row r="421" spans="1:15" ht="12.75" customHeight="1">
      <c r="A421" s="31">
        <v>411</v>
      </c>
      <c r="B421" s="31" t="s">
        <v>506</v>
      </c>
      <c r="C421" s="31">
        <v>874.75</v>
      </c>
      <c r="D421" s="40">
        <v>871.94999999999993</v>
      </c>
      <c r="E421" s="40">
        <v>854.89999999999986</v>
      </c>
      <c r="F421" s="40">
        <v>835.05</v>
      </c>
      <c r="G421" s="40">
        <v>817.99999999999989</v>
      </c>
      <c r="H421" s="40">
        <v>891.79999999999984</v>
      </c>
      <c r="I421" s="40">
        <v>908.8499999999998</v>
      </c>
      <c r="J421" s="40">
        <v>928.69999999999982</v>
      </c>
      <c r="K421" s="31">
        <v>889</v>
      </c>
      <c r="L421" s="31">
        <v>852.1</v>
      </c>
      <c r="M421" s="31">
        <v>4.1038899999999998</v>
      </c>
      <c r="N421" s="1"/>
      <c r="O421" s="1"/>
    </row>
    <row r="422" spans="1:15" ht="12.75" customHeight="1">
      <c r="A422" s="31">
        <v>412</v>
      </c>
      <c r="B422" s="31" t="s">
        <v>508</v>
      </c>
      <c r="C422" s="31">
        <v>1042.3</v>
      </c>
      <c r="D422" s="40">
        <v>1044.95</v>
      </c>
      <c r="E422" s="40">
        <v>1024.9000000000001</v>
      </c>
      <c r="F422" s="40">
        <v>1007.5</v>
      </c>
      <c r="G422" s="40">
        <v>987.45</v>
      </c>
      <c r="H422" s="40">
        <v>1062.3500000000001</v>
      </c>
      <c r="I422" s="40">
        <v>1082.3999999999999</v>
      </c>
      <c r="J422" s="40">
        <v>1099.8000000000002</v>
      </c>
      <c r="K422" s="31">
        <v>1065</v>
      </c>
      <c r="L422" s="31">
        <v>1027.55</v>
      </c>
      <c r="M422" s="31">
        <v>1.5580700000000001</v>
      </c>
      <c r="N422" s="1"/>
      <c r="O422" s="1"/>
    </row>
    <row r="423" spans="1:15" ht="12.75" customHeight="1">
      <c r="A423" s="31">
        <v>413</v>
      </c>
      <c r="B423" s="31" t="s">
        <v>507</v>
      </c>
      <c r="C423" s="31">
        <v>2777.1</v>
      </c>
      <c r="D423" s="40">
        <v>2787.3833333333337</v>
      </c>
      <c r="E423" s="40">
        <v>2724.7666666666673</v>
      </c>
      <c r="F423" s="40">
        <v>2672.4333333333338</v>
      </c>
      <c r="G423" s="40">
        <v>2609.8166666666675</v>
      </c>
      <c r="H423" s="40">
        <v>2839.7166666666672</v>
      </c>
      <c r="I423" s="40">
        <v>2902.333333333333</v>
      </c>
      <c r="J423" s="40">
        <v>2954.666666666667</v>
      </c>
      <c r="K423" s="31">
        <v>2850</v>
      </c>
      <c r="L423" s="31">
        <v>2735.05</v>
      </c>
      <c r="M423" s="31">
        <v>2.3326799999999999</v>
      </c>
      <c r="N423" s="1"/>
      <c r="O423" s="1"/>
    </row>
    <row r="424" spans="1:15" ht="12.75" customHeight="1">
      <c r="A424" s="31">
        <v>414</v>
      </c>
      <c r="B424" s="31" t="s">
        <v>509</v>
      </c>
      <c r="C424" s="31">
        <v>844.55</v>
      </c>
      <c r="D424" s="40">
        <v>843.65</v>
      </c>
      <c r="E424" s="40">
        <v>820.9</v>
      </c>
      <c r="F424" s="40">
        <v>797.25</v>
      </c>
      <c r="G424" s="40">
        <v>774.5</v>
      </c>
      <c r="H424" s="40">
        <v>867.3</v>
      </c>
      <c r="I424" s="40">
        <v>890.05</v>
      </c>
      <c r="J424" s="40">
        <v>913.69999999999993</v>
      </c>
      <c r="K424" s="31">
        <v>866.4</v>
      </c>
      <c r="L424" s="31">
        <v>820</v>
      </c>
      <c r="M424" s="31">
        <v>2.9474399999999998</v>
      </c>
      <c r="N424" s="1"/>
      <c r="O424" s="1"/>
    </row>
    <row r="425" spans="1:15" ht="12.75" customHeight="1">
      <c r="A425" s="31">
        <v>415</v>
      </c>
      <c r="B425" s="31" t="s">
        <v>510</v>
      </c>
      <c r="C425" s="31">
        <v>465.45</v>
      </c>
      <c r="D425" s="40">
        <v>466.84999999999997</v>
      </c>
      <c r="E425" s="40">
        <v>450.59999999999991</v>
      </c>
      <c r="F425" s="40">
        <v>435.74999999999994</v>
      </c>
      <c r="G425" s="40">
        <v>419.49999999999989</v>
      </c>
      <c r="H425" s="40">
        <v>481.69999999999993</v>
      </c>
      <c r="I425" s="40">
        <v>497.95000000000005</v>
      </c>
      <c r="J425" s="40">
        <v>512.79999999999995</v>
      </c>
      <c r="K425" s="31">
        <v>483.1</v>
      </c>
      <c r="L425" s="31">
        <v>452</v>
      </c>
      <c r="M425" s="31">
        <v>1.6634599999999999</v>
      </c>
      <c r="N425" s="1"/>
      <c r="O425" s="1"/>
    </row>
    <row r="426" spans="1:15" ht="12.75" customHeight="1">
      <c r="A426" s="31">
        <v>416</v>
      </c>
      <c r="B426" s="31" t="s">
        <v>518</v>
      </c>
      <c r="C426" s="31">
        <v>264.05</v>
      </c>
      <c r="D426" s="40">
        <v>264.73333333333335</v>
      </c>
      <c r="E426" s="40">
        <v>257.66666666666669</v>
      </c>
      <c r="F426" s="40">
        <v>251.28333333333336</v>
      </c>
      <c r="G426" s="40">
        <v>244.2166666666667</v>
      </c>
      <c r="H426" s="40">
        <v>271.11666666666667</v>
      </c>
      <c r="I426" s="40">
        <v>278.18333333333328</v>
      </c>
      <c r="J426" s="40">
        <v>284.56666666666666</v>
      </c>
      <c r="K426" s="31">
        <v>271.8</v>
      </c>
      <c r="L426" s="31">
        <v>258.35000000000002</v>
      </c>
      <c r="M426" s="31">
        <v>4.5121500000000001</v>
      </c>
      <c r="N426" s="1"/>
      <c r="O426" s="1"/>
    </row>
    <row r="427" spans="1:15" ht="12.75" customHeight="1">
      <c r="A427" s="31">
        <v>417</v>
      </c>
      <c r="B427" s="31" t="s">
        <v>511</v>
      </c>
      <c r="C427" s="31">
        <v>77.400000000000006</v>
      </c>
      <c r="D427" s="40">
        <v>76.833333333333329</v>
      </c>
      <c r="E427" s="40">
        <v>75.066666666666663</v>
      </c>
      <c r="F427" s="40">
        <v>72.733333333333334</v>
      </c>
      <c r="G427" s="40">
        <v>70.966666666666669</v>
      </c>
      <c r="H427" s="40">
        <v>79.166666666666657</v>
      </c>
      <c r="I427" s="40">
        <v>80.933333333333337</v>
      </c>
      <c r="J427" s="40">
        <v>83.266666666666652</v>
      </c>
      <c r="K427" s="31">
        <v>78.599999999999994</v>
      </c>
      <c r="L427" s="31">
        <v>74.5</v>
      </c>
      <c r="M427" s="31">
        <v>93.159970000000001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2187.9</v>
      </c>
      <c r="D428" s="40">
        <v>2195.5500000000002</v>
      </c>
      <c r="E428" s="40">
        <v>2146.4000000000005</v>
      </c>
      <c r="F428" s="40">
        <v>2104.9000000000005</v>
      </c>
      <c r="G428" s="40">
        <v>2055.7500000000009</v>
      </c>
      <c r="H428" s="40">
        <v>2237.0500000000002</v>
      </c>
      <c r="I428" s="40">
        <v>2286.1999999999998</v>
      </c>
      <c r="J428" s="40">
        <v>2327.6999999999998</v>
      </c>
      <c r="K428" s="31">
        <v>2244.6999999999998</v>
      </c>
      <c r="L428" s="31">
        <v>2154.0500000000002</v>
      </c>
      <c r="M428" s="31">
        <v>19.849679999999999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1601.4</v>
      </c>
      <c r="D429" s="40">
        <v>1610.3333333333333</v>
      </c>
      <c r="E429" s="40">
        <v>1576.2666666666664</v>
      </c>
      <c r="F429" s="40">
        <v>1551.1333333333332</v>
      </c>
      <c r="G429" s="40">
        <v>1517.0666666666664</v>
      </c>
      <c r="H429" s="40">
        <v>1635.4666666666665</v>
      </c>
      <c r="I429" s="40">
        <v>1669.5333333333335</v>
      </c>
      <c r="J429" s="40">
        <v>1694.6666666666665</v>
      </c>
      <c r="K429" s="31">
        <v>1644.4</v>
      </c>
      <c r="L429" s="31">
        <v>1585.2</v>
      </c>
      <c r="M429" s="31">
        <v>9.65151</v>
      </c>
      <c r="N429" s="1"/>
      <c r="O429" s="1"/>
    </row>
    <row r="430" spans="1:15" ht="12.75" customHeight="1">
      <c r="A430" s="31">
        <v>420</v>
      </c>
      <c r="B430" s="31" t="s">
        <v>515</v>
      </c>
      <c r="C430" s="31">
        <v>497.7</v>
      </c>
      <c r="D430" s="40">
        <v>499.10000000000008</v>
      </c>
      <c r="E430" s="40">
        <v>490.20000000000016</v>
      </c>
      <c r="F430" s="40">
        <v>482.7000000000001</v>
      </c>
      <c r="G430" s="40">
        <v>473.80000000000018</v>
      </c>
      <c r="H430" s="40">
        <v>506.60000000000014</v>
      </c>
      <c r="I430" s="40">
        <v>515.50000000000011</v>
      </c>
      <c r="J430" s="40">
        <v>523.00000000000011</v>
      </c>
      <c r="K430" s="31">
        <v>508</v>
      </c>
      <c r="L430" s="31">
        <v>491.6</v>
      </c>
      <c r="M430" s="31">
        <v>7.9194100000000001</v>
      </c>
      <c r="N430" s="1"/>
      <c r="O430" s="1"/>
    </row>
    <row r="431" spans="1:15" ht="12.75" customHeight="1">
      <c r="A431" s="31">
        <v>421</v>
      </c>
      <c r="B431" s="31" t="s">
        <v>512</v>
      </c>
      <c r="C431" s="31">
        <v>97.5</v>
      </c>
      <c r="D431" s="40">
        <v>97.899999999999991</v>
      </c>
      <c r="E431" s="40">
        <v>95.899999999999977</v>
      </c>
      <c r="F431" s="40">
        <v>94.299999999999983</v>
      </c>
      <c r="G431" s="40">
        <v>92.299999999999969</v>
      </c>
      <c r="H431" s="40">
        <v>99.499999999999986</v>
      </c>
      <c r="I431" s="40">
        <v>101.50000000000001</v>
      </c>
      <c r="J431" s="40">
        <v>103.1</v>
      </c>
      <c r="K431" s="31">
        <v>99.9</v>
      </c>
      <c r="L431" s="31">
        <v>96.3</v>
      </c>
      <c r="M431" s="31">
        <v>1.82348</v>
      </c>
      <c r="N431" s="1"/>
      <c r="O431" s="1"/>
    </row>
    <row r="432" spans="1:15" ht="12.75" customHeight="1">
      <c r="A432" s="31">
        <v>422</v>
      </c>
      <c r="B432" s="31" t="s">
        <v>514</v>
      </c>
      <c r="C432" s="31">
        <v>287.75</v>
      </c>
      <c r="D432" s="40">
        <v>290.15000000000003</v>
      </c>
      <c r="E432" s="40">
        <v>280.35000000000008</v>
      </c>
      <c r="F432" s="40">
        <v>272.95000000000005</v>
      </c>
      <c r="G432" s="40">
        <v>263.15000000000009</v>
      </c>
      <c r="H432" s="40">
        <v>297.55000000000007</v>
      </c>
      <c r="I432" s="40">
        <v>307.35000000000002</v>
      </c>
      <c r="J432" s="40">
        <v>314.75000000000006</v>
      </c>
      <c r="K432" s="31">
        <v>299.95</v>
      </c>
      <c r="L432" s="31">
        <v>282.75</v>
      </c>
      <c r="M432" s="31">
        <v>7.1382500000000002</v>
      </c>
      <c r="N432" s="1"/>
      <c r="O432" s="1"/>
    </row>
    <row r="433" spans="1:15" ht="12.75" customHeight="1">
      <c r="A433" s="31">
        <v>423</v>
      </c>
      <c r="B433" s="31" t="s">
        <v>516</v>
      </c>
      <c r="C433" s="31">
        <v>573.20000000000005</v>
      </c>
      <c r="D433" s="40">
        <v>571.85</v>
      </c>
      <c r="E433" s="40">
        <v>562.70000000000005</v>
      </c>
      <c r="F433" s="40">
        <v>552.20000000000005</v>
      </c>
      <c r="G433" s="40">
        <v>543.05000000000007</v>
      </c>
      <c r="H433" s="40">
        <v>582.35</v>
      </c>
      <c r="I433" s="40">
        <v>591.49999999999989</v>
      </c>
      <c r="J433" s="40">
        <v>602</v>
      </c>
      <c r="K433" s="31">
        <v>581</v>
      </c>
      <c r="L433" s="31">
        <v>561.35</v>
      </c>
      <c r="M433" s="31">
        <v>2.1290200000000001</v>
      </c>
      <c r="N433" s="1"/>
      <c r="O433" s="1"/>
    </row>
    <row r="434" spans="1:15" ht="12.75" customHeight="1">
      <c r="A434" s="31">
        <v>424</v>
      </c>
      <c r="B434" s="31" t="s">
        <v>517</v>
      </c>
      <c r="C434" s="31">
        <v>378.05</v>
      </c>
      <c r="D434" s="40">
        <v>380.95</v>
      </c>
      <c r="E434" s="40">
        <v>373.09999999999997</v>
      </c>
      <c r="F434" s="40">
        <v>368.15</v>
      </c>
      <c r="G434" s="40">
        <v>360.29999999999995</v>
      </c>
      <c r="H434" s="40">
        <v>385.9</v>
      </c>
      <c r="I434" s="40">
        <v>393.75</v>
      </c>
      <c r="J434" s="40">
        <v>398.7</v>
      </c>
      <c r="K434" s="31">
        <v>388.8</v>
      </c>
      <c r="L434" s="31">
        <v>376</v>
      </c>
      <c r="M434" s="31">
        <v>2.64039</v>
      </c>
      <c r="N434" s="1"/>
      <c r="O434" s="1"/>
    </row>
    <row r="435" spans="1:15" ht="12.75" customHeight="1">
      <c r="A435" s="31">
        <v>425</v>
      </c>
      <c r="B435" s="31" t="s">
        <v>519</v>
      </c>
      <c r="C435" s="31">
        <v>2413.8000000000002</v>
      </c>
      <c r="D435" s="40">
        <v>2414.6833333333334</v>
      </c>
      <c r="E435" s="40">
        <v>2385.3666666666668</v>
      </c>
      <c r="F435" s="40">
        <v>2356.9333333333334</v>
      </c>
      <c r="G435" s="40">
        <v>2327.6166666666668</v>
      </c>
      <c r="H435" s="40">
        <v>2443.1166666666668</v>
      </c>
      <c r="I435" s="40">
        <v>2472.4333333333334</v>
      </c>
      <c r="J435" s="40">
        <v>2500.8666666666668</v>
      </c>
      <c r="K435" s="31">
        <v>2444</v>
      </c>
      <c r="L435" s="31">
        <v>2386.25</v>
      </c>
      <c r="M435" s="31">
        <v>0.39911999999999997</v>
      </c>
      <c r="N435" s="1"/>
      <c r="O435" s="1"/>
    </row>
    <row r="436" spans="1:15" ht="12.75" customHeight="1">
      <c r="A436" s="31">
        <v>426</v>
      </c>
      <c r="B436" s="31" t="s">
        <v>520</v>
      </c>
      <c r="C436" s="31">
        <v>799</v>
      </c>
      <c r="D436" s="40">
        <v>802.73333333333323</v>
      </c>
      <c r="E436" s="40">
        <v>786.71666666666647</v>
      </c>
      <c r="F436" s="40">
        <v>774.43333333333328</v>
      </c>
      <c r="G436" s="40">
        <v>758.41666666666652</v>
      </c>
      <c r="H436" s="40">
        <v>815.01666666666642</v>
      </c>
      <c r="I436" s="40">
        <v>831.03333333333308</v>
      </c>
      <c r="J436" s="40">
        <v>843.31666666666638</v>
      </c>
      <c r="K436" s="31">
        <v>818.75</v>
      </c>
      <c r="L436" s="31">
        <v>790.45</v>
      </c>
      <c r="M436" s="31">
        <v>0.35700999999999999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790.65</v>
      </c>
      <c r="D437" s="40">
        <v>788.36666666666667</v>
      </c>
      <c r="E437" s="40">
        <v>782.38333333333333</v>
      </c>
      <c r="F437" s="40">
        <v>774.11666666666667</v>
      </c>
      <c r="G437" s="40">
        <v>768.13333333333333</v>
      </c>
      <c r="H437" s="40">
        <v>796.63333333333333</v>
      </c>
      <c r="I437" s="40">
        <v>802.61666666666667</v>
      </c>
      <c r="J437" s="40">
        <v>810.88333333333333</v>
      </c>
      <c r="K437" s="31">
        <v>794.35</v>
      </c>
      <c r="L437" s="31">
        <v>780.1</v>
      </c>
      <c r="M437" s="31">
        <v>31.776479999999999</v>
      </c>
      <c r="N437" s="1"/>
      <c r="O437" s="1"/>
    </row>
    <row r="438" spans="1:15" ht="12.75" customHeight="1">
      <c r="A438" s="31">
        <v>428</v>
      </c>
      <c r="B438" s="31" t="s">
        <v>521</v>
      </c>
      <c r="C438" s="31">
        <v>478.1</v>
      </c>
      <c r="D438" s="40">
        <v>477.48333333333335</v>
      </c>
      <c r="E438" s="40">
        <v>469.11666666666667</v>
      </c>
      <c r="F438" s="40">
        <v>460.13333333333333</v>
      </c>
      <c r="G438" s="40">
        <v>451.76666666666665</v>
      </c>
      <c r="H438" s="40">
        <v>486.4666666666667</v>
      </c>
      <c r="I438" s="40">
        <v>494.83333333333337</v>
      </c>
      <c r="J438" s="40">
        <v>503.81666666666672</v>
      </c>
      <c r="K438" s="31">
        <v>485.85</v>
      </c>
      <c r="L438" s="31">
        <v>468.5</v>
      </c>
      <c r="M438" s="31">
        <v>5.1266100000000003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538.75</v>
      </c>
      <c r="D439" s="40">
        <v>542.55000000000007</v>
      </c>
      <c r="E439" s="40">
        <v>529.20000000000016</v>
      </c>
      <c r="F439" s="40">
        <v>519.65000000000009</v>
      </c>
      <c r="G439" s="40">
        <v>506.30000000000018</v>
      </c>
      <c r="H439" s="40">
        <v>552.10000000000014</v>
      </c>
      <c r="I439" s="40">
        <v>565.45000000000005</v>
      </c>
      <c r="J439" s="40">
        <v>575.00000000000011</v>
      </c>
      <c r="K439" s="31">
        <v>555.9</v>
      </c>
      <c r="L439" s="31">
        <v>533</v>
      </c>
      <c r="M439" s="31">
        <v>11.051360000000001</v>
      </c>
      <c r="N439" s="1"/>
      <c r="O439" s="1"/>
    </row>
    <row r="440" spans="1:15" ht="12.75" customHeight="1">
      <c r="A440" s="31">
        <v>430</v>
      </c>
      <c r="B440" s="31" t="s">
        <v>524</v>
      </c>
      <c r="C440" s="31">
        <v>640</v>
      </c>
      <c r="D440" s="40">
        <v>647.66666666666663</v>
      </c>
      <c r="E440" s="40">
        <v>627.33333333333326</v>
      </c>
      <c r="F440" s="40">
        <v>614.66666666666663</v>
      </c>
      <c r="G440" s="40">
        <v>594.33333333333326</v>
      </c>
      <c r="H440" s="40">
        <v>660.33333333333326</v>
      </c>
      <c r="I440" s="40">
        <v>680.66666666666652</v>
      </c>
      <c r="J440" s="40">
        <v>693.33333333333326</v>
      </c>
      <c r="K440" s="31">
        <v>668</v>
      </c>
      <c r="L440" s="31">
        <v>635</v>
      </c>
      <c r="M440" s="31">
        <v>0.56752000000000002</v>
      </c>
      <c r="N440" s="1"/>
      <c r="O440" s="1"/>
    </row>
    <row r="441" spans="1:15" ht="12.75" customHeight="1">
      <c r="A441" s="31">
        <v>431</v>
      </c>
      <c r="B441" s="31" t="s">
        <v>522</v>
      </c>
      <c r="C441" s="31">
        <v>448.65</v>
      </c>
      <c r="D441" s="40">
        <v>452.75</v>
      </c>
      <c r="E441" s="40">
        <v>438.4</v>
      </c>
      <c r="F441" s="40">
        <v>428.15</v>
      </c>
      <c r="G441" s="40">
        <v>413.79999999999995</v>
      </c>
      <c r="H441" s="40">
        <v>463</v>
      </c>
      <c r="I441" s="40">
        <v>477.35</v>
      </c>
      <c r="J441" s="40">
        <v>487.6</v>
      </c>
      <c r="K441" s="31">
        <v>467.1</v>
      </c>
      <c r="L441" s="31">
        <v>442.5</v>
      </c>
      <c r="M441" s="31">
        <v>6.4212999999999996</v>
      </c>
      <c r="N441" s="1"/>
      <c r="O441" s="1"/>
    </row>
    <row r="442" spans="1:15" ht="12.75" customHeight="1">
      <c r="A442" s="31">
        <v>432</v>
      </c>
      <c r="B442" s="31" t="s">
        <v>523</v>
      </c>
      <c r="C442" s="31">
        <v>2233.5500000000002</v>
      </c>
      <c r="D442" s="40">
        <v>2234.3333333333335</v>
      </c>
      <c r="E442" s="40">
        <v>2199.2166666666672</v>
      </c>
      <c r="F442" s="40">
        <v>2164.8833333333337</v>
      </c>
      <c r="G442" s="40">
        <v>2129.7666666666673</v>
      </c>
      <c r="H442" s="40">
        <v>2268.666666666667</v>
      </c>
      <c r="I442" s="40">
        <v>2303.7833333333328</v>
      </c>
      <c r="J442" s="40">
        <v>2338.1166666666668</v>
      </c>
      <c r="K442" s="31">
        <v>2269.4499999999998</v>
      </c>
      <c r="L442" s="31">
        <v>2200</v>
      </c>
      <c r="M442" s="31">
        <v>0.89949000000000001</v>
      </c>
      <c r="N442" s="1"/>
      <c r="O442" s="1"/>
    </row>
    <row r="443" spans="1:15" ht="12.75" customHeight="1">
      <c r="A443" s="31">
        <v>433</v>
      </c>
      <c r="B443" s="31" t="s">
        <v>525</v>
      </c>
      <c r="C443" s="31">
        <v>508.3</v>
      </c>
      <c r="D443" s="40">
        <v>505.75</v>
      </c>
      <c r="E443" s="40">
        <v>491.54999999999995</v>
      </c>
      <c r="F443" s="40">
        <v>474.79999999999995</v>
      </c>
      <c r="G443" s="40">
        <v>460.59999999999991</v>
      </c>
      <c r="H443" s="40">
        <v>522.5</v>
      </c>
      <c r="I443" s="40">
        <v>536.70000000000005</v>
      </c>
      <c r="J443" s="40">
        <v>553.45000000000005</v>
      </c>
      <c r="K443" s="31">
        <v>519.95000000000005</v>
      </c>
      <c r="L443" s="31">
        <v>489</v>
      </c>
      <c r="M443" s="31">
        <v>1.9691399999999999</v>
      </c>
      <c r="N443" s="1"/>
      <c r="O443" s="1"/>
    </row>
    <row r="444" spans="1:15" ht="12.75" customHeight="1">
      <c r="A444" s="31">
        <v>434</v>
      </c>
      <c r="B444" s="31" t="s">
        <v>526</v>
      </c>
      <c r="C444" s="31">
        <v>6.9</v>
      </c>
      <c r="D444" s="40">
        <v>6.95</v>
      </c>
      <c r="E444" s="40">
        <v>6.75</v>
      </c>
      <c r="F444" s="40">
        <v>6.6</v>
      </c>
      <c r="G444" s="40">
        <v>6.3999999999999995</v>
      </c>
      <c r="H444" s="40">
        <v>7.1000000000000005</v>
      </c>
      <c r="I444" s="40">
        <v>7.3000000000000016</v>
      </c>
      <c r="J444" s="40">
        <v>7.4500000000000011</v>
      </c>
      <c r="K444" s="31">
        <v>7.15</v>
      </c>
      <c r="L444" s="31">
        <v>6.8</v>
      </c>
      <c r="M444" s="31">
        <v>257.42984000000001</v>
      </c>
      <c r="N444" s="1"/>
      <c r="O444" s="1"/>
    </row>
    <row r="445" spans="1:15" ht="12.75" customHeight="1">
      <c r="A445" s="31">
        <v>435</v>
      </c>
      <c r="B445" s="31" t="s">
        <v>513</v>
      </c>
      <c r="C445" s="31">
        <v>399.05</v>
      </c>
      <c r="D445" s="40">
        <v>404</v>
      </c>
      <c r="E445" s="40">
        <v>393.05</v>
      </c>
      <c r="F445" s="40">
        <v>387.05</v>
      </c>
      <c r="G445" s="40">
        <v>376.1</v>
      </c>
      <c r="H445" s="40">
        <v>410</v>
      </c>
      <c r="I445" s="40">
        <v>420.95000000000005</v>
      </c>
      <c r="J445" s="40">
        <v>426.95</v>
      </c>
      <c r="K445" s="31">
        <v>414.95</v>
      </c>
      <c r="L445" s="31">
        <v>398</v>
      </c>
      <c r="M445" s="31">
        <v>9.7677800000000001</v>
      </c>
      <c r="N445" s="1"/>
      <c r="O445" s="1"/>
    </row>
    <row r="446" spans="1:15" ht="12.75" customHeight="1">
      <c r="A446" s="31">
        <v>436</v>
      </c>
      <c r="B446" s="31" t="s">
        <v>527</v>
      </c>
      <c r="C446" s="31">
        <v>1025.3</v>
      </c>
      <c r="D446" s="40">
        <v>1025.5666666666668</v>
      </c>
      <c r="E446" s="40">
        <v>1011.1333333333337</v>
      </c>
      <c r="F446" s="40">
        <v>996.96666666666681</v>
      </c>
      <c r="G446" s="40">
        <v>982.53333333333364</v>
      </c>
      <c r="H446" s="40">
        <v>1039.7333333333336</v>
      </c>
      <c r="I446" s="40">
        <v>1054.1666666666665</v>
      </c>
      <c r="J446" s="40">
        <v>1068.3333333333337</v>
      </c>
      <c r="K446" s="31">
        <v>1040</v>
      </c>
      <c r="L446" s="31">
        <v>1011.4</v>
      </c>
      <c r="M446" s="31">
        <v>0.20721000000000001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605.04999999999995</v>
      </c>
      <c r="D447" s="40">
        <v>606.6</v>
      </c>
      <c r="E447" s="40">
        <v>598.90000000000009</v>
      </c>
      <c r="F447" s="40">
        <v>592.75000000000011</v>
      </c>
      <c r="G447" s="40">
        <v>585.05000000000018</v>
      </c>
      <c r="H447" s="40">
        <v>612.75</v>
      </c>
      <c r="I447" s="40">
        <v>620.45000000000005</v>
      </c>
      <c r="J447" s="40">
        <v>626.59999999999991</v>
      </c>
      <c r="K447" s="31">
        <v>614.29999999999995</v>
      </c>
      <c r="L447" s="31">
        <v>600.45000000000005</v>
      </c>
      <c r="M447" s="31">
        <v>7.9275200000000003</v>
      </c>
      <c r="N447" s="1"/>
      <c r="O447" s="1"/>
    </row>
    <row r="448" spans="1:15" ht="12.75" customHeight="1">
      <c r="A448" s="31">
        <v>438</v>
      </c>
      <c r="B448" s="31" t="s">
        <v>532</v>
      </c>
      <c r="C448" s="31">
        <v>1461.8</v>
      </c>
      <c r="D448" s="40">
        <v>1438.6166666666668</v>
      </c>
      <c r="E448" s="40">
        <v>1415.4333333333336</v>
      </c>
      <c r="F448" s="40">
        <v>1369.0666666666668</v>
      </c>
      <c r="G448" s="40">
        <v>1345.8833333333337</v>
      </c>
      <c r="H448" s="40">
        <v>1484.9833333333336</v>
      </c>
      <c r="I448" s="40">
        <v>1508.166666666667</v>
      </c>
      <c r="J448" s="40">
        <v>1554.5333333333335</v>
      </c>
      <c r="K448" s="31">
        <v>1461.8</v>
      </c>
      <c r="L448" s="31">
        <v>1392.25</v>
      </c>
      <c r="M448" s="31">
        <v>8.3956199999999992</v>
      </c>
      <c r="N448" s="1"/>
      <c r="O448" s="1"/>
    </row>
    <row r="449" spans="1:15" ht="12.75" customHeight="1">
      <c r="A449" s="31">
        <v>439</v>
      </c>
      <c r="B449" s="31" t="s">
        <v>533</v>
      </c>
      <c r="C449" s="31">
        <v>13692.75</v>
      </c>
      <c r="D449" s="40">
        <v>13702.666666666666</v>
      </c>
      <c r="E449" s="40">
        <v>13490.083333333332</v>
      </c>
      <c r="F449" s="40">
        <v>13287.416666666666</v>
      </c>
      <c r="G449" s="40">
        <v>13074.833333333332</v>
      </c>
      <c r="H449" s="40">
        <v>13905.333333333332</v>
      </c>
      <c r="I449" s="40">
        <v>14117.916666666664</v>
      </c>
      <c r="J449" s="40">
        <v>14320.583333333332</v>
      </c>
      <c r="K449" s="31">
        <v>13915.25</v>
      </c>
      <c r="L449" s="31">
        <v>13500</v>
      </c>
      <c r="M449" s="31">
        <v>3.5799999999999998E-2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925.35</v>
      </c>
      <c r="D450" s="40">
        <v>929.26666666666677</v>
      </c>
      <c r="E450" s="40">
        <v>911.78333333333353</v>
      </c>
      <c r="F450" s="40">
        <v>898.21666666666681</v>
      </c>
      <c r="G450" s="40">
        <v>880.73333333333358</v>
      </c>
      <c r="H450" s="40">
        <v>942.83333333333348</v>
      </c>
      <c r="I450" s="40">
        <v>960.31666666666683</v>
      </c>
      <c r="J450" s="40">
        <v>973.88333333333344</v>
      </c>
      <c r="K450" s="31">
        <v>946.75</v>
      </c>
      <c r="L450" s="31">
        <v>915.7</v>
      </c>
      <c r="M450" s="31">
        <v>14.477550000000001</v>
      </c>
      <c r="N450" s="1"/>
      <c r="O450" s="1"/>
    </row>
    <row r="451" spans="1:15" ht="12.75" customHeight="1">
      <c r="A451" s="31">
        <v>441</v>
      </c>
      <c r="B451" s="31" t="s">
        <v>534</v>
      </c>
      <c r="C451" s="31">
        <v>225.4</v>
      </c>
      <c r="D451" s="40">
        <v>226.51666666666665</v>
      </c>
      <c r="E451" s="40">
        <v>221.08333333333331</v>
      </c>
      <c r="F451" s="40">
        <v>216.76666666666665</v>
      </c>
      <c r="G451" s="40">
        <v>211.33333333333331</v>
      </c>
      <c r="H451" s="40">
        <v>230.83333333333331</v>
      </c>
      <c r="I451" s="40">
        <v>236.26666666666665</v>
      </c>
      <c r="J451" s="40">
        <v>240.58333333333331</v>
      </c>
      <c r="K451" s="31">
        <v>231.95</v>
      </c>
      <c r="L451" s="31">
        <v>222.2</v>
      </c>
      <c r="M451" s="31">
        <v>32.282800000000002</v>
      </c>
      <c r="N451" s="1"/>
      <c r="O451" s="1"/>
    </row>
    <row r="452" spans="1:15" ht="12.75" customHeight="1">
      <c r="A452" s="31">
        <v>442</v>
      </c>
      <c r="B452" s="31" t="s">
        <v>535</v>
      </c>
      <c r="C452" s="31">
        <v>1260.25</v>
      </c>
      <c r="D452" s="40">
        <v>1250.8500000000001</v>
      </c>
      <c r="E452" s="40">
        <v>1229.4000000000003</v>
      </c>
      <c r="F452" s="40">
        <v>1198.5500000000002</v>
      </c>
      <c r="G452" s="40">
        <v>1177.1000000000004</v>
      </c>
      <c r="H452" s="40">
        <v>1281.7000000000003</v>
      </c>
      <c r="I452" s="40">
        <v>1303.1500000000001</v>
      </c>
      <c r="J452" s="40">
        <v>1334.0000000000002</v>
      </c>
      <c r="K452" s="31">
        <v>1272.3</v>
      </c>
      <c r="L452" s="31">
        <v>1220</v>
      </c>
      <c r="M452" s="31">
        <v>3.89045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832.05</v>
      </c>
      <c r="D453" s="40">
        <v>832.44999999999993</v>
      </c>
      <c r="E453" s="40">
        <v>821.89999999999986</v>
      </c>
      <c r="F453" s="40">
        <v>811.74999999999989</v>
      </c>
      <c r="G453" s="40">
        <v>801.19999999999982</v>
      </c>
      <c r="H453" s="40">
        <v>842.59999999999991</v>
      </c>
      <c r="I453" s="40">
        <v>853.14999999999986</v>
      </c>
      <c r="J453" s="40">
        <v>863.3</v>
      </c>
      <c r="K453" s="31">
        <v>843</v>
      </c>
      <c r="L453" s="31">
        <v>822.3</v>
      </c>
      <c r="M453" s="31">
        <v>11.32067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6390.75</v>
      </c>
      <c r="D454" s="40">
        <v>6462.3499999999995</v>
      </c>
      <c r="E454" s="40">
        <v>6264.3999999999987</v>
      </c>
      <c r="F454" s="40">
        <v>6138.0499999999993</v>
      </c>
      <c r="G454" s="40">
        <v>5940.0999999999985</v>
      </c>
      <c r="H454" s="40">
        <v>6588.6999999999989</v>
      </c>
      <c r="I454" s="40">
        <v>6786.65</v>
      </c>
      <c r="J454" s="40">
        <v>6912.9999999999991</v>
      </c>
      <c r="K454" s="31">
        <v>6660.3</v>
      </c>
      <c r="L454" s="31">
        <v>6336</v>
      </c>
      <c r="M454" s="31">
        <v>1.7371799999999999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509.7</v>
      </c>
      <c r="D455" s="40">
        <v>515.06666666666672</v>
      </c>
      <c r="E455" s="40">
        <v>495.93333333333339</v>
      </c>
      <c r="F455" s="40">
        <v>482.16666666666669</v>
      </c>
      <c r="G455" s="40">
        <v>463.03333333333336</v>
      </c>
      <c r="H455" s="40">
        <v>528.83333333333348</v>
      </c>
      <c r="I455" s="40">
        <v>547.96666666666692</v>
      </c>
      <c r="J455" s="40">
        <v>561.73333333333346</v>
      </c>
      <c r="K455" s="31">
        <v>534.20000000000005</v>
      </c>
      <c r="L455" s="31">
        <v>501.3</v>
      </c>
      <c r="M455" s="31">
        <v>471.97742</v>
      </c>
      <c r="N455" s="1"/>
      <c r="O455" s="1"/>
    </row>
    <row r="456" spans="1:15" ht="12.75" customHeight="1">
      <c r="A456" s="31">
        <v>446</v>
      </c>
      <c r="B456" s="31" t="s">
        <v>536</v>
      </c>
      <c r="C456" s="31">
        <v>288</v>
      </c>
      <c r="D456" s="40">
        <v>287.51666666666665</v>
      </c>
      <c r="E456" s="40">
        <v>281.0333333333333</v>
      </c>
      <c r="F456" s="40">
        <v>274.06666666666666</v>
      </c>
      <c r="G456" s="40">
        <v>267.58333333333331</v>
      </c>
      <c r="H456" s="40">
        <v>294.48333333333329</v>
      </c>
      <c r="I456" s="40">
        <v>300.96666666666664</v>
      </c>
      <c r="J456" s="40">
        <v>307.93333333333328</v>
      </c>
      <c r="K456" s="31">
        <v>294</v>
      </c>
      <c r="L456" s="31">
        <v>280.55</v>
      </c>
      <c r="M456" s="31">
        <v>74.972340000000003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237.1</v>
      </c>
      <c r="D457" s="40">
        <v>240.5333333333333</v>
      </c>
      <c r="E457" s="40">
        <v>229.01666666666659</v>
      </c>
      <c r="F457" s="40">
        <v>220.93333333333328</v>
      </c>
      <c r="G457" s="40">
        <v>209.41666666666657</v>
      </c>
      <c r="H457" s="40">
        <v>248.61666666666662</v>
      </c>
      <c r="I457" s="40">
        <v>260.13333333333333</v>
      </c>
      <c r="J457" s="40">
        <v>268.21666666666664</v>
      </c>
      <c r="K457" s="31">
        <v>252.05</v>
      </c>
      <c r="L457" s="31">
        <v>232.45</v>
      </c>
      <c r="M457" s="31">
        <v>820.52417000000003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1186.5999999999999</v>
      </c>
      <c r="D458" s="40">
        <v>1198.9666666666665</v>
      </c>
      <c r="E458" s="40">
        <v>1169.633333333333</v>
      </c>
      <c r="F458" s="40">
        <v>1152.6666666666665</v>
      </c>
      <c r="G458" s="40">
        <v>1123.333333333333</v>
      </c>
      <c r="H458" s="40">
        <v>1215.9333333333329</v>
      </c>
      <c r="I458" s="40">
        <v>1245.2666666666664</v>
      </c>
      <c r="J458" s="40">
        <v>1262.2333333333329</v>
      </c>
      <c r="K458" s="31">
        <v>1228.3</v>
      </c>
      <c r="L458" s="31">
        <v>1182</v>
      </c>
      <c r="M458" s="31">
        <v>101.08351</v>
      </c>
      <c r="N458" s="1"/>
      <c r="O458" s="1"/>
    </row>
    <row r="459" spans="1:15" ht="12.75" customHeight="1">
      <c r="A459" s="31">
        <v>449</v>
      </c>
      <c r="B459" s="31" t="s">
        <v>874</v>
      </c>
      <c r="C459" s="31">
        <v>787.2</v>
      </c>
      <c r="D459" s="40">
        <v>785.83333333333337</v>
      </c>
      <c r="E459" s="40">
        <v>773.4666666666667</v>
      </c>
      <c r="F459" s="40">
        <v>759.73333333333335</v>
      </c>
      <c r="G459" s="40">
        <v>747.36666666666667</v>
      </c>
      <c r="H459" s="40">
        <v>799.56666666666672</v>
      </c>
      <c r="I459" s="40">
        <v>811.93333333333328</v>
      </c>
      <c r="J459" s="40">
        <v>825.66666666666674</v>
      </c>
      <c r="K459" s="31">
        <v>798.2</v>
      </c>
      <c r="L459" s="31">
        <v>772.1</v>
      </c>
      <c r="M459" s="31">
        <v>0.50107000000000002</v>
      </c>
      <c r="N459" s="1"/>
      <c r="O459" s="1"/>
    </row>
    <row r="460" spans="1:15" ht="12.75" customHeight="1">
      <c r="A460" s="31">
        <v>450</v>
      </c>
      <c r="B460" s="31" t="s">
        <v>528</v>
      </c>
      <c r="C460" s="31">
        <v>2016.75</v>
      </c>
      <c r="D460" s="40">
        <v>2015.0333333333335</v>
      </c>
      <c r="E460" s="40">
        <v>1940.0666666666671</v>
      </c>
      <c r="F460" s="40">
        <v>1863.3833333333334</v>
      </c>
      <c r="G460" s="40">
        <v>1788.416666666667</v>
      </c>
      <c r="H460" s="40">
        <v>2091.7166666666672</v>
      </c>
      <c r="I460" s="40">
        <v>2166.6833333333338</v>
      </c>
      <c r="J460" s="40">
        <v>2243.3666666666672</v>
      </c>
      <c r="K460" s="31">
        <v>2090</v>
      </c>
      <c r="L460" s="31">
        <v>1938.35</v>
      </c>
      <c r="M460" s="31">
        <v>2.65442</v>
      </c>
      <c r="N460" s="1"/>
      <c r="O460" s="1"/>
    </row>
    <row r="461" spans="1:15" ht="12.75" customHeight="1">
      <c r="A461" s="31">
        <v>451</v>
      </c>
      <c r="B461" s="31" t="s">
        <v>529</v>
      </c>
      <c r="C461" s="31">
        <v>839.6</v>
      </c>
      <c r="D461" s="40">
        <v>856.98333333333323</v>
      </c>
      <c r="E461" s="40">
        <v>796.21666666666647</v>
      </c>
      <c r="F461" s="40">
        <v>752.83333333333326</v>
      </c>
      <c r="G461" s="40">
        <v>692.06666666666649</v>
      </c>
      <c r="H461" s="40">
        <v>900.36666666666645</v>
      </c>
      <c r="I461" s="40">
        <v>961.1333333333331</v>
      </c>
      <c r="J461" s="40">
        <v>1004.5166666666664</v>
      </c>
      <c r="K461" s="31">
        <v>917.75</v>
      </c>
      <c r="L461" s="31">
        <v>813.6</v>
      </c>
      <c r="M461" s="31">
        <v>2.6674600000000002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3475.7</v>
      </c>
      <c r="D462" s="40">
        <v>3482.7166666666667</v>
      </c>
      <c r="E462" s="40">
        <v>3444.5833333333335</v>
      </c>
      <c r="F462" s="40">
        <v>3413.4666666666667</v>
      </c>
      <c r="G462" s="40">
        <v>3375.3333333333335</v>
      </c>
      <c r="H462" s="40">
        <v>3513.8333333333335</v>
      </c>
      <c r="I462" s="40">
        <v>3551.9666666666667</v>
      </c>
      <c r="J462" s="40">
        <v>3583.0833333333335</v>
      </c>
      <c r="K462" s="31">
        <v>3520.85</v>
      </c>
      <c r="L462" s="31">
        <v>3451.6</v>
      </c>
      <c r="M462" s="31">
        <v>21.36598</v>
      </c>
      <c r="N462" s="1"/>
      <c r="O462" s="1"/>
    </row>
    <row r="463" spans="1:15" ht="12.75" customHeight="1">
      <c r="A463" s="31">
        <v>453</v>
      </c>
      <c r="B463" s="31" t="s">
        <v>537</v>
      </c>
      <c r="C463" s="31">
        <v>4001.6</v>
      </c>
      <c r="D463" s="40">
        <v>4048.8666666666668</v>
      </c>
      <c r="E463" s="40">
        <v>3932.7333333333336</v>
      </c>
      <c r="F463" s="40">
        <v>3863.8666666666668</v>
      </c>
      <c r="G463" s="40">
        <v>3747.7333333333336</v>
      </c>
      <c r="H463" s="40">
        <v>4117.7333333333336</v>
      </c>
      <c r="I463" s="40">
        <v>4233.8666666666668</v>
      </c>
      <c r="J463" s="40">
        <v>4302.7333333333336</v>
      </c>
      <c r="K463" s="31">
        <v>4165</v>
      </c>
      <c r="L463" s="31">
        <v>3980</v>
      </c>
      <c r="M463" s="31">
        <v>0.76820999999999995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1567.75</v>
      </c>
      <c r="D464" s="40">
        <v>1584</v>
      </c>
      <c r="E464" s="40">
        <v>1543.25</v>
      </c>
      <c r="F464" s="40">
        <v>1518.75</v>
      </c>
      <c r="G464" s="40">
        <v>1478</v>
      </c>
      <c r="H464" s="40">
        <v>1608.5</v>
      </c>
      <c r="I464" s="40">
        <v>1649.25</v>
      </c>
      <c r="J464" s="40">
        <v>1673.75</v>
      </c>
      <c r="K464" s="31">
        <v>1624.75</v>
      </c>
      <c r="L464" s="31">
        <v>1559.5</v>
      </c>
      <c r="M464" s="31">
        <v>29.38804</v>
      </c>
      <c r="N464" s="1"/>
      <c r="O464" s="1"/>
    </row>
    <row r="465" spans="1:15" ht="12.75" customHeight="1">
      <c r="A465" s="31">
        <v>455</v>
      </c>
      <c r="B465" s="31" t="s">
        <v>539</v>
      </c>
      <c r="C465" s="31">
        <v>1671.1</v>
      </c>
      <c r="D465" s="40">
        <v>1683.9333333333334</v>
      </c>
      <c r="E465" s="40">
        <v>1632.1666666666667</v>
      </c>
      <c r="F465" s="40">
        <v>1593.2333333333333</v>
      </c>
      <c r="G465" s="40">
        <v>1541.4666666666667</v>
      </c>
      <c r="H465" s="40">
        <v>1722.8666666666668</v>
      </c>
      <c r="I465" s="40">
        <v>1774.6333333333332</v>
      </c>
      <c r="J465" s="40">
        <v>1813.5666666666668</v>
      </c>
      <c r="K465" s="31">
        <v>1735.7</v>
      </c>
      <c r="L465" s="31">
        <v>1645</v>
      </c>
      <c r="M465" s="31">
        <v>2.15239</v>
      </c>
      <c r="N465" s="1"/>
      <c r="O465" s="1"/>
    </row>
    <row r="466" spans="1:15" ht="12.75" customHeight="1">
      <c r="A466" s="31">
        <v>456</v>
      </c>
      <c r="B466" s="31" t="s">
        <v>540</v>
      </c>
      <c r="C466" s="31">
        <v>1187.45</v>
      </c>
      <c r="D466" s="40">
        <v>1197.6499999999999</v>
      </c>
      <c r="E466" s="40">
        <v>1165.2999999999997</v>
      </c>
      <c r="F466" s="40">
        <v>1143.1499999999999</v>
      </c>
      <c r="G466" s="40">
        <v>1110.7999999999997</v>
      </c>
      <c r="H466" s="40">
        <v>1219.7999999999997</v>
      </c>
      <c r="I466" s="40">
        <v>1252.1499999999996</v>
      </c>
      <c r="J466" s="40">
        <v>1274.2999999999997</v>
      </c>
      <c r="K466" s="31">
        <v>1230</v>
      </c>
      <c r="L466" s="31">
        <v>1175.5</v>
      </c>
      <c r="M466" s="31">
        <v>1.63459</v>
      </c>
      <c r="N466" s="1"/>
      <c r="O466" s="1"/>
    </row>
    <row r="467" spans="1:15" ht="12.75" customHeight="1">
      <c r="A467" s="31">
        <v>457</v>
      </c>
      <c r="B467" s="31" t="s">
        <v>544</v>
      </c>
      <c r="C467" s="31">
        <v>1742.15</v>
      </c>
      <c r="D467" s="40">
        <v>1730.7166666666665</v>
      </c>
      <c r="E467" s="40">
        <v>1711.4333333333329</v>
      </c>
      <c r="F467" s="40">
        <v>1680.7166666666665</v>
      </c>
      <c r="G467" s="40">
        <v>1661.4333333333329</v>
      </c>
      <c r="H467" s="40">
        <v>1761.4333333333329</v>
      </c>
      <c r="I467" s="40">
        <v>1780.7166666666662</v>
      </c>
      <c r="J467" s="40">
        <v>1811.4333333333329</v>
      </c>
      <c r="K467" s="31">
        <v>1750</v>
      </c>
      <c r="L467" s="31">
        <v>1700</v>
      </c>
      <c r="M467" s="31">
        <v>0.49956</v>
      </c>
      <c r="N467" s="1"/>
      <c r="O467" s="1"/>
    </row>
    <row r="468" spans="1:15" ht="12.75" customHeight="1">
      <c r="A468" s="31">
        <v>458</v>
      </c>
      <c r="B468" s="31" t="s">
        <v>541</v>
      </c>
      <c r="C468" s="31">
        <v>1921.05</v>
      </c>
      <c r="D468" s="40">
        <v>1931.6833333333334</v>
      </c>
      <c r="E468" s="40">
        <v>1889.3666666666668</v>
      </c>
      <c r="F468" s="40">
        <v>1857.6833333333334</v>
      </c>
      <c r="G468" s="40">
        <v>1815.3666666666668</v>
      </c>
      <c r="H468" s="40">
        <v>1963.3666666666668</v>
      </c>
      <c r="I468" s="40">
        <v>2005.6833333333334</v>
      </c>
      <c r="J468" s="40">
        <v>2037.3666666666668</v>
      </c>
      <c r="K468" s="31">
        <v>1974</v>
      </c>
      <c r="L468" s="31">
        <v>1900</v>
      </c>
      <c r="M468" s="31">
        <v>0.20543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2478.1999999999998</v>
      </c>
      <c r="D469" s="40">
        <v>2484.9</v>
      </c>
      <c r="E469" s="40">
        <v>2449.8000000000002</v>
      </c>
      <c r="F469" s="40">
        <v>2421.4</v>
      </c>
      <c r="G469" s="40">
        <v>2386.3000000000002</v>
      </c>
      <c r="H469" s="40">
        <v>2513.3000000000002</v>
      </c>
      <c r="I469" s="40">
        <v>2548.3999999999996</v>
      </c>
      <c r="J469" s="40">
        <v>2576.8000000000002</v>
      </c>
      <c r="K469" s="31">
        <v>2520</v>
      </c>
      <c r="L469" s="31">
        <v>2456.5</v>
      </c>
      <c r="M469" s="31">
        <v>7.3991199999999999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2791.3</v>
      </c>
      <c r="D470" s="40">
        <v>2800.25</v>
      </c>
      <c r="E470" s="40">
        <v>2761.1</v>
      </c>
      <c r="F470" s="40">
        <v>2730.9</v>
      </c>
      <c r="G470" s="40">
        <v>2691.75</v>
      </c>
      <c r="H470" s="40">
        <v>2830.45</v>
      </c>
      <c r="I470" s="40">
        <v>2869.5999999999995</v>
      </c>
      <c r="J470" s="40">
        <v>2899.7999999999997</v>
      </c>
      <c r="K470" s="31">
        <v>2839.4</v>
      </c>
      <c r="L470" s="31">
        <v>2770.05</v>
      </c>
      <c r="M470" s="31">
        <v>1.79956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526.54999999999995</v>
      </c>
      <c r="D471" s="40">
        <v>530.9666666666667</v>
      </c>
      <c r="E471" s="40">
        <v>516.43333333333339</v>
      </c>
      <c r="F471" s="40">
        <v>506.31666666666672</v>
      </c>
      <c r="G471" s="40">
        <v>491.78333333333342</v>
      </c>
      <c r="H471" s="40">
        <v>541.08333333333337</v>
      </c>
      <c r="I471" s="40">
        <v>555.61666666666667</v>
      </c>
      <c r="J471" s="40">
        <v>565.73333333333335</v>
      </c>
      <c r="K471" s="31">
        <v>545.5</v>
      </c>
      <c r="L471" s="31">
        <v>520.85</v>
      </c>
      <c r="M471" s="31">
        <v>7.4812399999999997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1137.6500000000001</v>
      </c>
      <c r="D472" s="40">
        <v>1130.3833333333334</v>
      </c>
      <c r="E472" s="40">
        <v>1102.7666666666669</v>
      </c>
      <c r="F472" s="40">
        <v>1067.8833333333334</v>
      </c>
      <c r="G472" s="40">
        <v>1040.2666666666669</v>
      </c>
      <c r="H472" s="40">
        <v>1165.2666666666669</v>
      </c>
      <c r="I472" s="40">
        <v>1192.8833333333332</v>
      </c>
      <c r="J472" s="40">
        <v>1227.7666666666669</v>
      </c>
      <c r="K472" s="31">
        <v>1158</v>
      </c>
      <c r="L472" s="31">
        <v>1095.5</v>
      </c>
      <c r="M472" s="31">
        <v>10.03276</v>
      </c>
      <c r="N472" s="1"/>
      <c r="O472" s="1"/>
    </row>
    <row r="473" spans="1:15" ht="12.75" customHeight="1">
      <c r="A473" s="31">
        <v>463</v>
      </c>
      <c r="B473" s="31" t="s">
        <v>542</v>
      </c>
      <c r="C473" s="31">
        <v>45.2</v>
      </c>
      <c r="D473" s="40">
        <v>44.133333333333333</v>
      </c>
      <c r="E473" s="40">
        <v>43.066666666666663</v>
      </c>
      <c r="F473" s="40">
        <v>40.93333333333333</v>
      </c>
      <c r="G473" s="40">
        <v>39.86666666666666</v>
      </c>
      <c r="H473" s="40">
        <v>46.266666666666666</v>
      </c>
      <c r="I473" s="40">
        <v>47.333333333333343</v>
      </c>
      <c r="J473" s="40">
        <v>49.466666666666669</v>
      </c>
      <c r="K473" s="31">
        <v>45.2</v>
      </c>
      <c r="L473" s="31">
        <v>42</v>
      </c>
      <c r="M473" s="31">
        <v>676.18717000000004</v>
      </c>
      <c r="N473" s="1"/>
      <c r="O473" s="1"/>
    </row>
    <row r="474" spans="1:15" ht="12.75" customHeight="1">
      <c r="A474" s="31">
        <v>464</v>
      </c>
      <c r="B474" s="31" t="s">
        <v>543</v>
      </c>
      <c r="C474" s="31">
        <v>180.5</v>
      </c>
      <c r="D474" s="40">
        <v>182.93333333333331</v>
      </c>
      <c r="E474" s="40">
        <v>176.66666666666663</v>
      </c>
      <c r="F474" s="40">
        <v>172.83333333333331</v>
      </c>
      <c r="G474" s="40">
        <v>166.56666666666663</v>
      </c>
      <c r="H474" s="40">
        <v>186.76666666666662</v>
      </c>
      <c r="I474" s="40">
        <v>193.03333333333333</v>
      </c>
      <c r="J474" s="40">
        <v>196.86666666666662</v>
      </c>
      <c r="K474" s="31">
        <v>189.2</v>
      </c>
      <c r="L474" s="31">
        <v>179.1</v>
      </c>
      <c r="M474" s="31">
        <v>5.0920699999999997</v>
      </c>
      <c r="N474" s="1"/>
      <c r="O474" s="1"/>
    </row>
    <row r="475" spans="1:15" ht="12.75" customHeight="1">
      <c r="A475" s="31">
        <v>465</v>
      </c>
      <c r="B475" s="31" t="s">
        <v>530</v>
      </c>
      <c r="C475" s="31">
        <v>10830.25</v>
      </c>
      <c r="D475" s="40">
        <v>10913.75</v>
      </c>
      <c r="E475" s="40">
        <v>10727.5</v>
      </c>
      <c r="F475" s="40">
        <v>10624.75</v>
      </c>
      <c r="G475" s="40">
        <v>10438.5</v>
      </c>
      <c r="H475" s="40">
        <v>11016.5</v>
      </c>
      <c r="I475" s="40">
        <v>11202.75</v>
      </c>
      <c r="J475" s="40">
        <v>11305.5</v>
      </c>
      <c r="K475" s="31">
        <v>11100</v>
      </c>
      <c r="L475" s="31">
        <v>10811</v>
      </c>
      <c r="M475" s="31">
        <v>7.7380000000000004E-2</v>
      </c>
      <c r="N475" s="1"/>
      <c r="O475" s="1"/>
    </row>
    <row r="476" spans="1:15" ht="12.75" customHeight="1">
      <c r="A476" s="31">
        <v>466</v>
      </c>
      <c r="B476" s="31" t="s">
        <v>875</v>
      </c>
      <c r="C476" s="31">
        <v>80.05</v>
      </c>
      <c r="D476" s="40">
        <v>78.033333333333331</v>
      </c>
      <c r="E476" s="40">
        <v>76.016666666666666</v>
      </c>
      <c r="F476" s="40">
        <v>71.983333333333334</v>
      </c>
      <c r="G476" s="40">
        <v>69.966666666666669</v>
      </c>
      <c r="H476" s="40">
        <v>82.066666666666663</v>
      </c>
      <c r="I476" s="40">
        <v>84.083333333333314</v>
      </c>
      <c r="J476" s="40">
        <v>88.11666666666666</v>
      </c>
      <c r="K476" s="31">
        <v>80.05</v>
      </c>
      <c r="L476" s="31">
        <v>74</v>
      </c>
      <c r="M476" s="31">
        <v>243.40978999999999</v>
      </c>
      <c r="N476" s="1"/>
      <c r="O476" s="1"/>
    </row>
    <row r="477" spans="1:15" ht="12.75" customHeight="1">
      <c r="A477" s="31">
        <v>467</v>
      </c>
      <c r="B477" s="31" t="s">
        <v>531</v>
      </c>
      <c r="C477" s="31">
        <v>43.2</v>
      </c>
      <c r="D477" s="40">
        <v>43.766666666666673</v>
      </c>
      <c r="E477" s="40">
        <v>42.483333333333348</v>
      </c>
      <c r="F477" s="40">
        <v>41.766666666666673</v>
      </c>
      <c r="G477" s="40">
        <v>40.483333333333348</v>
      </c>
      <c r="H477" s="40">
        <v>44.483333333333348</v>
      </c>
      <c r="I477" s="40">
        <v>45.766666666666666</v>
      </c>
      <c r="J477" s="40">
        <v>46.483333333333348</v>
      </c>
      <c r="K477" s="31">
        <v>45.05</v>
      </c>
      <c r="L477" s="31">
        <v>43.05</v>
      </c>
      <c r="M477" s="31">
        <v>55.813049999999997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723.85</v>
      </c>
      <c r="D478" s="40">
        <v>728.44999999999993</v>
      </c>
      <c r="E478" s="40">
        <v>714.89999999999986</v>
      </c>
      <c r="F478" s="40">
        <v>705.94999999999993</v>
      </c>
      <c r="G478" s="40">
        <v>692.39999999999986</v>
      </c>
      <c r="H478" s="40">
        <v>737.39999999999986</v>
      </c>
      <c r="I478" s="40">
        <v>750.94999999999982</v>
      </c>
      <c r="J478" s="40">
        <v>759.89999999999986</v>
      </c>
      <c r="K478" s="31">
        <v>742</v>
      </c>
      <c r="L478" s="31">
        <v>719.5</v>
      </c>
      <c r="M478" s="31">
        <v>18.341930000000001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1628</v>
      </c>
      <c r="D479" s="40">
        <v>1637.8166666666666</v>
      </c>
      <c r="E479" s="40">
        <v>1610.2333333333331</v>
      </c>
      <c r="F479" s="40">
        <v>1592.4666666666665</v>
      </c>
      <c r="G479" s="40">
        <v>1564.883333333333</v>
      </c>
      <c r="H479" s="40">
        <v>1655.5833333333333</v>
      </c>
      <c r="I479" s="40">
        <v>1683.1666666666667</v>
      </c>
      <c r="J479" s="40">
        <v>1700.9333333333334</v>
      </c>
      <c r="K479" s="31">
        <v>1665.4</v>
      </c>
      <c r="L479" s="31">
        <v>1620.05</v>
      </c>
      <c r="M479" s="31">
        <v>1.5513600000000001</v>
      </c>
      <c r="N479" s="1"/>
      <c r="O479" s="1"/>
    </row>
    <row r="480" spans="1:15" ht="12.75" customHeight="1">
      <c r="A480" s="31">
        <v>470</v>
      </c>
      <c r="B480" s="31" t="s">
        <v>545</v>
      </c>
      <c r="C480" s="31">
        <v>13.6</v>
      </c>
      <c r="D480" s="40">
        <v>13.616666666666667</v>
      </c>
      <c r="E480" s="40">
        <v>13.483333333333334</v>
      </c>
      <c r="F480" s="40">
        <v>13.366666666666667</v>
      </c>
      <c r="G480" s="40">
        <v>13.233333333333334</v>
      </c>
      <c r="H480" s="40">
        <v>13.733333333333334</v>
      </c>
      <c r="I480" s="40">
        <v>13.866666666666667</v>
      </c>
      <c r="J480" s="40">
        <v>13.983333333333334</v>
      </c>
      <c r="K480" s="31">
        <v>13.75</v>
      </c>
      <c r="L480" s="31">
        <v>13.5</v>
      </c>
      <c r="M480" s="31">
        <v>32.384259999999998</v>
      </c>
      <c r="N480" s="1"/>
      <c r="O480" s="1"/>
    </row>
    <row r="481" spans="1:15" ht="12.75" customHeight="1">
      <c r="A481" s="31">
        <v>471</v>
      </c>
      <c r="B481" s="31" t="s">
        <v>546</v>
      </c>
      <c r="C481" s="31">
        <v>508.8</v>
      </c>
      <c r="D481" s="40">
        <v>510.63333333333338</v>
      </c>
      <c r="E481" s="40">
        <v>503.16666666666674</v>
      </c>
      <c r="F481" s="40">
        <v>497.53333333333336</v>
      </c>
      <c r="G481" s="40">
        <v>490.06666666666672</v>
      </c>
      <c r="H481" s="40">
        <v>516.26666666666677</v>
      </c>
      <c r="I481" s="40">
        <v>523.73333333333335</v>
      </c>
      <c r="J481" s="40">
        <v>529.36666666666679</v>
      </c>
      <c r="K481" s="31">
        <v>518.1</v>
      </c>
      <c r="L481" s="31">
        <v>505</v>
      </c>
      <c r="M481" s="31">
        <v>1.41717</v>
      </c>
      <c r="N481" s="1"/>
      <c r="O481" s="1"/>
    </row>
    <row r="482" spans="1:15" ht="12.75" customHeight="1">
      <c r="A482" s="31">
        <v>472</v>
      </c>
      <c r="B482" s="31" t="s">
        <v>548</v>
      </c>
      <c r="C482" s="31">
        <v>144</v>
      </c>
      <c r="D482" s="40">
        <v>145.6</v>
      </c>
      <c r="E482" s="40">
        <v>141.19999999999999</v>
      </c>
      <c r="F482" s="40">
        <v>138.4</v>
      </c>
      <c r="G482" s="40">
        <v>134</v>
      </c>
      <c r="H482" s="40">
        <v>148.39999999999998</v>
      </c>
      <c r="I482" s="40">
        <v>152.80000000000001</v>
      </c>
      <c r="J482" s="40">
        <v>155.59999999999997</v>
      </c>
      <c r="K482" s="31">
        <v>150</v>
      </c>
      <c r="L482" s="31">
        <v>142.80000000000001</v>
      </c>
      <c r="M482" s="31">
        <v>12.22565</v>
      </c>
      <c r="N482" s="1"/>
      <c r="O482" s="1"/>
    </row>
    <row r="483" spans="1:15" ht="12.75" customHeight="1">
      <c r="A483" s="31">
        <v>473</v>
      </c>
      <c r="B483" s="31" t="s">
        <v>549</v>
      </c>
      <c r="C483" s="31">
        <v>19.5</v>
      </c>
      <c r="D483" s="40">
        <v>19.7</v>
      </c>
      <c r="E483" s="40">
        <v>19.2</v>
      </c>
      <c r="F483" s="40">
        <v>18.899999999999999</v>
      </c>
      <c r="G483" s="40">
        <v>18.399999999999999</v>
      </c>
      <c r="H483" s="40">
        <v>20</v>
      </c>
      <c r="I483" s="40">
        <v>20.5</v>
      </c>
      <c r="J483" s="40">
        <v>20.8</v>
      </c>
      <c r="K483" s="31">
        <v>20.2</v>
      </c>
      <c r="L483" s="31">
        <v>19.399999999999999</v>
      </c>
      <c r="M483" s="31">
        <v>23.517849999999999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7767.7</v>
      </c>
      <c r="D484" s="40">
        <v>7804.25</v>
      </c>
      <c r="E484" s="40">
        <v>7678.5</v>
      </c>
      <c r="F484" s="40">
        <v>7589.3</v>
      </c>
      <c r="G484" s="40">
        <v>7463.55</v>
      </c>
      <c r="H484" s="40">
        <v>7893.45</v>
      </c>
      <c r="I484" s="40">
        <v>8019.2</v>
      </c>
      <c r="J484" s="40">
        <v>8108.4</v>
      </c>
      <c r="K484" s="31">
        <v>7930</v>
      </c>
      <c r="L484" s="31">
        <v>7715.05</v>
      </c>
      <c r="M484" s="31">
        <v>1.9680500000000001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46.9</v>
      </c>
      <c r="D485" s="40">
        <v>47.050000000000004</v>
      </c>
      <c r="E485" s="40">
        <v>46.20000000000001</v>
      </c>
      <c r="F485" s="40">
        <v>45.500000000000007</v>
      </c>
      <c r="G485" s="40">
        <v>44.650000000000013</v>
      </c>
      <c r="H485" s="40">
        <v>47.750000000000007</v>
      </c>
      <c r="I485" s="40">
        <v>48.6</v>
      </c>
      <c r="J485" s="40">
        <v>49.300000000000004</v>
      </c>
      <c r="K485" s="31">
        <v>47.9</v>
      </c>
      <c r="L485" s="31">
        <v>46.35</v>
      </c>
      <c r="M485" s="31">
        <v>128.76563999999999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741.45</v>
      </c>
      <c r="D486" s="40">
        <v>747.7833333333333</v>
      </c>
      <c r="E486" s="40">
        <v>733.66666666666663</v>
      </c>
      <c r="F486" s="40">
        <v>725.88333333333333</v>
      </c>
      <c r="G486" s="40">
        <v>711.76666666666665</v>
      </c>
      <c r="H486" s="40">
        <v>755.56666666666661</v>
      </c>
      <c r="I486" s="40">
        <v>769.68333333333339</v>
      </c>
      <c r="J486" s="40">
        <v>777.46666666666658</v>
      </c>
      <c r="K486" s="31">
        <v>761.9</v>
      </c>
      <c r="L486" s="31">
        <v>740</v>
      </c>
      <c r="M486" s="31">
        <v>21.20918</v>
      </c>
      <c r="N486" s="1"/>
      <c r="O486" s="1"/>
    </row>
    <row r="487" spans="1:15" ht="12.75" customHeight="1">
      <c r="A487" s="31">
        <v>477</v>
      </c>
      <c r="B487" s="31" t="s">
        <v>547</v>
      </c>
      <c r="C487" s="31">
        <v>1038.9000000000001</v>
      </c>
      <c r="D487" s="40">
        <v>1047.1833333333332</v>
      </c>
      <c r="E487" s="40">
        <v>1027.5666666666664</v>
      </c>
      <c r="F487" s="40">
        <v>1016.2333333333331</v>
      </c>
      <c r="G487" s="40">
        <v>996.61666666666633</v>
      </c>
      <c r="H487" s="40">
        <v>1058.5166666666664</v>
      </c>
      <c r="I487" s="40">
        <v>1078.1333333333332</v>
      </c>
      <c r="J487" s="40">
        <v>1089.4666666666665</v>
      </c>
      <c r="K487" s="31">
        <v>1066.8</v>
      </c>
      <c r="L487" s="31">
        <v>1035.8499999999999</v>
      </c>
      <c r="M487" s="31">
        <v>0.90847999999999995</v>
      </c>
      <c r="N487" s="1"/>
      <c r="O487" s="1"/>
    </row>
    <row r="488" spans="1:15" ht="12.75" customHeight="1">
      <c r="A488" s="31">
        <v>478</v>
      </c>
      <c r="B488" s="31" t="s">
        <v>552</v>
      </c>
      <c r="C488" s="31">
        <v>576.79999999999995</v>
      </c>
      <c r="D488" s="40">
        <v>579.76666666666665</v>
      </c>
      <c r="E488" s="40">
        <v>563.0333333333333</v>
      </c>
      <c r="F488" s="40">
        <v>549.26666666666665</v>
      </c>
      <c r="G488" s="40">
        <v>532.5333333333333</v>
      </c>
      <c r="H488" s="40">
        <v>593.5333333333333</v>
      </c>
      <c r="I488" s="40">
        <v>610.26666666666665</v>
      </c>
      <c r="J488" s="40">
        <v>624.0333333333333</v>
      </c>
      <c r="K488" s="31">
        <v>596.5</v>
      </c>
      <c r="L488" s="31">
        <v>566</v>
      </c>
      <c r="M488" s="31">
        <v>1.1167199999999999</v>
      </c>
      <c r="N488" s="1"/>
      <c r="O488" s="1"/>
    </row>
    <row r="489" spans="1:15" ht="12.75" customHeight="1">
      <c r="A489" s="31">
        <v>479</v>
      </c>
      <c r="B489" s="31" t="s">
        <v>553</v>
      </c>
      <c r="C489" s="31">
        <v>36.15</v>
      </c>
      <c r="D489" s="40">
        <v>36.416666666666664</v>
      </c>
      <c r="E489" s="40">
        <v>35.733333333333327</v>
      </c>
      <c r="F489" s="40">
        <v>35.316666666666663</v>
      </c>
      <c r="G489" s="40">
        <v>34.633333333333326</v>
      </c>
      <c r="H489" s="40">
        <v>36.833333333333329</v>
      </c>
      <c r="I489" s="40">
        <v>37.516666666666666</v>
      </c>
      <c r="J489" s="40">
        <v>37.93333333333333</v>
      </c>
      <c r="K489" s="31">
        <v>37.1</v>
      </c>
      <c r="L489" s="31">
        <v>36</v>
      </c>
      <c r="M489" s="31">
        <v>17.53491</v>
      </c>
      <c r="N489" s="1"/>
      <c r="O489" s="1"/>
    </row>
    <row r="490" spans="1:15" ht="12.75" customHeight="1">
      <c r="A490" s="31">
        <v>480</v>
      </c>
      <c r="B490" s="31" t="s">
        <v>554</v>
      </c>
      <c r="C490" s="31">
        <v>1166.45</v>
      </c>
      <c r="D490" s="40">
        <v>1177.8166666666666</v>
      </c>
      <c r="E490" s="40">
        <v>1136.6333333333332</v>
      </c>
      <c r="F490" s="40">
        <v>1106.8166666666666</v>
      </c>
      <c r="G490" s="40">
        <v>1065.6333333333332</v>
      </c>
      <c r="H490" s="40">
        <v>1207.6333333333332</v>
      </c>
      <c r="I490" s="40">
        <v>1248.8166666666666</v>
      </c>
      <c r="J490" s="40">
        <v>1278.6333333333332</v>
      </c>
      <c r="K490" s="31">
        <v>1219</v>
      </c>
      <c r="L490" s="31">
        <v>1148</v>
      </c>
      <c r="M490" s="31">
        <v>0.59860999999999998</v>
      </c>
      <c r="N490" s="1"/>
      <c r="O490" s="1"/>
    </row>
    <row r="491" spans="1:15" ht="12.75" customHeight="1">
      <c r="A491" s="31">
        <v>481</v>
      </c>
      <c r="B491" s="31" t="s">
        <v>556</v>
      </c>
      <c r="C491" s="31">
        <v>314.75</v>
      </c>
      <c r="D491" s="40">
        <v>312.76666666666665</v>
      </c>
      <c r="E491" s="40">
        <v>307.5333333333333</v>
      </c>
      <c r="F491" s="40">
        <v>300.31666666666666</v>
      </c>
      <c r="G491" s="40">
        <v>295.08333333333331</v>
      </c>
      <c r="H491" s="40">
        <v>319.98333333333329</v>
      </c>
      <c r="I491" s="40">
        <v>325.21666666666664</v>
      </c>
      <c r="J491" s="40">
        <v>332.43333333333328</v>
      </c>
      <c r="K491" s="31">
        <v>318</v>
      </c>
      <c r="L491" s="31">
        <v>305.55</v>
      </c>
      <c r="M491" s="31">
        <v>6.6293899999999999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949.65</v>
      </c>
      <c r="D492" s="40">
        <v>940.58333333333337</v>
      </c>
      <c r="E492" s="40">
        <v>926.16666666666674</v>
      </c>
      <c r="F492" s="40">
        <v>902.68333333333339</v>
      </c>
      <c r="G492" s="40">
        <v>888.26666666666677</v>
      </c>
      <c r="H492" s="40">
        <v>964.06666666666672</v>
      </c>
      <c r="I492" s="40">
        <v>978.48333333333346</v>
      </c>
      <c r="J492" s="40">
        <v>1001.9666666666667</v>
      </c>
      <c r="K492" s="31">
        <v>955</v>
      </c>
      <c r="L492" s="31">
        <v>917.1</v>
      </c>
      <c r="M492" s="31">
        <v>4.7861099999999999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309.55</v>
      </c>
      <c r="D493" s="40">
        <v>314.3</v>
      </c>
      <c r="E493" s="40">
        <v>285.55</v>
      </c>
      <c r="F493" s="40">
        <v>261.55</v>
      </c>
      <c r="G493" s="40">
        <v>232.8</v>
      </c>
      <c r="H493" s="40">
        <v>338.3</v>
      </c>
      <c r="I493" s="40">
        <v>367.05</v>
      </c>
      <c r="J493" s="40">
        <v>391.05</v>
      </c>
      <c r="K493" s="31">
        <v>343.05</v>
      </c>
      <c r="L493" s="31">
        <v>290.3</v>
      </c>
      <c r="M493" s="31">
        <v>694.94735000000003</v>
      </c>
      <c r="N493" s="1"/>
      <c r="O493" s="1"/>
    </row>
    <row r="494" spans="1:15" ht="12.75" customHeight="1">
      <c r="A494" s="31">
        <v>484</v>
      </c>
      <c r="B494" s="31" t="s">
        <v>557</v>
      </c>
      <c r="C494" s="31">
        <v>2642.45</v>
      </c>
      <c r="D494" s="40">
        <v>2668.1</v>
      </c>
      <c r="E494" s="40">
        <v>2596.35</v>
      </c>
      <c r="F494" s="40">
        <v>2550.25</v>
      </c>
      <c r="G494" s="40">
        <v>2478.5</v>
      </c>
      <c r="H494" s="40">
        <v>2714.2</v>
      </c>
      <c r="I494" s="40">
        <v>2785.95</v>
      </c>
      <c r="J494" s="40">
        <v>2832.0499999999997</v>
      </c>
      <c r="K494" s="31">
        <v>2739.85</v>
      </c>
      <c r="L494" s="31">
        <v>2622</v>
      </c>
      <c r="M494" s="31">
        <v>0.42642999999999998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249.75</v>
      </c>
      <c r="D495" s="40">
        <v>249.58333333333334</v>
      </c>
      <c r="E495" s="40">
        <v>245.16666666666669</v>
      </c>
      <c r="F495" s="40">
        <v>240.58333333333334</v>
      </c>
      <c r="G495" s="40">
        <v>236.16666666666669</v>
      </c>
      <c r="H495" s="40">
        <v>254.16666666666669</v>
      </c>
      <c r="I495" s="40">
        <v>258.58333333333337</v>
      </c>
      <c r="J495" s="40">
        <v>263.16666666666669</v>
      </c>
      <c r="K495" s="31">
        <v>254</v>
      </c>
      <c r="L495" s="31">
        <v>245</v>
      </c>
      <c r="M495" s="31">
        <v>3.0756899999999998</v>
      </c>
      <c r="N495" s="1"/>
      <c r="O495" s="1"/>
    </row>
    <row r="496" spans="1:15" ht="12.75" customHeight="1">
      <c r="A496" s="31">
        <v>486</v>
      </c>
      <c r="B496" s="31" t="s">
        <v>558</v>
      </c>
      <c r="C496" s="31">
        <v>1962.6</v>
      </c>
      <c r="D496" s="40">
        <v>1968.5333333333335</v>
      </c>
      <c r="E496" s="40">
        <v>1937.0666666666671</v>
      </c>
      <c r="F496" s="40">
        <v>1911.5333333333335</v>
      </c>
      <c r="G496" s="40">
        <v>1880.0666666666671</v>
      </c>
      <c r="H496" s="40">
        <v>1994.0666666666671</v>
      </c>
      <c r="I496" s="40">
        <v>2025.5333333333338</v>
      </c>
      <c r="J496" s="40">
        <v>2051.0666666666671</v>
      </c>
      <c r="K496" s="31">
        <v>2000</v>
      </c>
      <c r="L496" s="31">
        <v>1943</v>
      </c>
      <c r="M496" s="31">
        <v>0.20250000000000001</v>
      </c>
      <c r="N496" s="1"/>
      <c r="O496" s="1"/>
    </row>
    <row r="497" spans="1:15" ht="12.75" customHeight="1">
      <c r="A497" s="31">
        <v>487</v>
      </c>
      <c r="B497" s="31" t="s">
        <v>551</v>
      </c>
      <c r="C497" s="31">
        <v>585.85</v>
      </c>
      <c r="D497" s="40">
        <v>590.94999999999993</v>
      </c>
      <c r="E497" s="40">
        <v>574.89999999999986</v>
      </c>
      <c r="F497" s="40">
        <v>563.94999999999993</v>
      </c>
      <c r="G497" s="40">
        <v>547.89999999999986</v>
      </c>
      <c r="H497" s="40">
        <v>601.89999999999986</v>
      </c>
      <c r="I497" s="40">
        <v>617.94999999999982</v>
      </c>
      <c r="J497" s="40">
        <v>628.89999999999986</v>
      </c>
      <c r="K497" s="31">
        <v>607</v>
      </c>
      <c r="L497" s="31">
        <v>580</v>
      </c>
      <c r="M497" s="31">
        <v>3.6984499999999998</v>
      </c>
      <c r="N497" s="1"/>
      <c r="O497" s="1"/>
    </row>
    <row r="498" spans="1:15" ht="12.75" customHeight="1">
      <c r="A498" s="31">
        <v>488</v>
      </c>
      <c r="B498" s="31" t="s">
        <v>550</v>
      </c>
      <c r="C498" s="31">
        <v>4075.4</v>
      </c>
      <c r="D498" s="40">
        <v>4090</v>
      </c>
      <c r="E498" s="40">
        <v>4006.3999999999996</v>
      </c>
      <c r="F498" s="40">
        <v>3937.3999999999996</v>
      </c>
      <c r="G498" s="40">
        <v>3853.7999999999993</v>
      </c>
      <c r="H498" s="40">
        <v>4159</v>
      </c>
      <c r="I498" s="40">
        <v>4242.6000000000004</v>
      </c>
      <c r="J498" s="40">
        <v>4311.6000000000004</v>
      </c>
      <c r="K498" s="31">
        <v>4173.6000000000004</v>
      </c>
      <c r="L498" s="31">
        <v>4021</v>
      </c>
      <c r="M498" s="31">
        <v>0.13378999999999999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1235.2</v>
      </c>
      <c r="D499" s="40">
        <v>1240.7</v>
      </c>
      <c r="E499" s="40">
        <v>1219.5</v>
      </c>
      <c r="F499" s="40">
        <v>1203.8</v>
      </c>
      <c r="G499" s="40">
        <v>1182.5999999999999</v>
      </c>
      <c r="H499" s="40">
        <v>1256.4000000000001</v>
      </c>
      <c r="I499" s="40">
        <v>1277.6000000000004</v>
      </c>
      <c r="J499" s="40">
        <v>1293.3000000000002</v>
      </c>
      <c r="K499" s="31">
        <v>1261.9000000000001</v>
      </c>
      <c r="L499" s="31">
        <v>1225</v>
      </c>
      <c r="M499" s="31">
        <v>14.89052</v>
      </c>
      <c r="N499" s="1"/>
      <c r="O499" s="1"/>
    </row>
    <row r="500" spans="1:15" ht="12.75" customHeight="1">
      <c r="A500" s="31">
        <v>490</v>
      </c>
      <c r="B500" s="31" t="s">
        <v>555</v>
      </c>
      <c r="C500" s="31">
        <v>1999.7</v>
      </c>
      <c r="D500" s="40">
        <v>2013.3500000000001</v>
      </c>
      <c r="E500" s="40">
        <v>1976.3500000000004</v>
      </c>
      <c r="F500" s="40">
        <v>1953.0000000000002</v>
      </c>
      <c r="G500" s="40">
        <v>1916.0000000000005</v>
      </c>
      <c r="H500" s="40">
        <v>2036.7000000000003</v>
      </c>
      <c r="I500" s="40">
        <v>2073.6999999999998</v>
      </c>
      <c r="J500" s="40">
        <v>2097.0500000000002</v>
      </c>
      <c r="K500" s="31">
        <v>2050.35</v>
      </c>
      <c r="L500" s="31">
        <v>1990</v>
      </c>
      <c r="M500" s="31">
        <v>0.39639000000000002</v>
      </c>
      <c r="N500" s="1"/>
      <c r="O500" s="1"/>
    </row>
    <row r="501" spans="1:15" ht="12.75" customHeight="1">
      <c r="A501" s="31">
        <v>491</v>
      </c>
      <c r="B501" s="31" t="s">
        <v>559</v>
      </c>
      <c r="C501" s="31">
        <v>8006.15</v>
      </c>
      <c r="D501" s="40">
        <v>7931.5999999999995</v>
      </c>
      <c r="E501" s="40">
        <v>7821.0499999999993</v>
      </c>
      <c r="F501" s="40">
        <v>7635.95</v>
      </c>
      <c r="G501" s="40">
        <v>7525.4</v>
      </c>
      <c r="H501" s="40">
        <v>8116.6999999999989</v>
      </c>
      <c r="I501" s="40">
        <v>8227.25</v>
      </c>
      <c r="J501" s="40">
        <v>8412.3499999999985</v>
      </c>
      <c r="K501" s="31">
        <v>8042.15</v>
      </c>
      <c r="L501" s="31">
        <v>7746.5</v>
      </c>
      <c r="M501" s="31">
        <v>8.2350000000000007E-2</v>
      </c>
      <c r="N501" s="1"/>
      <c r="O501" s="1"/>
    </row>
    <row r="502" spans="1:15" ht="12.75" customHeight="1">
      <c r="A502" s="31">
        <v>492</v>
      </c>
      <c r="B502" s="31" t="s">
        <v>560</v>
      </c>
      <c r="C502" s="31">
        <v>154.85</v>
      </c>
      <c r="D502" s="40">
        <v>157.1</v>
      </c>
      <c r="E502" s="40">
        <v>151.75</v>
      </c>
      <c r="F502" s="40">
        <v>148.65</v>
      </c>
      <c r="G502" s="40">
        <v>143.30000000000001</v>
      </c>
      <c r="H502" s="40">
        <v>160.19999999999999</v>
      </c>
      <c r="I502" s="40">
        <v>165.54999999999995</v>
      </c>
      <c r="J502" s="40">
        <v>168.64999999999998</v>
      </c>
      <c r="K502" s="31">
        <v>162.44999999999999</v>
      </c>
      <c r="L502" s="31">
        <v>154</v>
      </c>
      <c r="M502" s="31">
        <v>99.481859999999998</v>
      </c>
      <c r="N502" s="1"/>
      <c r="O502" s="1"/>
    </row>
    <row r="503" spans="1:15" ht="12.75" customHeight="1">
      <c r="A503" s="31">
        <v>493</v>
      </c>
      <c r="B503" s="31" t="s">
        <v>561</v>
      </c>
      <c r="C503" s="31">
        <v>135.80000000000001</v>
      </c>
      <c r="D503" s="40">
        <v>136.43333333333331</v>
      </c>
      <c r="E503" s="40">
        <v>131.26666666666662</v>
      </c>
      <c r="F503" s="40">
        <v>126.73333333333332</v>
      </c>
      <c r="G503" s="40">
        <v>121.56666666666663</v>
      </c>
      <c r="H503" s="40">
        <v>140.96666666666661</v>
      </c>
      <c r="I503" s="40">
        <v>146.1333333333333</v>
      </c>
      <c r="J503" s="40">
        <v>150.6666666666666</v>
      </c>
      <c r="K503" s="31">
        <v>141.6</v>
      </c>
      <c r="L503" s="31">
        <v>131.9</v>
      </c>
      <c r="M503" s="31">
        <v>21.83521</v>
      </c>
      <c r="N503" s="1"/>
      <c r="O503" s="1"/>
    </row>
    <row r="504" spans="1:15" ht="12.75" customHeight="1">
      <c r="A504" s="31">
        <v>494</v>
      </c>
      <c r="B504" s="31" t="s">
        <v>562</v>
      </c>
      <c r="C504" s="31">
        <v>571.5</v>
      </c>
      <c r="D504" s="40">
        <v>574.06666666666672</v>
      </c>
      <c r="E504" s="40">
        <v>561.18333333333339</v>
      </c>
      <c r="F504" s="40">
        <v>550.86666666666667</v>
      </c>
      <c r="G504" s="40">
        <v>537.98333333333335</v>
      </c>
      <c r="H504" s="40">
        <v>584.38333333333344</v>
      </c>
      <c r="I504" s="40">
        <v>597.26666666666688</v>
      </c>
      <c r="J504" s="40">
        <v>607.58333333333348</v>
      </c>
      <c r="K504" s="31">
        <v>586.95000000000005</v>
      </c>
      <c r="L504" s="31">
        <v>563.75</v>
      </c>
      <c r="M504" s="31">
        <v>0.45215</v>
      </c>
      <c r="N504" s="1"/>
      <c r="O504" s="1"/>
    </row>
    <row r="505" spans="1:15" ht="12.75" customHeight="1">
      <c r="A505" s="31">
        <v>495</v>
      </c>
      <c r="B505" s="365" t="s">
        <v>282</v>
      </c>
      <c r="C505" s="365">
        <v>2280.9</v>
      </c>
      <c r="D505" s="366">
        <v>2283.5499999999997</v>
      </c>
      <c r="E505" s="366">
        <v>2241.3499999999995</v>
      </c>
      <c r="F505" s="366">
        <v>2201.7999999999997</v>
      </c>
      <c r="G505" s="366">
        <v>2159.5999999999995</v>
      </c>
      <c r="H505" s="366">
        <v>2323.0999999999995</v>
      </c>
      <c r="I505" s="366">
        <v>2365.2999999999993</v>
      </c>
      <c r="J505" s="366">
        <v>2404.8499999999995</v>
      </c>
      <c r="K505" s="365">
        <v>2325.75</v>
      </c>
      <c r="L505" s="365">
        <v>2244</v>
      </c>
      <c r="M505" s="365">
        <v>1.6705700000000001</v>
      </c>
      <c r="N505" s="1"/>
      <c r="O505" s="1"/>
    </row>
    <row r="506" spans="1:15" ht="12.75" customHeight="1">
      <c r="A506" s="31">
        <v>496</v>
      </c>
      <c r="B506" s="367" t="s">
        <v>214</v>
      </c>
      <c r="C506" s="353">
        <v>651.45000000000005</v>
      </c>
      <c r="D506" s="368">
        <v>654.2166666666667</v>
      </c>
      <c r="E506" s="368">
        <v>642.48333333333335</v>
      </c>
      <c r="F506" s="368">
        <v>633.51666666666665</v>
      </c>
      <c r="G506" s="368">
        <v>621.7833333333333</v>
      </c>
      <c r="H506" s="368">
        <v>663.18333333333339</v>
      </c>
      <c r="I506" s="368">
        <v>674.91666666666674</v>
      </c>
      <c r="J506" s="368">
        <v>683.88333333333344</v>
      </c>
      <c r="K506" s="353">
        <v>665.95</v>
      </c>
      <c r="L506" s="353">
        <v>645.25</v>
      </c>
      <c r="M506" s="353">
        <v>39.212490000000003</v>
      </c>
      <c r="N506" s="1"/>
      <c r="O506" s="1"/>
    </row>
    <row r="507" spans="1:15" ht="12.75" customHeight="1">
      <c r="A507" s="31">
        <v>497</v>
      </c>
      <c r="B507" s="367" t="s">
        <v>563</v>
      </c>
      <c r="C507" s="353">
        <v>441.6</v>
      </c>
      <c r="D507" s="368">
        <v>447.48333333333335</v>
      </c>
      <c r="E507" s="368">
        <v>434.11666666666667</v>
      </c>
      <c r="F507" s="368">
        <v>426.63333333333333</v>
      </c>
      <c r="G507" s="368">
        <v>413.26666666666665</v>
      </c>
      <c r="H507" s="368">
        <v>454.9666666666667</v>
      </c>
      <c r="I507" s="368">
        <v>468.33333333333337</v>
      </c>
      <c r="J507" s="368">
        <v>475.81666666666672</v>
      </c>
      <c r="K507" s="353">
        <v>460.85</v>
      </c>
      <c r="L507" s="353">
        <v>440</v>
      </c>
      <c r="M507" s="353">
        <v>4.5136099999999999</v>
      </c>
      <c r="N507" s="1"/>
      <c r="O507" s="1"/>
    </row>
    <row r="508" spans="1:15" ht="12.75" customHeight="1">
      <c r="A508" s="31">
        <v>498</v>
      </c>
      <c r="B508" s="367" t="s">
        <v>283</v>
      </c>
      <c r="C508" s="353">
        <v>12.85</v>
      </c>
      <c r="D508" s="368">
        <v>12.9</v>
      </c>
      <c r="E508" s="368">
        <v>12.75</v>
      </c>
      <c r="F508" s="368">
        <v>12.65</v>
      </c>
      <c r="G508" s="368">
        <v>12.5</v>
      </c>
      <c r="H508" s="368">
        <v>13</v>
      </c>
      <c r="I508" s="368">
        <v>13.150000000000002</v>
      </c>
      <c r="J508" s="368">
        <v>13.25</v>
      </c>
      <c r="K508" s="353">
        <v>13.05</v>
      </c>
      <c r="L508" s="353">
        <v>12.8</v>
      </c>
      <c r="M508" s="353">
        <v>595.37598000000003</v>
      </c>
      <c r="N508" s="1"/>
      <c r="O508" s="1"/>
    </row>
    <row r="509" spans="1:15" ht="12.75" customHeight="1">
      <c r="A509" s="31">
        <v>499</v>
      </c>
      <c r="B509" s="352" t="s">
        <v>215</v>
      </c>
      <c r="C509" s="353">
        <v>313.7</v>
      </c>
      <c r="D509" s="368">
        <v>314.26666666666665</v>
      </c>
      <c r="E509" s="368">
        <v>306.08333333333331</v>
      </c>
      <c r="F509" s="368">
        <v>298.46666666666664</v>
      </c>
      <c r="G509" s="368">
        <v>290.2833333333333</v>
      </c>
      <c r="H509" s="368">
        <v>321.88333333333333</v>
      </c>
      <c r="I509" s="368">
        <v>330.06666666666672</v>
      </c>
      <c r="J509" s="368">
        <v>337.68333333333334</v>
      </c>
      <c r="K509" s="353">
        <v>322.45</v>
      </c>
      <c r="L509" s="353">
        <v>306.64999999999998</v>
      </c>
      <c r="M509" s="353">
        <v>142.85918000000001</v>
      </c>
      <c r="N509" s="1"/>
      <c r="O509" s="1"/>
    </row>
    <row r="510" spans="1:15" ht="12.75" customHeight="1">
      <c r="A510" s="31">
        <v>500</v>
      </c>
      <c r="B510" s="353" t="s">
        <v>564</v>
      </c>
      <c r="C510" s="368">
        <v>449</v>
      </c>
      <c r="D510" s="368">
        <v>457.06666666666666</v>
      </c>
      <c r="E510" s="368">
        <v>437.18333333333334</v>
      </c>
      <c r="F510" s="368">
        <v>425.36666666666667</v>
      </c>
      <c r="G510" s="368">
        <v>405.48333333333335</v>
      </c>
      <c r="H510" s="368">
        <v>468.88333333333333</v>
      </c>
      <c r="I510" s="368">
        <v>488.76666666666665</v>
      </c>
      <c r="J510" s="353">
        <v>500.58333333333331</v>
      </c>
      <c r="K510" s="353">
        <v>476.95</v>
      </c>
      <c r="L510" s="353">
        <v>445.25</v>
      </c>
      <c r="M510" s="352">
        <v>182.89402000000001</v>
      </c>
      <c r="N510" s="1"/>
      <c r="O510" s="1"/>
    </row>
    <row r="511" spans="1:15" ht="12.75" customHeight="1">
      <c r="A511" s="31">
        <v>501</v>
      </c>
      <c r="B511" s="353" t="s">
        <v>565</v>
      </c>
      <c r="C511" s="368">
        <v>2018.8</v>
      </c>
      <c r="D511" s="368">
        <v>2017.6499999999999</v>
      </c>
      <c r="E511" s="368">
        <v>2001.1999999999998</v>
      </c>
      <c r="F511" s="368">
        <v>1983.6</v>
      </c>
      <c r="G511" s="368">
        <v>1967.1499999999999</v>
      </c>
      <c r="H511" s="368">
        <v>2035.2499999999998</v>
      </c>
      <c r="I511" s="368">
        <v>2051.6999999999998</v>
      </c>
      <c r="J511" s="353">
        <v>2069.2999999999997</v>
      </c>
      <c r="K511" s="353">
        <v>2034.1</v>
      </c>
      <c r="L511" s="353">
        <v>2000.05</v>
      </c>
      <c r="M511" s="352">
        <v>0.12501999999999999</v>
      </c>
      <c r="N511" s="1"/>
      <c r="O511" s="1"/>
    </row>
    <row r="512" spans="1:15" ht="12.75" customHeight="1">
      <c r="A512" s="527"/>
      <c r="B512" s="527"/>
      <c r="C512" s="528"/>
      <c r="D512" s="528"/>
      <c r="E512" s="528"/>
      <c r="F512" s="528"/>
      <c r="G512" s="528"/>
      <c r="H512" s="528"/>
      <c r="I512" s="528"/>
      <c r="J512" s="527"/>
      <c r="K512" s="527"/>
      <c r="L512" s="527"/>
      <c r="M512" s="529"/>
      <c r="N512" s="1"/>
      <c r="O512" s="1"/>
    </row>
    <row r="513" spans="1:15" ht="12.75" customHeight="1">
      <c r="A513" s="527"/>
      <c r="B513" s="527"/>
      <c r="C513" s="528"/>
      <c r="D513" s="528"/>
      <c r="E513" s="528"/>
      <c r="F513" s="528"/>
      <c r="G513" s="528"/>
      <c r="H513" s="528"/>
      <c r="I513" s="528"/>
      <c r="J513" s="527"/>
      <c r="K513" s="527"/>
      <c r="L513" s="527"/>
      <c r="M513" s="529"/>
      <c r="N513" s="1"/>
      <c r="O513" s="1"/>
    </row>
    <row r="514" spans="1:15" ht="12.75" customHeight="1">
      <c r="A514" s="527"/>
      <c r="B514" s="527"/>
      <c r="C514" s="528"/>
      <c r="D514" s="528"/>
      <c r="E514" s="528"/>
      <c r="F514" s="528"/>
      <c r="G514" s="528"/>
      <c r="H514" s="528"/>
      <c r="I514" s="528"/>
      <c r="J514" s="527"/>
      <c r="K514" s="527"/>
      <c r="L514" s="527"/>
      <c r="M514" s="529"/>
      <c r="N514" s="1"/>
      <c r="O514" s="1"/>
    </row>
    <row r="515" spans="1:15" ht="12.75" customHeight="1">
      <c r="A515" s="527"/>
      <c r="B515" s="527"/>
      <c r="C515" s="528"/>
      <c r="D515" s="528"/>
      <c r="E515" s="528"/>
      <c r="F515" s="528"/>
      <c r="G515" s="528"/>
      <c r="H515" s="528"/>
      <c r="I515" s="528"/>
      <c r="J515" s="527"/>
      <c r="K515" s="527"/>
      <c r="L515" s="527"/>
      <c r="M515" s="529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567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40"/>
      <c r="B5" s="541"/>
      <c r="C5" s="540"/>
      <c r="D5" s="541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568</v>
      </c>
      <c r="B7" s="542" t="s">
        <v>569</v>
      </c>
      <c r="C7" s="541"/>
      <c r="D7" s="7">
        <f>Main!B10</f>
        <v>44522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570</v>
      </c>
      <c r="B9" s="88" t="s">
        <v>571</v>
      </c>
      <c r="C9" s="88" t="s">
        <v>572</v>
      </c>
      <c r="D9" s="88" t="s">
        <v>573</v>
      </c>
      <c r="E9" s="88" t="s">
        <v>574</v>
      </c>
      <c r="F9" s="88" t="s">
        <v>575</v>
      </c>
      <c r="G9" s="88" t="s">
        <v>576</v>
      </c>
      <c r="H9" s="88" t="s">
        <v>577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44518</v>
      </c>
      <c r="B10" s="32" t="s">
        <v>1023</v>
      </c>
      <c r="C10" s="31" t="s">
        <v>1024</v>
      </c>
      <c r="D10" s="31" t="s">
        <v>923</v>
      </c>
      <c r="E10" s="31" t="s">
        <v>578</v>
      </c>
      <c r="F10" s="90">
        <v>233427</v>
      </c>
      <c r="G10" s="32">
        <v>124.31</v>
      </c>
      <c r="H10" s="32" t="s">
        <v>964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44518</v>
      </c>
      <c r="B11" s="32" t="s">
        <v>962</v>
      </c>
      <c r="C11" s="31" t="s">
        <v>963</v>
      </c>
      <c r="D11" s="31" t="s">
        <v>1011</v>
      </c>
      <c r="E11" s="31" t="s">
        <v>578</v>
      </c>
      <c r="F11" s="90">
        <v>42000</v>
      </c>
      <c r="G11" s="32">
        <v>66.84</v>
      </c>
      <c r="H11" s="32" t="s">
        <v>964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44518</v>
      </c>
      <c r="B12" s="32" t="s">
        <v>962</v>
      </c>
      <c r="C12" s="31" t="s">
        <v>963</v>
      </c>
      <c r="D12" s="31" t="s">
        <v>1025</v>
      </c>
      <c r="E12" s="31" t="s">
        <v>578</v>
      </c>
      <c r="F12" s="90">
        <v>120000</v>
      </c>
      <c r="G12" s="32">
        <v>63.7</v>
      </c>
      <c r="H12" s="32" t="s">
        <v>964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44518</v>
      </c>
      <c r="B13" s="32" t="s">
        <v>101</v>
      </c>
      <c r="C13" s="31" t="s">
        <v>1026</v>
      </c>
      <c r="D13" s="31" t="s">
        <v>1006</v>
      </c>
      <c r="E13" s="31" t="s">
        <v>578</v>
      </c>
      <c r="F13" s="90">
        <v>1071042</v>
      </c>
      <c r="G13" s="32">
        <v>1749.66</v>
      </c>
      <c r="H13" s="32" t="s">
        <v>964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44518</v>
      </c>
      <c r="B14" s="32" t="s">
        <v>101</v>
      </c>
      <c r="C14" s="31" t="s">
        <v>1026</v>
      </c>
      <c r="D14" s="31" t="s">
        <v>1027</v>
      </c>
      <c r="E14" s="31" t="s">
        <v>578</v>
      </c>
      <c r="F14" s="90">
        <v>912027</v>
      </c>
      <c r="G14" s="32">
        <v>1739.87</v>
      </c>
      <c r="H14" s="32" t="s">
        <v>964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44518</v>
      </c>
      <c r="B15" s="32" t="s">
        <v>101</v>
      </c>
      <c r="C15" s="31" t="s">
        <v>1026</v>
      </c>
      <c r="D15" s="31" t="s">
        <v>1007</v>
      </c>
      <c r="E15" s="31" t="s">
        <v>578</v>
      </c>
      <c r="F15" s="90">
        <v>1014871</v>
      </c>
      <c r="G15" s="32">
        <v>1752.94</v>
      </c>
      <c r="H15" s="32" t="s">
        <v>964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44518</v>
      </c>
      <c r="B16" s="32" t="s">
        <v>101</v>
      </c>
      <c r="C16" s="31" t="s">
        <v>1026</v>
      </c>
      <c r="D16" s="31" t="s">
        <v>1028</v>
      </c>
      <c r="E16" s="31" t="s">
        <v>578</v>
      </c>
      <c r="F16" s="90">
        <v>1054601</v>
      </c>
      <c r="G16" s="32">
        <v>1739.77</v>
      </c>
      <c r="H16" s="32" t="s">
        <v>964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44518</v>
      </c>
      <c r="B17" s="32" t="s">
        <v>1029</v>
      </c>
      <c r="C17" s="31" t="s">
        <v>1030</v>
      </c>
      <c r="D17" s="31" t="s">
        <v>1031</v>
      </c>
      <c r="E17" s="31" t="s">
        <v>578</v>
      </c>
      <c r="F17" s="90">
        <v>60000</v>
      </c>
      <c r="G17" s="32">
        <v>13.71</v>
      </c>
      <c r="H17" s="32" t="s">
        <v>964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44518</v>
      </c>
      <c r="B18" s="32" t="s">
        <v>1008</v>
      </c>
      <c r="C18" s="31" t="s">
        <v>1009</v>
      </c>
      <c r="D18" s="31" t="s">
        <v>1006</v>
      </c>
      <c r="E18" s="31" t="s">
        <v>578</v>
      </c>
      <c r="F18" s="90">
        <v>249457</v>
      </c>
      <c r="G18" s="32">
        <v>59.11</v>
      </c>
      <c r="H18" s="32" t="s">
        <v>964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44518</v>
      </c>
      <c r="B19" s="32" t="s">
        <v>1008</v>
      </c>
      <c r="C19" s="31" t="s">
        <v>1009</v>
      </c>
      <c r="D19" s="31" t="s">
        <v>1027</v>
      </c>
      <c r="E19" s="31" t="s">
        <v>578</v>
      </c>
      <c r="F19" s="90">
        <v>429345</v>
      </c>
      <c r="G19" s="32">
        <v>58.88</v>
      </c>
      <c r="H19" s="32" t="s">
        <v>964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44518</v>
      </c>
      <c r="B20" s="32" t="s">
        <v>988</v>
      </c>
      <c r="C20" s="31" t="s">
        <v>989</v>
      </c>
      <c r="D20" s="31" t="s">
        <v>1032</v>
      </c>
      <c r="E20" s="31" t="s">
        <v>578</v>
      </c>
      <c r="F20" s="90">
        <v>120000</v>
      </c>
      <c r="G20" s="32">
        <v>41.9</v>
      </c>
      <c r="H20" s="32" t="s">
        <v>964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44518</v>
      </c>
      <c r="B21" s="32" t="s">
        <v>987</v>
      </c>
      <c r="C21" s="31" t="s">
        <v>994</v>
      </c>
      <c r="D21" s="31" t="s">
        <v>1010</v>
      </c>
      <c r="E21" s="31" t="s">
        <v>578</v>
      </c>
      <c r="F21" s="90">
        <v>146649</v>
      </c>
      <c r="G21" s="32">
        <v>18.93</v>
      </c>
      <c r="H21" s="32" t="s">
        <v>964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44518</v>
      </c>
      <c r="B22" s="32" t="s">
        <v>1033</v>
      </c>
      <c r="C22" s="31" t="s">
        <v>1034</v>
      </c>
      <c r="D22" s="31" t="s">
        <v>1007</v>
      </c>
      <c r="E22" s="31" t="s">
        <v>578</v>
      </c>
      <c r="F22" s="90">
        <v>329733</v>
      </c>
      <c r="G22" s="32">
        <v>1287.8</v>
      </c>
      <c r="H22" s="32" t="s">
        <v>964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44518</v>
      </c>
      <c r="B23" s="32" t="s">
        <v>1035</v>
      </c>
      <c r="C23" s="31" t="s">
        <v>1036</v>
      </c>
      <c r="D23" s="31" t="s">
        <v>923</v>
      </c>
      <c r="E23" s="31" t="s">
        <v>578</v>
      </c>
      <c r="F23" s="90">
        <v>35000</v>
      </c>
      <c r="G23" s="32">
        <v>14.75</v>
      </c>
      <c r="H23" s="32" t="s">
        <v>964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44518</v>
      </c>
      <c r="B24" s="32" t="s">
        <v>990</v>
      </c>
      <c r="C24" s="31" t="s">
        <v>991</v>
      </c>
      <c r="D24" s="31" t="s">
        <v>992</v>
      </c>
      <c r="E24" s="31" t="s">
        <v>578</v>
      </c>
      <c r="F24" s="90">
        <v>1821979</v>
      </c>
      <c r="G24" s="32">
        <v>0.87</v>
      </c>
      <c r="H24" s="32" t="s">
        <v>964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44518</v>
      </c>
      <c r="B25" s="32" t="s">
        <v>990</v>
      </c>
      <c r="C25" s="31" t="s">
        <v>991</v>
      </c>
      <c r="D25" s="31" t="s">
        <v>1037</v>
      </c>
      <c r="E25" s="31" t="s">
        <v>578</v>
      </c>
      <c r="F25" s="90">
        <v>1838424</v>
      </c>
      <c r="G25" s="32">
        <v>0.9</v>
      </c>
      <c r="H25" s="32" t="s">
        <v>964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44518</v>
      </c>
      <c r="B26" s="32" t="s">
        <v>564</v>
      </c>
      <c r="C26" s="31" t="s">
        <v>1038</v>
      </c>
      <c r="D26" s="31" t="s">
        <v>1039</v>
      </c>
      <c r="E26" s="31" t="s">
        <v>578</v>
      </c>
      <c r="F26" s="90">
        <v>50576</v>
      </c>
      <c r="G26" s="32">
        <v>461.44</v>
      </c>
      <c r="H26" s="32" t="s">
        <v>964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44518</v>
      </c>
      <c r="B27" s="32" t="s">
        <v>1023</v>
      </c>
      <c r="C27" s="31" t="s">
        <v>1024</v>
      </c>
      <c r="D27" s="31" t="s">
        <v>923</v>
      </c>
      <c r="E27" s="31" t="s">
        <v>579</v>
      </c>
      <c r="F27" s="90">
        <v>247264</v>
      </c>
      <c r="G27" s="32">
        <v>126.27</v>
      </c>
      <c r="H27" s="32" t="s">
        <v>964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44518</v>
      </c>
      <c r="B28" s="32" t="s">
        <v>1040</v>
      </c>
      <c r="C28" s="31" t="s">
        <v>1041</v>
      </c>
      <c r="D28" s="31" t="s">
        <v>1042</v>
      </c>
      <c r="E28" s="31" t="s">
        <v>579</v>
      </c>
      <c r="F28" s="90">
        <v>108000</v>
      </c>
      <c r="G28" s="32">
        <v>5.21</v>
      </c>
      <c r="H28" s="32" t="s">
        <v>964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44518</v>
      </c>
      <c r="B29" s="32" t="s">
        <v>962</v>
      </c>
      <c r="C29" s="31" t="s">
        <v>963</v>
      </c>
      <c r="D29" s="31" t="s">
        <v>1011</v>
      </c>
      <c r="E29" s="31" t="s">
        <v>579</v>
      </c>
      <c r="F29" s="90">
        <v>96000</v>
      </c>
      <c r="G29" s="32">
        <v>63.76</v>
      </c>
      <c r="H29" s="32" t="s">
        <v>964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44518</v>
      </c>
      <c r="B30" s="32" t="s">
        <v>962</v>
      </c>
      <c r="C30" s="31" t="s">
        <v>963</v>
      </c>
      <c r="D30" s="31" t="s">
        <v>1043</v>
      </c>
      <c r="E30" s="31" t="s">
        <v>579</v>
      </c>
      <c r="F30" s="90">
        <v>54000</v>
      </c>
      <c r="G30" s="32">
        <v>63.7</v>
      </c>
      <c r="H30" s="32" t="s">
        <v>964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44518</v>
      </c>
      <c r="B31" s="32" t="s">
        <v>101</v>
      </c>
      <c r="C31" s="31" t="s">
        <v>1026</v>
      </c>
      <c r="D31" s="31" t="s">
        <v>1028</v>
      </c>
      <c r="E31" s="31" t="s">
        <v>579</v>
      </c>
      <c r="F31" s="90">
        <v>1051800</v>
      </c>
      <c r="G31" s="32">
        <v>1740.32</v>
      </c>
      <c r="H31" s="32" t="s">
        <v>964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44518</v>
      </c>
      <c r="B32" s="32" t="s">
        <v>101</v>
      </c>
      <c r="C32" s="31" t="s">
        <v>1026</v>
      </c>
      <c r="D32" s="31" t="s">
        <v>1006</v>
      </c>
      <c r="E32" s="31" t="s">
        <v>579</v>
      </c>
      <c r="F32" s="90">
        <v>1063456</v>
      </c>
      <c r="G32" s="32">
        <v>1751.17</v>
      </c>
      <c r="H32" s="32" t="s">
        <v>964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44518</v>
      </c>
      <c r="B33" s="32" t="s">
        <v>101</v>
      </c>
      <c r="C33" s="31" t="s">
        <v>1026</v>
      </c>
      <c r="D33" s="31" t="s">
        <v>1027</v>
      </c>
      <c r="E33" s="31" t="s">
        <v>579</v>
      </c>
      <c r="F33" s="90">
        <v>911438</v>
      </c>
      <c r="G33" s="32">
        <v>1739.21</v>
      </c>
      <c r="H33" s="32" t="s">
        <v>964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44518</v>
      </c>
      <c r="B34" s="32" t="s">
        <v>101</v>
      </c>
      <c r="C34" s="31" t="s">
        <v>1026</v>
      </c>
      <c r="D34" s="31" t="s">
        <v>1007</v>
      </c>
      <c r="E34" s="31" t="s">
        <v>579</v>
      </c>
      <c r="F34" s="90">
        <v>1014871</v>
      </c>
      <c r="G34" s="32">
        <v>1753.78</v>
      </c>
      <c r="H34" s="32" t="s">
        <v>964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44518</v>
      </c>
      <c r="B35" s="32" t="s">
        <v>1044</v>
      </c>
      <c r="C35" s="31" t="s">
        <v>1045</v>
      </c>
      <c r="D35" s="31" t="s">
        <v>1046</v>
      </c>
      <c r="E35" s="31" t="s">
        <v>579</v>
      </c>
      <c r="F35" s="90">
        <v>247478</v>
      </c>
      <c r="G35" s="32">
        <v>57.84</v>
      </c>
      <c r="H35" s="32" t="s">
        <v>964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44518</v>
      </c>
      <c r="B36" s="32" t="s">
        <v>1008</v>
      </c>
      <c r="C36" s="31" t="s">
        <v>1009</v>
      </c>
      <c r="D36" s="31" t="s">
        <v>1006</v>
      </c>
      <c r="E36" s="31" t="s">
        <v>579</v>
      </c>
      <c r="F36" s="90">
        <v>245650</v>
      </c>
      <c r="G36" s="32">
        <v>59.41</v>
      </c>
      <c r="H36" s="32" t="s">
        <v>964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44518</v>
      </c>
      <c r="B37" s="32" t="s">
        <v>1008</v>
      </c>
      <c r="C37" s="31" t="s">
        <v>1009</v>
      </c>
      <c r="D37" s="31" t="s">
        <v>1027</v>
      </c>
      <c r="E37" s="31" t="s">
        <v>579</v>
      </c>
      <c r="F37" s="90">
        <v>429345</v>
      </c>
      <c r="G37" s="32">
        <v>58.97</v>
      </c>
      <c r="H37" s="32" t="s">
        <v>964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44518</v>
      </c>
      <c r="B38" s="32" t="s">
        <v>988</v>
      </c>
      <c r="C38" s="31" t="s">
        <v>989</v>
      </c>
      <c r="D38" s="31" t="s">
        <v>993</v>
      </c>
      <c r="E38" s="31" t="s">
        <v>579</v>
      </c>
      <c r="F38" s="90">
        <v>595279</v>
      </c>
      <c r="G38" s="32">
        <v>43.9</v>
      </c>
      <c r="H38" s="32" t="s">
        <v>964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44518</v>
      </c>
      <c r="B39" s="32" t="s">
        <v>987</v>
      </c>
      <c r="C39" s="31" t="s">
        <v>994</v>
      </c>
      <c r="D39" s="31" t="s">
        <v>995</v>
      </c>
      <c r="E39" s="31" t="s">
        <v>579</v>
      </c>
      <c r="F39" s="90">
        <v>1100404</v>
      </c>
      <c r="G39" s="32">
        <v>18.97</v>
      </c>
      <c r="H39" s="32" t="s">
        <v>964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44518</v>
      </c>
      <c r="B40" s="32" t="s">
        <v>987</v>
      </c>
      <c r="C40" s="31" t="s">
        <v>994</v>
      </c>
      <c r="D40" s="31" t="s">
        <v>1010</v>
      </c>
      <c r="E40" s="31" t="s">
        <v>579</v>
      </c>
      <c r="F40" s="90">
        <v>146649</v>
      </c>
      <c r="G40" s="32">
        <v>19.02</v>
      </c>
      <c r="H40" s="32" t="s">
        <v>964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44518</v>
      </c>
      <c r="B41" s="32" t="s">
        <v>1033</v>
      </c>
      <c r="C41" s="31" t="s">
        <v>1034</v>
      </c>
      <c r="D41" s="31" t="s">
        <v>1007</v>
      </c>
      <c r="E41" s="31" t="s">
        <v>579</v>
      </c>
      <c r="F41" s="90">
        <v>329733</v>
      </c>
      <c r="G41" s="32">
        <v>1288.47</v>
      </c>
      <c r="H41" s="32" t="s">
        <v>964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44518</v>
      </c>
      <c r="B42" s="32" t="s">
        <v>1047</v>
      </c>
      <c r="C42" s="31" t="s">
        <v>1048</v>
      </c>
      <c r="D42" s="31" t="s">
        <v>1049</v>
      </c>
      <c r="E42" s="31" t="s">
        <v>579</v>
      </c>
      <c r="F42" s="90">
        <v>100000</v>
      </c>
      <c r="G42" s="32">
        <v>34.4</v>
      </c>
      <c r="H42" s="32" t="s">
        <v>964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44518</v>
      </c>
      <c r="B43" s="32" t="s">
        <v>1035</v>
      </c>
      <c r="C43" s="31" t="s">
        <v>1036</v>
      </c>
      <c r="D43" s="31" t="s">
        <v>923</v>
      </c>
      <c r="E43" s="31" t="s">
        <v>579</v>
      </c>
      <c r="F43" s="90">
        <v>255000</v>
      </c>
      <c r="G43" s="32">
        <v>14.75</v>
      </c>
      <c r="H43" s="32" t="s">
        <v>964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44518</v>
      </c>
      <c r="B44" s="32" t="s">
        <v>990</v>
      </c>
      <c r="C44" s="31" t="s">
        <v>991</v>
      </c>
      <c r="D44" s="31" t="s">
        <v>1037</v>
      </c>
      <c r="E44" s="31" t="s">
        <v>579</v>
      </c>
      <c r="F44" s="90">
        <v>694424</v>
      </c>
      <c r="G44" s="32">
        <v>0.9</v>
      </c>
      <c r="H44" s="32" t="s">
        <v>964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44518</v>
      </c>
      <c r="B45" s="32" t="s">
        <v>990</v>
      </c>
      <c r="C45" s="31" t="s">
        <v>991</v>
      </c>
      <c r="D45" s="31" t="s">
        <v>992</v>
      </c>
      <c r="E45" s="31" t="s">
        <v>579</v>
      </c>
      <c r="F45" s="90">
        <v>901006</v>
      </c>
      <c r="G45" s="32">
        <v>0.9</v>
      </c>
      <c r="H45" s="32" t="s">
        <v>964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44518</v>
      </c>
      <c r="B46" s="32" t="s">
        <v>564</v>
      </c>
      <c r="C46" s="31" t="s">
        <v>1038</v>
      </c>
      <c r="D46" s="31" t="s">
        <v>1039</v>
      </c>
      <c r="E46" s="31" t="s">
        <v>579</v>
      </c>
      <c r="F46" s="90">
        <v>2050541</v>
      </c>
      <c r="G46" s="32">
        <v>455.46</v>
      </c>
      <c r="H46" s="32" t="s">
        <v>964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/>
      <c r="B47" s="32"/>
      <c r="C47" s="31"/>
      <c r="D47" s="31"/>
      <c r="E47" s="31"/>
      <c r="F47" s="90"/>
      <c r="G47" s="32"/>
      <c r="H47" s="32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/>
      <c r="B48" s="32"/>
      <c r="C48" s="31"/>
      <c r="D48" s="31"/>
      <c r="E48" s="31"/>
      <c r="F48" s="90"/>
      <c r="G48" s="32"/>
      <c r="H48" s="32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/>
      <c r="B49" s="32"/>
      <c r="C49" s="31"/>
      <c r="D49" s="31"/>
      <c r="E49" s="31"/>
      <c r="F49" s="90"/>
      <c r="G49" s="32"/>
      <c r="H49" s="32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/>
      <c r="B50" s="32"/>
      <c r="C50" s="31"/>
      <c r="D50" s="31"/>
      <c r="E50" s="31"/>
      <c r="F50" s="90"/>
      <c r="G50" s="32"/>
      <c r="H50" s="32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/>
      <c r="B51" s="32"/>
      <c r="C51" s="31"/>
      <c r="D51" s="31"/>
      <c r="E51" s="31"/>
      <c r="F51" s="90"/>
      <c r="G51" s="32"/>
      <c r="H51" s="32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/>
      <c r="B52" s="32"/>
      <c r="C52" s="31"/>
      <c r="D52" s="31"/>
      <c r="E52" s="31"/>
      <c r="F52" s="90"/>
      <c r="G52" s="32"/>
      <c r="H52" s="32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/>
      <c r="B53" s="32"/>
      <c r="C53" s="31"/>
      <c r="D53" s="31"/>
      <c r="E53" s="31"/>
      <c r="F53" s="90"/>
      <c r="G53" s="32"/>
      <c r="H53" s="32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/>
      <c r="B54" s="32"/>
      <c r="C54" s="31"/>
      <c r="D54" s="31"/>
      <c r="E54" s="31"/>
      <c r="F54" s="90"/>
      <c r="G54" s="32"/>
      <c r="H54" s="32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/>
      <c r="B55" s="32"/>
      <c r="C55" s="31"/>
      <c r="D55" s="31"/>
      <c r="E55" s="31"/>
      <c r="F55" s="90"/>
      <c r="G55" s="32"/>
      <c r="H55" s="32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/>
      <c r="B56" s="32"/>
      <c r="C56" s="31"/>
      <c r="D56" s="31"/>
      <c r="E56" s="31"/>
      <c r="F56" s="90"/>
      <c r="G56" s="32"/>
      <c r="H56" s="32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/>
      <c r="B57" s="32"/>
      <c r="C57" s="31"/>
      <c r="D57" s="31"/>
      <c r="E57" s="31"/>
      <c r="F57" s="90"/>
      <c r="G57" s="32"/>
      <c r="H57" s="32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/>
      <c r="B58" s="32"/>
      <c r="C58" s="31"/>
      <c r="D58" s="31"/>
      <c r="E58" s="31"/>
      <c r="F58" s="90"/>
      <c r="G58" s="32"/>
      <c r="H58" s="32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/>
      <c r="B59" s="32"/>
      <c r="C59" s="31"/>
      <c r="D59" s="31"/>
      <c r="E59" s="31"/>
      <c r="F59" s="90"/>
      <c r="G59" s="32"/>
      <c r="H59" s="32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/>
      <c r="B60" s="32"/>
      <c r="C60" s="31"/>
      <c r="D60" s="31"/>
      <c r="E60" s="31"/>
      <c r="F60" s="90"/>
      <c r="G60" s="32"/>
      <c r="H60" s="32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/>
      <c r="B61" s="32"/>
      <c r="C61" s="31"/>
      <c r="D61" s="31"/>
      <c r="E61" s="31"/>
      <c r="F61" s="90"/>
      <c r="G61" s="32"/>
      <c r="H61" s="32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/>
      <c r="B62" s="32"/>
      <c r="C62" s="20"/>
      <c r="D62" s="20"/>
      <c r="E62" s="31"/>
      <c r="F62" s="90"/>
      <c r="G62" s="32"/>
      <c r="H62" s="32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/>
      <c r="B63" s="32"/>
      <c r="C63" s="31"/>
      <c r="D63" s="31"/>
      <c r="E63" s="31"/>
      <c r="F63" s="90"/>
      <c r="G63" s="32"/>
      <c r="H63" s="32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/>
      <c r="B64" s="32"/>
      <c r="C64" s="31"/>
      <c r="D64" s="31"/>
      <c r="E64" s="31"/>
      <c r="F64" s="90"/>
      <c r="G64" s="32"/>
      <c r="H64" s="32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/>
      <c r="B65" s="32"/>
      <c r="C65" s="31"/>
      <c r="D65" s="31"/>
      <c r="E65" s="31"/>
      <c r="F65" s="90"/>
      <c r="G65" s="32"/>
      <c r="H65" s="32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/>
      <c r="B66" s="32"/>
      <c r="C66" s="31"/>
      <c r="D66" s="31"/>
      <c r="E66" s="31"/>
      <c r="F66" s="90"/>
      <c r="G66" s="32"/>
      <c r="H66" s="32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/>
      <c r="B67" s="32"/>
      <c r="C67" s="31"/>
      <c r="D67" s="31"/>
      <c r="E67" s="31"/>
      <c r="F67" s="90"/>
      <c r="G67" s="32"/>
      <c r="H67" s="32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/>
      <c r="B68" s="32"/>
      <c r="C68" s="31"/>
      <c r="D68" s="31"/>
      <c r="E68" s="31"/>
      <c r="F68" s="90"/>
      <c r="G68" s="32"/>
      <c r="H68" s="32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/>
      <c r="B69" s="32"/>
      <c r="C69" s="31"/>
      <c r="D69" s="31"/>
      <c r="E69" s="31"/>
      <c r="F69" s="90"/>
      <c r="G69" s="32"/>
      <c r="H69" s="32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/>
      <c r="B70" s="32"/>
      <c r="C70" s="31"/>
      <c r="D70" s="31"/>
      <c r="E70" s="31"/>
      <c r="F70" s="90"/>
      <c r="G70" s="32"/>
      <c r="H70" s="32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/>
      <c r="B71" s="32"/>
      <c r="C71" s="31"/>
      <c r="D71" s="31"/>
      <c r="E71" s="31"/>
      <c r="F71" s="90"/>
      <c r="G71" s="32"/>
      <c r="H71" s="32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/>
      <c r="B72" s="32"/>
      <c r="C72" s="31"/>
      <c r="D72" s="31"/>
      <c r="E72" s="31"/>
      <c r="F72" s="90"/>
      <c r="G72" s="32"/>
      <c r="H72" s="32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/>
      <c r="B73" s="32"/>
      <c r="C73" s="31"/>
      <c r="D73" s="31"/>
      <c r="E73" s="31"/>
      <c r="F73" s="90"/>
      <c r="G73" s="32"/>
      <c r="H73" s="32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/>
      <c r="B74" s="32"/>
      <c r="C74" s="31"/>
      <c r="D74" s="31"/>
      <c r="E74" s="31"/>
      <c r="F74" s="90"/>
      <c r="G74" s="32"/>
      <c r="H74" s="32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/>
      <c r="B75" s="32"/>
      <c r="C75" s="31"/>
      <c r="D75" s="31"/>
      <c r="E75" s="31"/>
      <c r="F75" s="90"/>
      <c r="G75" s="32"/>
      <c r="H75" s="32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7"/>
  <sheetViews>
    <sheetView topLeftCell="B1" zoomScale="85" zoomScaleNormal="85" workbookViewId="0">
      <selection activeCell="N22" sqref="N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912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44522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570</v>
      </c>
      <c r="C9" s="100"/>
      <c r="D9" s="101" t="s">
        <v>581</v>
      </c>
      <c r="E9" s="100" t="s">
        <v>582</v>
      </c>
      <c r="F9" s="100" t="s">
        <v>583</v>
      </c>
      <c r="G9" s="100" t="s">
        <v>584</v>
      </c>
      <c r="H9" s="100" t="s">
        <v>585</v>
      </c>
      <c r="I9" s="100" t="s">
        <v>586</v>
      </c>
      <c r="J9" s="99" t="s">
        <v>587</v>
      </c>
      <c r="K9" s="100" t="s">
        <v>588</v>
      </c>
      <c r="L9" s="102" t="s">
        <v>589</v>
      </c>
      <c r="M9" s="102" t="s">
        <v>590</v>
      </c>
      <c r="N9" s="100" t="s">
        <v>591</v>
      </c>
      <c r="O9" s="101" t="s">
        <v>592</v>
      </c>
      <c r="P9" s="100" t="s">
        <v>834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0">
        <v>1</v>
      </c>
      <c r="B10" s="303">
        <v>44454</v>
      </c>
      <c r="C10" s="321"/>
      <c r="D10" s="304" t="s">
        <v>299</v>
      </c>
      <c r="E10" s="305" t="s">
        <v>595</v>
      </c>
      <c r="F10" s="306">
        <v>2195</v>
      </c>
      <c r="G10" s="306">
        <v>2080</v>
      </c>
      <c r="H10" s="305">
        <v>2295</v>
      </c>
      <c r="I10" s="307" t="s">
        <v>829</v>
      </c>
      <c r="J10" s="308" t="s">
        <v>835</v>
      </c>
      <c r="K10" s="308">
        <f t="shared" ref="K10:K11" si="0">H10-F10</f>
        <v>100</v>
      </c>
      <c r="L10" s="309">
        <f t="shared" ref="L10:L11" si="1">(F10*-0.7)/100</f>
        <v>-15.365</v>
      </c>
      <c r="M10" s="310">
        <f t="shared" ref="M10:M11" si="2">(K10+L10)/F10</f>
        <v>3.8558086560364468E-2</v>
      </c>
      <c r="N10" s="308" t="s">
        <v>593</v>
      </c>
      <c r="O10" s="311">
        <v>44469</v>
      </c>
      <c r="P10" s="306"/>
      <c r="Q10" s="1"/>
      <c r="R10" s="1" t="s">
        <v>594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595</v>
      </c>
      <c r="F11" s="299">
        <v>1510</v>
      </c>
      <c r="G11" s="299">
        <v>1395</v>
      </c>
      <c r="H11" s="298">
        <v>1585</v>
      </c>
      <c r="I11" s="300" t="s">
        <v>831</v>
      </c>
      <c r="J11" s="103" t="s">
        <v>877</v>
      </c>
      <c r="K11" s="103">
        <f t="shared" si="0"/>
        <v>75</v>
      </c>
      <c r="L11" s="104">
        <f t="shared" si="1"/>
        <v>-10.57</v>
      </c>
      <c r="M11" s="105">
        <f t="shared" si="2"/>
        <v>4.2668874172185435E-2</v>
      </c>
      <c r="N11" s="103" t="s">
        <v>593</v>
      </c>
      <c r="O11" s="106">
        <v>44501</v>
      </c>
      <c r="P11" s="299"/>
      <c r="Q11" s="1"/>
      <c r="R11" s="1" t="s">
        <v>594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595</v>
      </c>
      <c r="F12" s="107" t="s">
        <v>836</v>
      </c>
      <c r="G12" s="107">
        <v>660</v>
      </c>
      <c r="H12" s="110"/>
      <c r="I12" s="111" t="s">
        <v>837</v>
      </c>
      <c r="J12" s="112" t="s">
        <v>596</v>
      </c>
      <c r="K12" s="113"/>
      <c r="L12" s="108"/>
      <c r="M12" s="114"/>
      <c r="N12" s="109"/>
      <c r="O12" s="110"/>
      <c r="P12" s="107">
        <f>VLOOKUP(D12,'MidCap Intra'!B22:C524,2,0)</f>
        <v>704.5</v>
      </c>
      <c r="Q12" s="1"/>
      <c r="R12" s="1" t="s">
        <v>594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5">
        <v>4</v>
      </c>
      <c r="B13" s="416">
        <v>44477</v>
      </c>
      <c r="C13" s="417"/>
      <c r="D13" s="418" t="s">
        <v>81</v>
      </c>
      <c r="E13" s="419" t="s">
        <v>595</v>
      </c>
      <c r="F13" s="414">
        <v>3870</v>
      </c>
      <c r="G13" s="414">
        <v>3670</v>
      </c>
      <c r="H13" s="419">
        <v>3670</v>
      </c>
      <c r="I13" s="420" t="s">
        <v>838</v>
      </c>
      <c r="J13" s="410" t="s">
        <v>925</v>
      </c>
      <c r="K13" s="410">
        <f t="shared" ref="K13" si="3">H13-F13</f>
        <v>-200</v>
      </c>
      <c r="L13" s="411">
        <f t="shared" ref="L13" si="4">(F13*-0.7)/100</f>
        <v>-27.09</v>
      </c>
      <c r="M13" s="412">
        <f t="shared" ref="M13" si="5">(K13+L13)/F13</f>
        <v>-5.8679586563307497E-2</v>
      </c>
      <c r="N13" s="410" t="s">
        <v>606</v>
      </c>
      <c r="O13" s="413">
        <v>44503</v>
      </c>
      <c r="P13" s="414"/>
      <c r="Q13" s="1"/>
      <c r="R13" s="1" t="s">
        <v>594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595</v>
      </c>
      <c r="F14" s="299">
        <v>7330</v>
      </c>
      <c r="G14" s="299">
        <v>6980</v>
      </c>
      <c r="H14" s="298">
        <v>7760</v>
      </c>
      <c r="I14" s="300" t="s">
        <v>840</v>
      </c>
      <c r="J14" s="103" t="s">
        <v>924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593</v>
      </c>
      <c r="O14" s="106">
        <v>44501</v>
      </c>
      <c r="P14" s="299"/>
      <c r="Q14" s="1"/>
      <c r="R14" s="1" t="s">
        <v>594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81" customFormat="1" ht="12.75" customHeight="1">
      <c r="A15" s="369">
        <v>6</v>
      </c>
      <c r="B15" s="370">
        <v>44495</v>
      </c>
      <c r="C15" s="371"/>
      <c r="D15" s="372" t="s">
        <v>126</v>
      </c>
      <c r="E15" s="373" t="s">
        <v>595</v>
      </c>
      <c r="F15" s="374" t="s">
        <v>853</v>
      </c>
      <c r="G15" s="374">
        <v>1395</v>
      </c>
      <c r="H15" s="373"/>
      <c r="I15" s="375" t="s">
        <v>854</v>
      </c>
      <c r="J15" s="376" t="s">
        <v>596</v>
      </c>
      <c r="K15" s="376"/>
      <c r="L15" s="377"/>
      <c r="M15" s="378"/>
      <c r="N15" s="376"/>
      <c r="O15" s="379"/>
      <c r="P15" s="107">
        <f>VLOOKUP(D15,'MidCap Intra'!B29:C522,2,0)</f>
        <v>1512.35</v>
      </c>
      <c r="Q15" s="380"/>
      <c r="R15" s="380" t="s">
        <v>594</v>
      </c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80"/>
      <c r="AG15" s="380"/>
      <c r="AH15" s="380"/>
      <c r="AI15" s="380"/>
      <c r="AJ15" s="380"/>
      <c r="AK15" s="380"/>
      <c r="AL15" s="380"/>
    </row>
    <row r="16" spans="1:38" s="381" customFormat="1" ht="12.75" customHeight="1">
      <c r="A16" s="403">
        <v>7</v>
      </c>
      <c r="B16" s="404">
        <v>44496</v>
      </c>
      <c r="C16" s="405"/>
      <c r="D16" s="406" t="s">
        <v>282</v>
      </c>
      <c r="E16" s="407" t="s">
        <v>595</v>
      </c>
      <c r="F16" s="408">
        <v>2245</v>
      </c>
      <c r="G16" s="408">
        <v>2080</v>
      </c>
      <c r="H16" s="407">
        <v>2080</v>
      </c>
      <c r="I16" s="409" t="s">
        <v>829</v>
      </c>
      <c r="J16" s="410" t="s">
        <v>902</v>
      </c>
      <c r="K16" s="410">
        <f t="shared" ref="K16:K17" si="9">H16-F16</f>
        <v>-165</v>
      </c>
      <c r="L16" s="411">
        <f t="shared" ref="L16:L17" si="10">(F16*-0.7)/100</f>
        <v>-15.715</v>
      </c>
      <c r="M16" s="412">
        <f t="shared" ref="M16:M17" si="11">(K16+L16)/F16</f>
        <v>-8.0496659242761698E-2</v>
      </c>
      <c r="N16" s="410" t="s">
        <v>606</v>
      </c>
      <c r="O16" s="413">
        <v>44503</v>
      </c>
      <c r="P16" s="414"/>
      <c r="Q16" s="380"/>
      <c r="R16" s="380" t="s">
        <v>594</v>
      </c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</row>
    <row r="17" spans="1:38" s="381" customFormat="1" ht="12.75" customHeight="1">
      <c r="A17" s="491">
        <v>8</v>
      </c>
      <c r="B17" s="266">
        <v>44501</v>
      </c>
      <c r="C17" s="492"/>
      <c r="D17" s="493" t="s">
        <v>130</v>
      </c>
      <c r="E17" s="494" t="s">
        <v>595</v>
      </c>
      <c r="F17" s="495">
        <v>474</v>
      </c>
      <c r="G17" s="495">
        <v>447</v>
      </c>
      <c r="H17" s="494">
        <v>501</v>
      </c>
      <c r="I17" s="496" t="s">
        <v>879</v>
      </c>
      <c r="J17" s="103" t="s">
        <v>927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593</v>
      </c>
      <c r="O17" s="106">
        <v>44511</v>
      </c>
      <c r="P17" s="299"/>
      <c r="Q17" s="380"/>
      <c r="R17" s="380" t="s">
        <v>594</v>
      </c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</row>
    <row r="18" spans="1:38" s="381" customFormat="1" ht="12.75" customHeight="1">
      <c r="A18" s="369">
        <v>9</v>
      </c>
      <c r="B18" s="269">
        <v>44501</v>
      </c>
      <c r="C18" s="371"/>
      <c r="D18" s="372" t="s">
        <v>158</v>
      </c>
      <c r="E18" s="373" t="s">
        <v>595</v>
      </c>
      <c r="F18" s="374" t="s">
        <v>880</v>
      </c>
      <c r="G18" s="374">
        <v>955</v>
      </c>
      <c r="H18" s="373"/>
      <c r="I18" s="375" t="s">
        <v>881</v>
      </c>
      <c r="J18" s="376" t="s">
        <v>596</v>
      </c>
      <c r="K18" s="376"/>
      <c r="L18" s="377"/>
      <c r="M18" s="378"/>
      <c r="N18" s="376"/>
      <c r="O18" s="379"/>
      <c r="P18" s="107">
        <f>VLOOKUP(D18,'MidCap Intra'!B32:C524,2,0)</f>
        <v>963.7</v>
      </c>
      <c r="Q18" s="380"/>
      <c r="R18" s="380" t="s">
        <v>597</v>
      </c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80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595</v>
      </c>
      <c r="F19" s="299">
        <v>201</v>
      </c>
      <c r="G19" s="299">
        <v>188</v>
      </c>
      <c r="H19" s="298">
        <v>214.5</v>
      </c>
      <c r="I19" s="300" t="s">
        <v>886</v>
      </c>
      <c r="J19" s="103" t="s">
        <v>926</v>
      </c>
      <c r="K19" s="103">
        <f t="shared" ref="K19" si="12">H19-F19</f>
        <v>13.5</v>
      </c>
      <c r="L19" s="104">
        <f t="shared" ref="L19" si="13">(F19*-0.7)/100</f>
        <v>-1.4069999999999998</v>
      </c>
      <c r="M19" s="105">
        <f t="shared" ref="M19" si="14">(K19+L19)/F19</f>
        <v>6.0164179104477612E-2</v>
      </c>
      <c r="N19" s="103" t="s">
        <v>593</v>
      </c>
      <c r="O19" s="106">
        <v>44509</v>
      </c>
      <c r="P19" s="299"/>
      <c r="Q19" s="1"/>
      <c r="R19" s="1" t="s">
        <v>594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595</v>
      </c>
      <c r="F20" s="299">
        <v>1660</v>
      </c>
      <c r="G20" s="299">
        <v>1578</v>
      </c>
      <c r="H20" s="298">
        <v>1745</v>
      </c>
      <c r="I20" s="300" t="s">
        <v>929</v>
      </c>
      <c r="J20" s="103" t="s">
        <v>938</v>
      </c>
      <c r="K20" s="103">
        <f t="shared" ref="K20" si="15">H20-F20</f>
        <v>85</v>
      </c>
      <c r="L20" s="104">
        <f t="shared" ref="L20" si="16">(F20*-0.7)/100</f>
        <v>-11.62</v>
      </c>
      <c r="M20" s="105">
        <f t="shared" ref="M20" si="17">(K20+L20)/F20</f>
        <v>4.4204819277108433E-2</v>
      </c>
      <c r="N20" s="103" t="s">
        <v>593</v>
      </c>
      <c r="O20" s="106">
        <v>44510</v>
      </c>
      <c r="P20" s="299"/>
      <c r="Q20" s="267"/>
      <c r="R20" s="267" t="s">
        <v>594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56">
        <v>12</v>
      </c>
      <c r="B21" s="355">
        <v>44511</v>
      </c>
      <c r="C21" s="457"/>
      <c r="D21" s="357" t="s">
        <v>555</v>
      </c>
      <c r="E21" s="358" t="s">
        <v>595</v>
      </c>
      <c r="F21" s="359" t="s">
        <v>948</v>
      </c>
      <c r="G21" s="359">
        <v>1940</v>
      </c>
      <c r="H21" s="358"/>
      <c r="I21" s="360" t="s">
        <v>949</v>
      </c>
      <c r="J21" s="361" t="s">
        <v>596</v>
      </c>
      <c r="K21" s="361"/>
      <c r="L21" s="362"/>
      <c r="M21" s="363"/>
      <c r="N21" s="361"/>
      <c r="O21" s="364"/>
      <c r="P21" s="107">
        <f>VLOOKUP(D21,'MidCap Intra'!B35:C527,2,0)</f>
        <v>1999.7</v>
      </c>
      <c r="Q21" s="267"/>
      <c r="R21" s="267" t="s">
        <v>594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598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599</v>
      </c>
      <c r="B26" s="132"/>
      <c r="C26" s="132"/>
      <c r="D26" s="132"/>
      <c r="E26" s="44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601</v>
      </c>
      <c r="B27" s="132"/>
      <c r="C27" s="132"/>
      <c r="D27" s="132"/>
      <c r="E27" s="6"/>
      <c r="F27" s="140" t="s">
        <v>602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603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570</v>
      </c>
      <c r="C30" s="102"/>
      <c r="D30" s="101" t="s">
        <v>581</v>
      </c>
      <c r="E30" s="100" t="s">
        <v>582</v>
      </c>
      <c r="F30" s="100" t="s">
        <v>583</v>
      </c>
      <c r="G30" s="100" t="s">
        <v>604</v>
      </c>
      <c r="H30" s="100" t="s">
        <v>585</v>
      </c>
      <c r="I30" s="100" t="s">
        <v>586</v>
      </c>
      <c r="J30" s="100" t="s">
        <v>587</v>
      </c>
      <c r="K30" s="100" t="s">
        <v>605</v>
      </c>
      <c r="L30" s="153" t="s">
        <v>589</v>
      </c>
      <c r="M30" s="102" t="s">
        <v>590</v>
      </c>
      <c r="N30" s="100" t="s">
        <v>591</v>
      </c>
      <c r="O30" s="101" t="s">
        <v>592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68" customFormat="1" ht="15" customHeight="1">
      <c r="A31" s="333">
        <v>1</v>
      </c>
      <c r="B31" s="325">
        <v>44491</v>
      </c>
      <c r="C31" s="334"/>
      <c r="D31" s="335" t="s">
        <v>115</v>
      </c>
      <c r="E31" s="336" t="s">
        <v>595</v>
      </c>
      <c r="F31" s="336">
        <v>2925</v>
      </c>
      <c r="G31" s="336">
        <v>2850</v>
      </c>
      <c r="H31" s="336">
        <v>2940</v>
      </c>
      <c r="I31" s="336" t="s">
        <v>847</v>
      </c>
      <c r="J31" s="326" t="s">
        <v>882</v>
      </c>
      <c r="K31" s="326">
        <f t="shared" ref="K31:K32" si="18">H31-F31</f>
        <v>15</v>
      </c>
      <c r="L31" s="337">
        <f t="shared" ref="L31:L32" si="19">(F31*-0.7)/100</f>
        <v>-20.474999999999998</v>
      </c>
      <c r="M31" s="338">
        <f t="shared" ref="M31:M32" si="20">(K31+L31)/F31</f>
        <v>-1.8717948717948711E-3</v>
      </c>
      <c r="N31" s="326" t="s">
        <v>716</v>
      </c>
      <c r="O31" s="339">
        <v>44501</v>
      </c>
      <c r="R31" s="286" t="s">
        <v>594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88">
        <v>2</v>
      </c>
      <c r="B32" s="266">
        <v>44495</v>
      </c>
      <c r="C32" s="289"/>
      <c r="D32" s="302" t="s">
        <v>202</v>
      </c>
      <c r="E32" s="301" t="s">
        <v>595</v>
      </c>
      <c r="F32" s="301">
        <v>3487.5</v>
      </c>
      <c r="G32" s="301">
        <v>3390</v>
      </c>
      <c r="H32" s="301">
        <v>3565</v>
      </c>
      <c r="I32" s="301" t="s">
        <v>849</v>
      </c>
      <c r="J32" s="103" t="s">
        <v>974</v>
      </c>
      <c r="K32" s="103">
        <f t="shared" si="18"/>
        <v>77.5</v>
      </c>
      <c r="L32" s="104">
        <f t="shared" si="19"/>
        <v>-24.412500000000001</v>
      </c>
      <c r="M32" s="105">
        <f t="shared" si="20"/>
        <v>1.5222222222222222E-2</v>
      </c>
      <c r="N32" s="103" t="s">
        <v>593</v>
      </c>
      <c r="O32" s="106">
        <v>44515</v>
      </c>
      <c r="R32" s="286" t="s">
        <v>594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5" customHeight="1">
      <c r="A33" s="288">
        <v>3</v>
      </c>
      <c r="B33" s="266">
        <v>44497</v>
      </c>
      <c r="C33" s="289"/>
      <c r="D33" s="302" t="s">
        <v>323</v>
      </c>
      <c r="E33" s="301" t="s">
        <v>595</v>
      </c>
      <c r="F33" s="301">
        <v>416</v>
      </c>
      <c r="G33" s="301">
        <v>403</v>
      </c>
      <c r="H33" s="301">
        <v>424</v>
      </c>
      <c r="I33" s="301" t="s">
        <v>876</v>
      </c>
      <c r="J33" s="103" t="s">
        <v>937</v>
      </c>
      <c r="K33" s="103">
        <f t="shared" ref="K33" si="21">H33-F33</f>
        <v>8</v>
      </c>
      <c r="L33" s="104">
        <f t="shared" ref="L33" si="22">(F33*-0.7)/100</f>
        <v>-2.9119999999999999</v>
      </c>
      <c r="M33" s="105">
        <f t="shared" ref="M33" si="23">(K33+L33)/F33</f>
        <v>1.2230769230769231E-2</v>
      </c>
      <c r="N33" s="103" t="s">
        <v>593</v>
      </c>
      <c r="O33" s="106">
        <v>44509</v>
      </c>
      <c r="R33" s="286" t="s">
        <v>597</v>
      </c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5" customHeight="1">
      <c r="A34" s="288">
        <v>4</v>
      </c>
      <c r="B34" s="266">
        <v>44501</v>
      </c>
      <c r="C34" s="289"/>
      <c r="D34" s="302" t="s">
        <v>190</v>
      </c>
      <c r="E34" s="301" t="s">
        <v>595</v>
      </c>
      <c r="F34" s="301">
        <v>502</v>
      </c>
      <c r="G34" s="301">
        <v>487</v>
      </c>
      <c r="H34" s="301">
        <v>511</v>
      </c>
      <c r="I34" s="301" t="s">
        <v>878</v>
      </c>
      <c r="J34" s="103" t="s">
        <v>803</v>
      </c>
      <c r="K34" s="103">
        <f t="shared" ref="K34:K36" si="24">H34-F34</f>
        <v>9</v>
      </c>
      <c r="L34" s="104">
        <f>(F34*-0.07)/100</f>
        <v>-0.35139999999999999</v>
      </c>
      <c r="M34" s="105">
        <f t="shared" ref="M34:M36" si="25">(K34+L34)/F34</f>
        <v>1.722828685258964E-2</v>
      </c>
      <c r="N34" s="103" t="s">
        <v>593</v>
      </c>
      <c r="O34" s="327">
        <v>44501</v>
      </c>
      <c r="R34" s="286" t="s">
        <v>594</v>
      </c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5" customHeight="1">
      <c r="A35" s="288">
        <v>5</v>
      </c>
      <c r="B35" s="266">
        <v>44509</v>
      </c>
      <c r="C35" s="289"/>
      <c r="D35" s="302" t="s">
        <v>345</v>
      </c>
      <c r="E35" s="301" t="s">
        <v>595</v>
      </c>
      <c r="F35" s="301">
        <v>2995</v>
      </c>
      <c r="G35" s="301">
        <v>2900</v>
      </c>
      <c r="H35" s="301">
        <v>3120</v>
      </c>
      <c r="I35" s="301" t="s">
        <v>931</v>
      </c>
      <c r="J35" s="103" t="s">
        <v>975</v>
      </c>
      <c r="K35" s="103">
        <f t="shared" si="24"/>
        <v>125</v>
      </c>
      <c r="L35" s="104">
        <f t="shared" ref="L35:L36" si="26">(F35*-0.7)/100</f>
        <v>-20.965</v>
      </c>
      <c r="M35" s="105">
        <f t="shared" si="25"/>
        <v>3.4736227045075126E-2</v>
      </c>
      <c r="N35" s="103" t="s">
        <v>593</v>
      </c>
      <c r="O35" s="106">
        <v>44516</v>
      </c>
      <c r="R35" s="286" t="s">
        <v>594</v>
      </c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5" customHeight="1">
      <c r="A36" s="512">
        <v>6</v>
      </c>
      <c r="B36" s="441">
        <v>44509</v>
      </c>
      <c r="C36" s="513"/>
      <c r="D36" s="514" t="s">
        <v>95</v>
      </c>
      <c r="E36" s="467" t="s">
        <v>595</v>
      </c>
      <c r="F36" s="467">
        <v>2355</v>
      </c>
      <c r="G36" s="467">
        <v>2290</v>
      </c>
      <c r="H36" s="467">
        <v>2280</v>
      </c>
      <c r="I36" s="467" t="s">
        <v>936</v>
      </c>
      <c r="J36" s="410" t="s">
        <v>1012</v>
      </c>
      <c r="K36" s="410">
        <f t="shared" si="24"/>
        <v>-75</v>
      </c>
      <c r="L36" s="411">
        <f t="shared" si="26"/>
        <v>-16.484999999999999</v>
      </c>
      <c r="M36" s="412">
        <f t="shared" si="25"/>
        <v>-3.8847133757961783E-2</v>
      </c>
      <c r="N36" s="410" t="s">
        <v>606</v>
      </c>
      <c r="O36" s="413">
        <v>44518</v>
      </c>
      <c r="R36" s="286" t="s">
        <v>594</v>
      </c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5" customHeight="1">
      <c r="A37" s="278">
        <v>7</v>
      </c>
      <c r="B37" s="319">
        <v>44516</v>
      </c>
      <c r="C37" s="279"/>
      <c r="D37" s="280" t="s">
        <v>190</v>
      </c>
      <c r="E37" s="281" t="s">
        <v>595</v>
      </c>
      <c r="F37" s="281" t="s">
        <v>976</v>
      </c>
      <c r="G37" s="281">
        <v>484</v>
      </c>
      <c r="H37" s="281"/>
      <c r="I37" s="281" t="s">
        <v>977</v>
      </c>
      <c r="J37" s="278" t="s">
        <v>596</v>
      </c>
      <c r="K37" s="319"/>
      <c r="L37" s="279"/>
      <c r="M37" s="280"/>
      <c r="N37" s="281"/>
      <c r="O37" s="281"/>
      <c r="R37" s="286" t="s">
        <v>594</v>
      </c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5" customHeight="1">
      <c r="A38" s="278">
        <v>8</v>
      </c>
      <c r="B38" s="271">
        <v>44517</v>
      </c>
      <c r="C38" s="279"/>
      <c r="D38" s="280" t="s">
        <v>61</v>
      </c>
      <c r="E38" s="281" t="s">
        <v>595</v>
      </c>
      <c r="F38" s="281" t="s">
        <v>1000</v>
      </c>
      <c r="G38" s="281">
        <v>696</v>
      </c>
      <c r="H38" s="281"/>
      <c r="I38" s="281" t="s">
        <v>1001</v>
      </c>
      <c r="J38" s="278" t="s">
        <v>596</v>
      </c>
      <c r="K38" s="319"/>
      <c r="L38" s="279"/>
      <c r="M38" s="280"/>
      <c r="N38" s="281"/>
      <c r="O38" s="281"/>
      <c r="R38" s="286" t="s">
        <v>594</v>
      </c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5" customHeight="1">
      <c r="A39" s="288">
        <v>9</v>
      </c>
      <c r="B39" s="266">
        <v>44517</v>
      </c>
      <c r="C39" s="289"/>
      <c r="D39" s="302" t="s">
        <v>377</v>
      </c>
      <c r="E39" s="301" t="s">
        <v>595</v>
      </c>
      <c r="F39" s="301">
        <v>143.75</v>
      </c>
      <c r="G39" s="301">
        <v>139.5</v>
      </c>
      <c r="H39" s="301">
        <v>147.5</v>
      </c>
      <c r="I39" s="301" t="s">
        <v>1002</v>
      </c>
      <c r="J39" s="103" t="s">
        <v>1003</v>
      </c>
      <c r="K39" s="103">
        <f t="shared" ref="K39" si="27">H39-F39</f>
        <v>3.75</v>
      </c>
      <c r="L39" s="104">
        <f>(F39*-0.07)/100</f>
        <v>-0.10062500000000002</v>
      </c>
      <c r="M39" s="105">
        <f t="shared" ref="M39" si="28">(K39+L39)/F39</f>
        <v>2.538695652173913E-2</v>
      </c>
      <c r="N39" s="103" t="s">
        <v>593</v>
      </c>
      <c r="O39" s="327">
        <v>44517</v>
      </c>
      <c r="R39" s="286" t="s">
        <v>594</v>
      </c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5" customHeight="1">
      <c r="A40" s="278"/>
      <c r="B40" s="319"/>
      <c r="C40" s="279"/>
      <c r="D40" s="280"/>
      <c r="E40" s="281"/>
      <c r="F40" s="281"/>
      <c r="G40" s="281"/>
      <c r="H40" s="281"/>
      <c r="I40" s="281"/>
      <c r="J40" s="278"/>
      <c r="K40" s="319"/>
      <c r="L40" s="279"/>
      <c r="M40" s="280"/>
      <c r="N40" s="281"/>
      <c r="O40" s="281"/>
      <c r="R40" s="286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ht="15" customHeight="1">
      <c r="A41" s="270"/>
      <c r="B41" s="271"/>
      <c r="C41" s="272"/>
      <c r="D41" s="273"/>
      <c r="E41" s="274"/>
      <c r="F41" s="274"/>
      <c r="G41" s="274"/>
      <c r="H41" s="274"/>
      <c r="I41" s="274"/>
      <c r="J41" s="282"/>
      <c r="K41" s="282"/>
      <c r="L41" s="275"/>
      <c r="M41" s="283"/>
      <c r="N41" s="282"/>
      <c r="O41" s="284"/>
      <c r="P41" s="1"/>
      <c r="Q41" s="1"/>
      <c r="R41" s="6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55"/>
      <c r="B43" s="121"/>
      <c r="C43" s="156"/>
      <c r="D43" s="157"/>
      <c r="E43" s="120"/>
      <c r="F43" s="120"/>
      <c r="G43" s="120"/>
      <c r="H43" s="120"/>
      <c r="I43" s="120"/>
      <c r="J43" s="158"/>
      <c r="K43" s="158"/>
      <c r="L43" s="159"/>
      <c r="M43" s="160"/>
      <c r="N43" s="126"/>
      <c r="O43" s="161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44.25" customHeight="1">
      <c r="A44" s="132" t="s">
        <v>598</v>
      </c>
      <c r="B44" s="156"/>
      <c r="C44" s="156"/>
      <c r="D44" s="1"/>
      <c r="E44" s="6"/>
      <c r="F44" s="6"/>
      <c r="G44" s="6"/>
      <c r="H44" s="6" t="s">
        <v>610</v>
      </c>
      <c r="I44" s="6"/>
      <c r="J44" s="6"/>
      <c r="K44" s="128"/>
      <c r="L44" s="160"/>
      <c r="M44" s="128"/>
      <c r="N44" s="129"/>
      <c r="O44" s="128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39" t="s">
        <v>599</v>
      </c>
      <c r="B45" s="132"/>
      <c r="C45" s="132"/>
      <c r="D45" s="132"/>
      <c r="E45" s="44"/>
      <c r="F45" s="140" t="s">
        <v>600</v>
      </c>
      <c r="G45" s="59"/>
      <c r="H45" s="44"/>
      <c r="I45" s="59"/>
      <c r="J45" s="6"/>
      <c r="K45" s="162"/>
      <c r="L45" s="163"/>
      <c r="M45" s="6"/>
      <c r="N45" s="122"/>
      <c r="O45" s="164"/>
      <c r="P45" s="44"/>
      <c r="Q45" s="44"/>
      <c r="R45" s="6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</row>
    <row r="46" spans="1:38" ht="14.25" customHeight="1">
      <c r="A46" s="139"/>
      <c r="B46" s="132"/>
      <c r="C46" s="132"/>
      <c r="D46" s="132"/>
      <c r="E46" s="6"/>
      <c r="F46" s="140" t="s">
        <v>602</v>
      </c>
      <c r="G46" s="59"/>
      <c r="H46" s="44"/>
      <c r="I46" s="59"/>
      <c r="J46" s="6"/>
      <c r="K46" s="162"/>
      <c r="L46" s="163"/>
      <c r="M46" s="6"/>
      <c r="N46" s="122"/>
      <c r="O46" s="164"/>
      <c r="P46" s="44"/>
      <c r="Q46" s="44"/>
      <c r="R46" s="6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</row>
    <row r="47" spans="1:38" ht="14.25" customHeight="1">
      <c r="A47" s="132"/>
      <c r="B47" s="132"/>
      <c r="C47" s="132"/>
      <c r="D47" s="132"/>
      <c r="E47" s="6"/>
      <c r="F47" s="6"/>
      <c r="G47" s="6"/>
      <c r="H47" s="6"/>
      <c r="I47" s="6"/>
      <c r="J47" s="145"/>
      <c r="K47" s="142"/>
      <c r="L47" s="143"/>
      <c r="M47" s="6"/>
      <c r="N47" s="146"/>
      <c r="O47" s="1"/>
      <c r="P47" s="44"/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12.75" customHeight="1">
      <c r="A48" s="165" t="s">
        <v>611</v>
      </c>
      <c r="B48" s="165"/>
      <c r="C48" s="165"/>
      <c r="D48" s="165"/>
      <c r="E48" s="6"/>
      <c r="F48" s="6"/>
      <c r="G48" s="6"/>
      <c r="H48" s="6"/>
      <c r="I48" s="6"/>
      <c r="J48" s="6"/>
      <c r="K48" s="6"/>
      <c r="L48" s="6"/>
      <c r="M48" s="6"/>
      <c r="N48" s="6"/>
      <c r="O48" s="2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38.25" customHeight="1">
      <c r="A49" s="100" t="s">
        <v>16</v>
      </c>
      <c r="B49" s="100" t="s">
        <v>570</v>
      </c>
      <c r="C49" s="100"/>
      <c r="D49" s="101" t="s">
        <v>581</v>
      </c>
      <c r="E49" s="100" t="s">
        <v>582</v>
      </c>
      <c r="F49" s="100" t="s">
        <v>583</v>
      </c>
      <c r="G49" s="100" t="s">
        <v>604</v>
      </c>
      <c r="H49" s="100" t="s">
        <v>585</v>
      </c>
      <c r="I49" s="100" t="s">
        <v>586</v>
      </c>
      <c r="J49" s="99" t="s">
        <v>587</v>
      </c>
      <c r="K49" s="166" t="s">
        <v>612</v>
      </c>
      <c r="L49" s="102" t="s">
        <v>589</v>
      </c>
      <c r="M49" s="166" t="s">
        <v>613</v>
      </c>
      <c r="N49" s="100" t="s">
        <v>614</v>
      </c>
      <c r="O49" s="99" t="s">
        <v>591</v>
      </c>
      <c r="P49" s="101" t="s">
        <v>592</v>
      </c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s="268" customFormat="1" ht="13.5" customHeight="1">
      <c r="A50" s="386">
        <v>1</v>
      </c>
      <c r="B50" s="266">
        <v>44501</v>
      </c>
      <c r="C50" s="449"/>
      <c r="D50" s="449" t="s">
        <v>883</v>
      </c>
      <c r="E50" s="386" t="s">
        <v>595</v>
      </c>
      <c r="F50" s="386">
        <v>2418</v>
      </c>
      <c r="G50" s="386">
        <v>2380</v>
      </c>
      <c r="H50" s="389">
        <v>2445</v>
      </c>
      <c r="I50" s="389" t="s">
        <v>884</v>
      </c>
      <c r="J50" s="103" t="s">
        <v>927</v>
      </c>
      <c r="K50" s="389">
        <f t="shared" ref="K50" si="29">H50-F50</f>
        <v>27</v>
      </c>
      <c r="L50" s="442">
        <f t="shared" ref="L50" si="30">(H50*N50)*0.07%</f>
        <v>513.45000000000005</v>
      </c>
      <c r="M50" s="443">
        <f t="shared" ref="M50" si="31">(K50*N50)-L50</f>
        <v>7586.55</v>
      </c>
      <c r="N50" s="389">
        <v>300</v>
      </c>
      <c r="O50" s="444" t="s">
        <v>593</v>
      </c>
      <c r="P50" s="445">
        <v>44509</v>
      </c>
      <c r="Q50" s="276"/>
      <c r="R50" s="317" t="s">
        <v>594</v>
      </c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316"/>
      <c r="AG50" s="287"/>
      <c r="AH50" s="315"/>
      <c r="AI50" s="315"/>
      <c r="AJ50" s="316"/>
      <c r="AK50" s="316"/>
      <c r="AL50" s="316"/>
    </row>
    <row r="51" spans="1:38" s="268" customFormat="1" ht="13.5" customHeight="1">
      <c r="A51" s="446">
        <v>2</v>
      </c>
      <c r="B51" s="447">
        <v>44502</v>
      </c>
      <c r="C51" s="448"/>
      <c r="D51" s="448" t="s">
        <v>887</v>
      </c>
      <c r="E51" s="398" t="s">
        <v>595</v>
      </c>
      <c r="F51" s="398">
        <v>2887.5</v>
      </c>
      <c r="G51" s="398">
        <v>2848</v>
      </c>
      <c r="H51" s="399">
        <v>2918</v>
      </c>
      <c r="I51" s="399" t="s">
        <v>888</v>
      </c>
      <c r="J51" s="103" t="s">
        <v>911</v>
      </c>
      <c r="K51" s="389">
        <f t="shared" ref="K51:K52" si="32">H51-F51</f>
        <v>30.5</v>
      </c>
      <c r="L51" s="442">
        <f t="shared" ref="L51:L52" si="33">(H51*N51)*0.07%</f>
        <v>612.78000000000009</v>
      </c>
      <c r="M51" s="443">
        <f t="shared" ref="M51:M52" si="34">(K51*N51)-L51</f>
        <v>8537.2199999999993</v>
      </c>
      <c r="N51" s="389">
        <v>300</v>
      </c>
      <c r="O51" s="444" t="s">
        <v>593</v>
      </c>
      <c r="P51" s="445">
        <v>44503</v>
      </c>
      <c r="Q51" s="276"/>
      <c r="R51" s="317" t="s">
        <v>594</v>
      </c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316"/>
      <c r="AG51" s="287"/>
      <c r="AH51" s="315"/>
      <c r="AI51" s="315"/>
      <c r="AJ51" s="316"/>
      <c r="AK51" s="316"/>
      <c r="AL51" s="316"/>
    </row>
    <row r="52" spans="1:38" s="268" customFormat="1" ht="13.5" customHeight="1">
      <c r="A52" s="386">
        <v>3</v>
      </c>
      <c r="B52" s="430">
        <v>44502</v>
      </c>
      <c r="C52" s="449"/>
      <c r="D52" s="449" t="s">
        <v>889</v>
      </c>
      <c r="E52" s="398" t="s">
        <v>595</v>
      </c>
      <c r="F52" s="398">
        <v>1528</v>
      </c>
      <c r="G52" s="398">
        <v>1490</v>
      </c>
      <c r="H52" s="399">
        <v>1551</v>
      </c>
      <c r="I52" s="399" t="s">
        <v>890</v>
      </c>
      <c r="J52" s="103" t="s">
        <v>928</v>
      </c>
      <c r="K52" s="389">
        <f t="shared" si="32"/>
        <v>23</v>
      </c>
      <c r="L52" s="442">
        <f t="shared" si="33"/>
        <v>434.28000000000009</v>
      </c>
      <c r="M52" s="443">
        <f t="shared" si="34"/>
        <v>8765.7199999999993</v>
      </c>
      <c r="N52" s="389">
        <v>400</v>
      </c>
      <c r="O52" s="444" t="s">
        <v>593</v>
      </c>
      <c r="P52" s="445">
        <v>44509</v>
      </c>
      <c r="Q52" s="276"/>
      <c r="R52" s="317" t="s">
        <v>597</v>
      </c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316"/>
      <c r="AG52" s="287"/>
      <c r="AH52" s="315"/>
      <c r="AI52" s="315"/>
      <c r="AJ52" s="316"/>
      <c r="AK52" s="316"/>
      <c r="AL52" s="316"/>
    </row>
    <row r="53" spans="1:38" s="268" customFormat="1" ht="13.5" customHeight="1">
      <c r="A53" s="386">
        <v>4</v>
      </c>
      <c r="B53" s="430">
        <v>44503</v>
      </c>
      <c r="C53" s="449"/>
      <c r="D53" s="449" t="s">
        <v>887</v>
      </c>
      <c r="E53" s="398" t="s">
        <v>595</v>
      </c>
      <c r="F53" s="398">
        <v>2887.5</v>
      </c>
      <c r="G53" s="398">
        <v>2848</v>
      </c>
      <c r="H53" s="399">
        <v>2907.5</v>
      </c>
      <c r="I53" s="399" t="s">
        <v>888</v>
      </c>
      <c r="J53" s="103" t="s">
        <v>907</v>
      </c>
      <c r="K53" s="389">
        <f t="shared" ref="K53" si="35">H53-F53</f>
        <v>20</v>
      </c>
      <c r="L53" s="442">
        <f t="shared" ref="L53" si="36">(H53*N53)*0.07%</f>
        <v>610.57500000000005</v>
      </c>
      <c r="M53" s="443">
        <f t="shared" ref="M53" si="37">(K53*N53)-L53</f>
        <v>5389.4250000000002</v>
      </c>
      <c r="N53" s="389">
        <v>300</v>
      </c>
      <c r="O53" s="444" t="s">
        <v>593</v>
      </c>
      <c r="P53" s="445">
        <v>44505</v>
      </c>
      <c r="Q53" s="276"/>
      <c r="R53" s="317" t="s">
        <v>594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316"/>
      <c r="AG53" s="287"/>
      <c r="AH53" s="315"/>
      <c r="AI53" s="315"/>
      <c r="AJ53" s="316"/>
      <c r="AK53" s="316"/>
      <c r="AL53" s="316"/>
    </row>
    <row r="54" spans="1:38" s="268" customFormat="1" ht="13.5" customHeight="1">
      <c r="A54" s="386">
        <v>5</v>
      </c>
      <c r="B54" s="430">
        <v>44508</v>
      </c>
      <c r="C54" s="449"/>
      <c r="D54" s="449" t="s">
        <v>917</v>
      </c>
      <c r="E54" s="398" t="s">
        <v>595</v>
      </c>
      <c r="F54" s="398">
        <v>2330</v>
      </c>
      <c r="G54" s="398">
        <v>2290</v>
      </c>
      <c r="H54" s="399">
        <v>2362.5</v>
      </c>
      <c r="I54" s="399" t="s">
        <v>918</v>
      </c>
      <c r="J54" s="103" t="s">
        <v>760</v>
      </c>
      <c r="K54" s="389">
        <f t="shared" ref="K54" si="38">H54-F54</f>
        <v>32.5</v>
      </c>
      <c r="L54" s="442">
        <f t="shared" ref="L54" si="39">(H54*N54)*0.07%</f>
        <v>454.78125000000006</v>
      </c>
      <c r="M54" s="443">
        <f t="shared" ref="M54" si="40">(K54*N54)-L54</f>
        <v>8482.71875</v>
      </c>
      <c r="N54" s="389">
        <v>275</v>
      </c>
      <c r="O54" s="444" t="s">
        <v>593</v>
      </c>
      <c r="P54" s="445">
        <v>44508</v>
      </c>
      <c r="Q54" s="276"/>
      <c r="R54" s="317" t="s">
        <v>597</v>
      </c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316"/>
      <c r="AG54" s="287"/>
      <c r="AH54" s="315"/>
      <c r="AI54" s="315"/>
      <c r="AJ54" s="316"/>
      <c r="AK54" s="316"/>
      <c r="AL54" s="316"/>
    </row>
    <row r="55" spans="1:38" s="268" customFormat="1" ht="13.5" customHeight="1">
      <c r="A55" s="386">
        <v>6</v>
      </c>
      <c r="B55" s="430">
        <v>44508</v>
      </c>
      <c r="C55" s="449"/>
      <c r="D55" s="449" t="s">
        <v>920</v>
      </c>
      <c r="E55" s="398" t="s">
        <v>921</v>
      </c>
      <c r="F55" s="398">
        <v>18050</v>
      </c>
      <c r="G55" s="398">
        <v>18160</v>
      </c>
      <c r="H55" s="399">
        <v>18005</v>
      </c>
      <c r="I55" s="399" t="s">
        <v>922</v>
      </c>
      <c r="J55" s="103" t="s">
        <v>930</v>
      </c>
      <c r="K55" s="389">
        <f>F55-H55</f>
        <v>45</v>
      </c>
      <c r="L55" s="442">
        <f t="shared" ref="L55:L56" si="41">(H55*N55)*0.07%</f>
        <v>630.17500000000007</v>
      </c>
      <c r="M55" s="443">
        <f t="shared" ref="M55:M56" si="42">(K55*N55)-L55</f>
        <v>1619.8249999999998</v>
      </c>
      <c r="N55" s="389">
        <v>50</v>
      </c>
      <c r="O55" s="444" t="s">
        <v>593</v>
      </c>
      <c r="P55" s="445">
        <v>44509</v>
      </c>
      <c r="Q55" s="276"/>
      <c r="R55" s="317" t="s">
        <v>594</v>
      </c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316"/>
      <c r="AG55" s="287"/>
      <c r="AH55" s="315"/>
      <c r="AI55" s="315"/>
      <c r="AJ55" s="316"/>
      <c r="AK55" s="316"/>
      <c r="AL55" s="316"/>
    </row>
    <row r="56" spans="1:38" s="268" customFormat="1" ht="13.5" customHeight="1">
      <c r="A56" s="436">
        <v>7</v>
      </c>
      <c r="B56" s="432">
        <v>44509</v>
      </c>
      <c r="C56" s="434"/>
      <c r="D56" s="434" t="s">
        <v>883</v>
      </c>
      <c r="E56" s="435" t="s">
        <v>595</v>
      </c>
      <c r="F56" s="435">
        <v>2424</v>
      </c>
      <c r="G56" s="435">
        <v>2385</v>
      </c>
      <c r="H56" s="486">
        <v>2385</v>
      </c>
      <c r="I56" s="486" t="s">
        <v>884</v>
      </c>
      <c r="J56" s="410" t="s">
        <v>966</v>
      </c>
      <c r="K56" s="437">
        <f t="shared" ref="K56" si="43">H56-F56</f>
        <v>-39</v>
      </c>
      <c r="L56" s="487">
        <f t="shared" si="41"/>
        <v>500.85000000000008</v>
      </c>
      <c r="M56" s="488">
        <f t="shared" si="42"/>
        <v>-12200.85</v>
      </c>
      <c r="N56" s="437">
        <v>300</v>
      </c>
      <c r="O56" s="489" t="s">
        <v>606</v>
      </c>
      <c r="P56" s="490">
        <v>44511</v>
      </c>
      <c r="Q56" s="276"/>
      <c r="R56" s="317" t="s">
        <v>594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316"/>
      <c r="AG56" s="287"/>
      <c r="AH56" s="315"/>
      <c r="AI56" s="315"/>
      <c r="AJ56" s="316"/>
      <c r="AK56" s="316"/>
      <c r="AL56" s="316"/>
    </row>
    <row r="57" spans="1:38" s="268" customFormat="1" ht="13.5" customHeight="1">
      <c r="A57" s="386">
        <v>8</v>
      </c>
      <c r="B57" s="430">
        <v>44509</v>
      </c>
      <c r="C57" s="449"/>
      <c r="D57" s="449" t="s">
        <v>932</v>
      </c>
      <c r="E57" s="398" t="s">
        <v>595</v>
      </c>
      <c r="F57" s="398">
        <v>782</v>
      </c>
      <c r="G57" s="398">
        <v>773</v>
      </c>
      <c r="H57" s="399">
        <v>789</v>
      </c>
      <c r="I57" s="399" t="s">
        <v>933</v>
      </c>
      <c r="J57" s="103" t="s">
        <v>934</v>
      </c>
      <c r="K57" s="389">
        <f t="shared" ref="K57" si="44">H57-F57</f>
        <v>7</v>
      </c>
      <c r="L57" s="442">
        <f t="shared" ref="L57:L58" si="45">(H57*N57)*0.07%</f>
        <v>759.41250000000014</v>
      </c>
      <c r="M57" s="443">
        <f t="shared" ref="M57:M58" si="46">(K57*N57)-L57</f>
        <v>8865.5874999999996</v>
      </c>
      <c r="N57" s="389">
        <v>1375</v>
      </c>
      <c r="O57" s="444" t="s">
        <v>593</v>
      </c>
      <c r="P57" s="445">
        <v>44509</v>
      </c>
      <c r="Q57" s="276"/>
      <c r="R57" s="317" t="s">
        <v>597</v>
      </c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316"/>
      <c r="AG57" s="287"/>
      <c r="AH57" s="315"/>
      <c r="AI57" s="315"/>
      <c r="AJ57" s="316"/>
      <c r="AK57" s="316"/>
      <c r="AL57" s="316"/>
    </row>
    <row r="58" spans="1:38" s="268" customFormat="1" ht="13.5" customHeight="1">
      <c r="A58" s="386">
        <v>9</v>
      </c>
      <c r="B58" s="430">
        <v>44510</v>
      </c>
      <c r="C58" s="449"/>
      <c r="D58" s="449" t="s">
        <v>920</v>
      </c>
      <c r="E58" s="398" t="s">
        <v>921</v>
      </c>
      <c r="F58" s="398">
        <v>18000</v>
      </c>
      <c r="G58" s="398">
        <v>18130</v>
      </c>
      <c r="H58" s="399">
        <v>17915</v>
      </c>
      <c r="I58" s="399" t="s">
        <v>945</v>
      </c>
      <c r="J58" s="103" t="s">
        <v>938</v>
      </c>
      <c r="K58" s="389">
        <f>F58-H58</f>
        <v>85</v>
      </c>
      <c r="L58" s="442">
        <f t="shared" si="45"/>
        <v>627.02500000000009</v>
      </c>
      <c r="M58" s="443">
        <f t="shared" si="46"/>
        <v>3622.9749999999999</v>
      </c>
      <c r="N58" s="389">
        <v>50</v>
      </c>
      <c r="O58" s="444" t="s">
        <v>593</v>
      </c>
      <c r="P58" s="445">
        <v>44511</v>
      </c>
      <c r="Q58" s="276"/>
      <c r="R58" s="317" t="s">
        <v>594</v>
      </c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316"/>
      <c r="AG58" s="287"/>
      <c r="AH58" s="315"/>
      <c r="AI58" s="315"/>
      <c r="AJ58" s="316"/>
      <c r="AK58" s="316"/>
      <c r="AL58" s="316"/>
    </row>
    <row r="59" spans="1:38" s="268" customFormat="1" ht="13.5" customHeight="1">
      <c r="A59" s="386">
        <v>10</v>
      </c>
      <c r="B59" s="430">
        <v>44511</v>
      </c>
      <c r="C59" s="449"/>
      <c r="D59" s="449" t="s">
        <v>950</v>
      </c>
      <c r="E59" s="398" t="s">
        <v>595</v>
      </c>
      <c r="F59" s="398">
        <v>1547.5</v>
      </c>
      <c r="G59" s="398">
        <v>1525</v>
      </c>
      <c r="H59" s="399">
        <v>1571</v>
      </c>
      <c r="I59" s="399" t="s">
        <v>951</v>
      </c>
      <c r="J59" s="103" t="s">
        <v>967</v>
      </c>
      <c r="K59" s="389">
        <f t="shared" ref="K59" si="47">H59-F59</f>
        <v>23.5</v>
      </c>
      <c r="L59" s="442">
        <f t="shared" ref="L59" si="48">(H59*N59)*0.07%</f>
        <v>604.83500000000004</v>
      </c>
      <c r="M59" s="443">
        <f t="shared" ref="M59" si="49">(K59*N59)-L59</f>
        <v>12320.165000000001</v>
      </c>
      <c r="N59" s="389">
        <v>550</v>
      </c>
      <c r="O59" s="444" t="s">
        <v>593</v>
      </c>
      <c r="P59" s="445">
        <v>44515</v>
      </c>
      <c r="Q59" s="276"/>
      <c r="R59" s="317" t="s">
        <v>594</v>
      </c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316"/>
      <c r="AG59" s="287"/>
      <c r="AH59" s="315"/>
      <c r="AI59" s="315"/>
      <c r="AJ59" s="316"/>
      <c r="AK59" s="316"/>
      <c r="AL59" s="316"/>
    </row>
    <row r="60" spans="1:38" s="268" customFormat="1" ht="13.5" customHeight="1">
      <c r="A60" s="436">
        <v>11</v>
      </c>
      <c r="B60" s="432">
        <v>44512</v>
      </c>
      <c r="C60" s="434"/>
      <c r="D60" s="434" t="s">
        <v>920</v>
      </c>
      <c r="E60" s="435" t="s">
        <v>921</v>
      </c>
      <c r="F60" s="435">
        <v>18030</v>
      </c>
      <c r="G60" s="435">
        <v>18160</v>
      </c>
      <c r="H60" s="486">
        <v>18180</v>
      </c>
      <c r="I60" s="486" t="s">
        <v>945</v>
      </c>
      <c r="J60" s="410" t="s">
        <v>965</v>
      </c>
      <c r="K60" s="437">
        <f>F60-H60</f>
        <v>-150</v>
      </c>
      <c r="L60" s="487">
        <f t="shared" ref="L60:L61" si="50">(H60*N60)*0.07%</f>
        <v>636.30000000000007</v>
      </c>
      <c r="M60" s="488">
        <f t="shared" ref="M60:M61" si="51">(K60*N60)-L60</f>
        <v>-8136.3</v>
      </c>
      <c r="N60" s="437">
        <v>50</v>
      </c>
      <c r="O60" s="489" t="s">
        <v>606</v>
      </c>
      <c r="P60" s="490">
        <v>44515</v>
      </c>
      <c r="Q60" s="276"/>
      <c r="R60" s="317" t="s">
        <v>594</v>
      </c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316"/>
      <c r="AG60" s="287"/>
      <c r="AH60" s="315"/>
      <c r="AI60" s="315"/>
      <c r="AJ60" s="316"/>
      <c r="AK60" s="316"/>
      <c r="AL60" s="316"/>
    </row>
    <row r="61" spans="1:38" s="268" customFormat="1" ht="13.5" customHeight="1">
      <c r="A61" s="436">
        <v>12</v>
      </c>
      <c r="B61" s="432">
        <v>44512</v>
      </c>
      <c r="C61" s="434"/>
      <c r="D61" s="434" t="s">
        <v>917</v>
      </c>
      <c r="E61" s="435" t="s">
        <v>595</v>
      </c>
      <c r="F61" s="435">
        <v>2402</v>
      </c>
      <c r="G61" s="435">
        <v>2355</v>
      </c>
      <c r="H61" s="486">
        <v>2370</v>
      </c>
      <c r="I61" s="486" t="s">
        <v>959</v>
      </c>
      <c r="J61" s="410" t="s">
        <v>1004</v>
      </c>
      <c r="K61" s="437">
        <f t="shared" ref="K61" si="52">H61-F61</f>
        <v>-32</v>
      </c>
      <c r="L61" s="487">
        <f t="shared" si="50"/>
        <v>456.22500000000008</v>
      </c>
      <c r="M61" s="488">
        <f t="shared" si="51"/>
        <v>-9256.2250000000004</v>
      </c>
      <c r="N61" s="437">
        <v>275</v>
      </c>
      <c r="O61" s="489" t="s">
        <v>606</v>
      </c>
      <c r="P61" s="490">
        <v>44517</v>
      </c>
      <c r="Q61" s="276"/>
      <c r="R61" s="317" t="s">
        <v>597</v>
      </c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316"/>
      <c r="AG61" s="287"/>
      <c r="AH61" s="315"/>
      <c r="AI61" s="315"/>
      <c r="AJ61" s="316"/>
      <c r="AK61" s="316"/>
      <c r="AL61" s="316"/>
    </row>
    <row r="62" spans="1:38" s="268" customFormat="1" ht="13.5" customHeight="1">
      <c r="A62" s="436">
        <v>13</v>
      </c>
      <c r="B62" s="432">
        <v>44515</v>
      </c>
      <c r="C62" s="434"/>
      <c r="D62" s="434" t="s">
        <v>969</v>
      </c>
      <c r="E62" s="435" t="s">
        <v>595</v>
      </c>
      <c r="F62" s="435">
        <v>687.5</v>
      </c>
      <c r="G62" s="435">
        <v>678</v>
      </c>
      <c r="H62" s="486">
        <v>678</v>
      </c>
      <c r="I62" s="486" t="s">
        <v>970</v>
      </c>
      <c r="J62" s="410" t="s">
        <v>986</v>
      </c>
      <c r="K62" s="437">
        <f t="shared" ref="K62" si="53">H62-F62</f>
        <v>-9.5</v>
      </c>
      <c r="L62" s="487">
        <f t="shared" ref="L62" si="54">(H62*N62)*0.07%</f>
        <v>741.79980000000012</v>
      </c>
      <c r="M62" s="488">
        <f t="shared" ref="M62" si="55">(K62*N62)-L62</f>
        <v>-15590.299800000001</v>
      </c>
      <c r="N62" s="437">
        <v>1563</v>
      </c>
      <c r="O62" s="489" t="s">
        <v>606</v>
      </c>
      <c r="P62" s="490">
        <v>44511</v>
      </c>
      <c r="Q62" s="276"/>
      <c r="R62" s="317" t="s">
        <v>597</v>
      </c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316"/>
      <c r="AG62" s="287"/>
      <c r="AH62" s="315"/>
      <c r="AI62" s="315"/>
      <c r="AJ62" s="316"/>
      <c r="AK62" s="316"/>
      <c r="AL62" s="316"/>
    </row>
    <row r="63" spans="1:38" s="268" customFormat="1" ht="13.5" customHeight="1">
      <c r="A63" s="290">
        <v>14</v>
      </c>
      <c r="B63" s="271">
        <v>44516</v>
      </c>
      <c r="C63" s="328"/>
      <c r="D63" s="328" t="s">
        <v>980</v>
      </c>
      <c r="E63" s="329" t="s">
        <v>595</v>
      </c>
      <c r="F63" s="329" t="s">
        <v>981</v>
      </c>
      <c r="G63" s="329">
        <v>1525</v>
      </c>
      <c r="H63" s="330"/>
      <c r="I63" s="330" t="s">
        <v>951</v>
      </c>
      <c r="J63" s="331" t="s">
        <v>596</v>
      </c>
      <c r="K63" s="293"/>
      <c r="L63" s="382"/>
      <c r="M63" s="383"/>
      <c r="N63" s="293"/>
      <c r="O63" s="384"/>
      <c r="P63" s="385"/>
      <c r="Q63" s="276"/>
      <c r="R63" s="317" t="s">
        <v>594</v>
      </c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316"/>
      <c r="AG63" s="287"/>
      <c r="AH63" s="315"/>
      <c r="AI63" s="315"/>
      <c r="AJ63" s="316"/>
      <c r="AK63" s="316"/>
      <c r="AL63" s="316"/>
    </row>
    <row r="64" spans="1:38" s="268" customFormat="1" ht="13.5" customHeight="1">
      <c r="A64" s="290"/>
      <c r="B64" s="458"/>
      <c r="C64" s="328"/>
      <c r="D64" s="328"/>
      <c r="E64" s="329"/>
      <c r="F64" s="329"/>
      <c r="G64" s="329"/>
      <c r="H64" s="330"/>
      <c r="I64" s="330"/>
      <c r="J64" s="331"/>
      <c r="K64" s="293"/>
      <c r="L64" s="382"/>
      <c r="M64" s="383"/>
      <c r="N64" s="293"/>
      <c r="O64" s="384"/>
      <c r="P64" s="385"/>
      <c r="Q64" s="276"/>
      <c r="R64" s="31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316"/>
      <c r="AG64" s="287"/>
      <c r="AH64" s="315"/>
      <c r="AI64" s="315"/>
      <c r="AJ64" s="316"/>
      <c r="AK64" s="316"/>
      <c r="AL64" s="316"/>
    </row>
    <row r="65" spans="1:38" s="268" customFormat="1" ht="13.5" customHeight="1">
      <c r="A65" s="332"/>
      <c r="B65" s="332"/>
      <c r="C65" s="332"/>
      <c r="D65" s="332"/>
      <c r="E65" s="332"/>
      <c r="F65" s="332"/>
      <c r="G65" s="332"/>
      <c r="H65" s="332"/>
      <c r="I65" s="332"/>
      <c r="J65" s="332"/>
      <c r="K65" s="293"/>
      <c r="L65" s="382"/>
      <c r="M65" s="383"/>
      <c r="N65" s="293"/>
      <c r="O65" s="459"/>
      <c r="P65" s="460"/>
      <c r="Q65" s="276"/>
      <c r="R65" s="31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316"/>
      <c r="AG65" s="269"/>
      <c r="AH65" s="461"/>
      <c r="AI65" s="461"/>
      <c r="AJ65" s="359"/>
      <c r="AK65" s="359"/>
      <c r="AL65" s="359"/>
    </row>
    <row r="66" spans="1:38" ht="13.5" customHeight="1">
      <c r="A66" s="555"/>
      <c r="B66" s="557"/>
      <c r="C66" s="318"/>
      <c r="D66" s="285"/>
      <c r="E66" s="313"/>
      <c r="F66" s="313"/>
      <c r="G66" s="313"/>
      <c r="H66" s="314"/>
      <c r="I66" s="314"/>
      <c r="J66" s="285"/>
      <c r="K66" s="292"/>
      <c r="L66" s="292"/>
      <c r="M66" s="559"/>
      <c r="N66" s="561"/>
      <c r="O66" s="551"/>
      <c r="P66" s="553"/>
      <c r="Q66" s="167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556"/>
      <c r="B67" s="558"/>
      <c r="C67" s="109"/>
      <c r="D67" s="168"/>
      <c r="E67" s="107"/>
      <c r="F67" s="107"/>
      <c r="G67" s="107"/>
      <c r="H67" s="112"/>
      <c r="I67" s="314"/>
      <c r="J67" s="168"/>
      <c r="K67" s="291"/>
      <c r="L67" s="292"/>
      <c r="M67" s="560"/>
      <c r="N67" s="562"/>
      <c r="O67" s="552"/>
      <c r="P67" s="554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120"/>
      <c r="B68" s="121"/>
      <c r="C68" s="156"/>
      <c r="D68" s="169"/>
      <c r="E68" s="170"/>
      <c r="F68" s="120"/>
      <c r="G68" s="120"/>
      <c r="H68" s="120"/>
      <c r="I68" s="158"/>
      <c r="J68" s="158"/>
      <c r="K68" s="158"/>
      <c r="L68" s="158"/>
      <c r="M68" s="158"/>
      <c r="N68" s="158"/>
      <c r="O68" s="158"/>
      <c r="P68" s="158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>
      <c r="A69" s="171"/>
      <c r="B69" s="121"/>
      <c r="C69" s="122"/>
      <c r="D69" s="172"/>
      <c r="E69" s="125"/>
      <c r="F69" s="125"/>
      <c r="G69" s="125"/>
      <c r="H69" s="125"/>
      <c r="I69" s="125"/>
      <c r="J69" s="6"/>
      <c r="K69" s="125"/>
      <c r="L69" s="125"/>
      <c r="M69" s="6"/>
      <c r="N69" s="1"/>
      <c r="O69" s="122"/>
      <c r="P69" s="44"/>
      <c r="Q69" s="44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44"/>
      <c r="AH69" s="44"/>
      <c r="AI69" s="44"/>
      <c r="AJ69" s="44"/>
      <c r="AK69" s="44"/>
      <c r="AL69" s="44"/>
    </row>
    <row r="70" spans="1:38" ht="12.75" customHeight="1">
      <c r="A70" s="173" t="s">
        <v>616</v>
      </c>
      <c r="B70" s="173"/>
      <c r="C70" s="173"/>
      <c r="D70" s="173"/>
      <c r="E70" s="174"/>
      <c r="F70" s="125"/>
      <c r="G70" s="125"/>
      <c r="H70" s="125"/>
      <c r="I70" s="125"/>
      <c r="J70" s="1"/>
      <c r="K70" s="6"/>
      <c r="L70" s="6"/>
      <c r="M70" s="6"/>
      <c r="N70" s="1"/>
      <c r="O70" s="1"/>
      <c r="P70" s="44"/>
      <c r="Q70" s="44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44"/>
      <c r="AH70" s="44"/>
      <c r="AI70" s="44"/>
      <c r="AJ70" s="44"/>
      <c r="AK70" s="44"/>
      <c r="AL70" s="44"/>
    </row>
    <row r="71" spans="1:38" ht="38.25" customHeight="1">
      <c r="A71" s="100" t="s">
        <v>16</v>
      </c>
      <c r="B71" s="100" t="s">
        <v>570</v>
      </c>
      <c r="C71" s="100"/>
      <c r="D71" s="101" t="s">
        <v>581</v>
      </c>
      <c r="E71" s="100" t="s">
        <v>582</v>
      </c>
      <c r="F71" s="100" t="s">
        <v>583</v>
      </c>
      <c r="G71" s="100" t="s">
        <v>604</v>
      </c>
      <c r="H71" s="100" t="s">
        <v>585</v>
      </c>
      <c r="I71" s="100" t="s">
        <v>586</v>
      </c>
      <c r="J71" s="99" t="s">
        <v>587</v>
      </c>
      <c r="K71" s="99" t="s">
        <v>617</v>
      </c>
      <c r="L71" s="102" t="s">
        <v>589</v>
      </c>
      <c r="M71" s="166" t="s">
        <v>613</v>
      </c>
      <c r="N71" s="100" t="s">
        <v>614</v>
      </c>
      <c r="O71" s="100" t="s">
        <v>591</v>
      </c>
      <c r="P71" s="101" t="s">
        <v>592</v>
      </c>
      <c r="Q71" s="44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44"/>
      <c r="AG71" s="44"/>
      <c r="AH71" s="44"/>
      <c r="AI71" s="44"/>
      <c r="AJ71" s="44"/>
      <c r="AK71" s="44"/>
      <c r="AL71" s="44"/>
    </row>
    <row r="72" spans="1:38" s="268" customFormat="1" ht="12.75" customHeight="1">
      <c r="A72" s="386">
        <v>1</v>
      </c>
      <c r="B72" s="266">
        <v>44501</v>
      </c>
      <c r="C72" s="387"/>
      <c r="D72" s="388" t="s">
        <v>885</v>
      </c>
      <c r="E72" s="386" t="s">
        <v>595</v>
      </c>
      <c r="F72" s="386">
        <v>62</v>
      </c>
      <c r="G72" s="386">
        <v>30</v>
      </c>
      <c r="H72" s="386">
        <v>75</v>
      </c>
      <c r="I72" s="389" t="s">
        <v>848</v>
      </c>
      <c r="J72" s="390" t="s">
        <v>900</v>
      </c>
      <c r="K72" s="391">
        <f>H72-F72</f>
        <v>13</v>
      </c>
      <c r="L72" s="391">
        <v>100</v>
      </c>
      <c r="M72" s="390">
        <f>(K72*N72)-100</f>
        <v>550</v>
      </c>
      <c r="N72" s="390">
        <v>50</v>
      </c>
      <c r="O72" s="392" t="s">
        <v>593</v>
      </c>
      <c r="P72" s="266">
        <v>44502</v>
      </c>
      <c r="Q72" s="276"/>
      <c r="R72" s="277" t="s">
        <v>597</v>
      </c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267"/>
      <c r="AG72" s="267"/>
      <c r="AH72" s="267"/>
      <c r="AI72" s="267"/>
      <c r="AJ72" s="267"/>
      <c r="AK72" s="267"/>
      <c r="AL72" s="267"/>
    </row>
    <row r="73" spans="1:38" s="268" customFormat="1" ht="12.75" customHeight="1">
      <c r="A73" s="393">
        <v>2</v>
      </c>
      <c r="B73" s="394">
        <v>44502</v>
      </c>
      <c r="C73" s="395"/>
      <c r="D73" s="396" t="s">
        <v>891</v>
      </c>
      <c r="E73" s="397" t="s">
        <v>595</v>
      </c>
      <c r="F73" s="398">
        <v>62</v>
      </c>
      <c r="G73" s="398">
        <v>30</v>
      </c>
      <c r="H73" s="398">
        <v>83</v>
      </c>
      <c r="I73" s="399" t="s">
        <v>848</v>
      </c>
      <c r="J73" s="390" t="s">
        <v>607</v>
      </c>
      <c r="K73" s="391">
        <f t="shared" ref="K73:K74" si="56">H73-F73</f>
        <v>21</v>
      </c>
      <c r="L73" s="391">
        <v>100</v>
      </c>
      <c r="M73" s="390">
        <f t="shared" ref="M73:M74" si="57">(K73*N73)-100</f>
        <v>950</v>
      </c>
      <c r="N73" s="390">
        <v>50</v>
      </c>
      <c r="O73" s="392" t="s">
        <v>593</v>
      </c>
      <c r="P73" s="266">
        <v>44502</v>
      </c>
      <c r="Q73" s="276"/>
      <c r="R73" s="277" t="s">
        <v>597</v>
      </c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267"/>
      <c r="AG73" s="267"/>
      <c r="AH73" s="267"/>
      <c r="AI73" s="267"/>
      <c r="AJ73" s="267"/>
      <c r="AK73" s="267"/>
      <c r="AL73" s="267"/>
    </row>
    <row r="74" spans="1:38" s="268" customFormat="1" ht="12.75" customHeight="1">
      <c r="A74" s="400">
        <v>3</v>
      </c>
      <c r="B74" s="266">
        <v>44502</v>
      </c>
      <c r="C74" s="401"/>
      <c r="D74" s="388" t="s">
        <v>892</v>
      </c>
      <c r="E74" s="402" t="s">
        <v>595</v>
      </c>
      <c r="F74" s="386">
        <v>200</v>
      </c>
      <c r="G74" s="386">
        <v>95</v>
      </c>
      <c r="H74" s="386">
        <v>275</v>
      </c>
      <c r="I74" s="389" t="s">
        <v>893</v>
      </c>
      <c r="J74" s="390" t="s">
        <v>877</v>
      </c>
      <c r="K74" s="391">
        <f t="shared" si="56"/>
        <v>75</v>
      </c>
      <c r="L74" s="391">
        <v>100</v>
      </c>
      <c r="M74" s="390">
        <f t="shared" si="57"/>
        <v>1775</v>
      </c>
      <c r="N74" s="390">
        <v>25</v>
      </c>
      <c r="O74" s="392" t="s">
        <v>593</v>
      </c>
      <c r="P74" s="266">
        <v>44502</v>
      </c>
      <c r="Q74" s="276"/>
      <c r="R74" s="277" t="s">
        <v>594</v>
      </c>
      <c r="S74" s="267"/>
      <c r="T74" s="267"/>
      <c r="U74" s="267"/>
      <c r="V74" s="267"/>
      <c r="W74" s="267"/>
      <c r="X74" s="267"/>
      <c r="Y74" s="267"/>
      <c r="Z74" s="267"/>
      <c r="AA74" s="267"/>
      <c r="AB74" s="267"/>
      <c r="AC74" s="267"/>
      <c r="AD74" s="267"/>
      <c r="AE74" s="267"/>
      <c r="AF74" s="267"/>
      <c r="AG74" s="267"/>
      <c r="AH74" s="267"/>
      <c r="AI74" s="267"/>
      <c r="AJ74" s="267"/>
      <c r="AK74" s="267"/>
      <c r="AL74" s="267"/>
    </row>
    <row r="75" spans="1:38" s="268" customFormat="1" ht="12.75" customHeight="1">
      <c r="A75" s="421">
        <v>4</v>
      </c>
      <c r="B75" s="325">
        <v>44502</v>
      </c>
      <c r="C75" s="422"/>
      <c r="D75" s="423" t="s">
        <v>894</v>
      </c>
      <c r="E75" s="424" t="s">
        <v>595</v>
      </c>
      <c r="F75" s="425">
        <v>90</v>
      </c>
      <c r="G75" s="425">
        <v>60</v>
      </c>
      <c r="H75" s="425">
        <v>91</v>
      </c>
      <c r="I75" s="426" t="s">
        <v>895</v>
      </c>
      <c r="J75" s="427" t="s">
        <v>827</v>
      </c>
      <c r="K75" s="428">
        <f>H75-F75</f>
        <v>1</v>
      </c>
      <c r="L75" s="428">
        <v>100</v>
      </c>
      <c r="M75" s="427">
        <f>(K75*N75)-100</f>
        <v>-50</v>
      </c>
      <c r="N75" s="427">
        <v>50</v>
      </c>
      <c r="O75" s="429" t="s">
        <v>593</v>
      </c>
      <c r="P75" s="325">
        <v>44503</v>
      </c>
      <c r="Q75" s="276"/>
      <c r="R75" s="277" t="s">
        <v>594</v>
      </c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</row>
    <row r="76" spans="1:38" s="268" customFormat="1" ht="12.75" customHeight="1">
      <c r="A76" s="400">
        <v>5</v>
      </c>
      <c r="B76" s="266">
        <v>44502</v>
      </c>
      <c r="C76" s="401"/>
      <c r="D76" s="388" t="s">
        <v>896</v>
      </c>
      <c r="E76" s="402" t="s">
        <v>595</v>
      </c>
      <c r="F76" s="386">
        <v>50</v>
      </c>
      <c r="G76" s="386">
        <v>35</v>
      </c>
      <c r="H76" s="386">
        <v>59</v>
      </c>
      <c r="I76" s="389" t="s">
        <v>897</v>
      </c>
      <c r="J76" s="390" t="s">
        <v>803</v>
      </c>
      <c r="K76" s="391">
        <f>H76-F76</f>
        <v>9</v>
      </c>
      <c r="L76" s="391">
        <v>100</v>
      </c>
      <c r="M76" s="390">
        <f>(K76*N76)-100</f>
        <v>2600</v>
      </c>
      <c r="N76" s="390">
        <v>300</v>
      </c>
      <c r="O76" s="392" t="s">
        <v>593</v>
      </c>
      <c r="P76" s="266">
        <v>44503</v>
      </c>
      <c r="Q76" s="276"/>
      <c r="R76" s="277" t="s">
        <v>597</v>
      </c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  <c r="AK76" s="267"/>
      <c r="AL76" s="267"/>
    </row>
    <row r="77" spans="1:38" s="268" customFormat="1" ht="12.75" customHeight="1">
      <c r="A77" s="400">
        <v>6</v>
      </c>
      <c r="B77" s="266">
        <v>44502</v>
      </c>
      <c r="C77" s="401"/>
      <c r="D77" s="388" t="s">
        <v>898</v>
      </c>
      <c r="E77" s="402" t="s">
        <v>595</v>
      </c>
      <c r="F77" s="386">
        <v>155</v>
      </c>
      <c r="G77" s="386">
        <v>50</v>
      </c>
      <c r="H77" s="386">
        <v>205</v>
      </c>
      <c r="I77" s="389" t="s">
        <v>899</v>
      </c>
      <c r="J77" s="390" t="s">
        <v>901</v>
      </c>
      <c r="K77" s="391">
        <f>H77-F77</f>
        <v>50</v>
      </c>
      <c r="L77" s="391">
        <v>100</v>
      </c>
      <c r="M77" s="390">
        <f>(K77*N77)-100</f>
        <v>1150</v>
      </c>
      <c r="N77" s="390">
        <v>25</v>
      </c>
      <c r="O77" s="392" t="s">
        <v>593</v>
      </c>
      <c r="P77" s="266">
        <v>44502</v>
      </c>
      <c r="Q77" s="276"/>
      <c r="R77" s="277" t="s">
        <v>597</v>
      </c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</row>
    <row r="78" spans="1:38" s="268" customFormat="1" ht="12.75" customHeight="1">
      <c r="A78" s="431">
        <v>7</v>
      </c>
      <c r="B78" s="432">
        <v>44503</v>
      </c>
      <c r="C78" s="433"/>
      <c r="D78" s="485" t="s">
        <v>903</v>
      </c>
      <c r="E78" s="497" t="s">
        <v>595</v>
      </c>
      <c r="F78" s="436">
        <v>41</v>
      </c>
      <c r="G78" s="436">
        <v>25</v>
      </c>
      <c r="H78" s="436">
        <v>25</v>
      </c>
      <c r="I78" s="437" t="s">
        <v>904</v>
      </c>
      <c r="J78" s="438" t="s">
        <v>955</v>
      </c>
      <c r="K78" s="439">
        <f t="shared" ref="K78" si="58">H78-F78</f>
        <v>-16</v>
      </c>
      <c r="L78" s="439">
        <v>100</v>
      </c>
      <c r="M78" s="438">
        <f t="shared" ref="M78" si="59">(K78*N78)-100</f>
        <v>-4900</v>
      </c>
      <c r="N78" s="438">
        <v>300</v>
      </c>
      <c r="O78" s="440" t="s">
        <v>606</v>
      </c>
      <c r="P78" s="441">
        <v>44511</v>
      </c>
      <c r="Q78" s="276"/>
      <c r="R78" s="277" t="s">
        <v>597</v>
      </c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</row>
    <row r="79" spans="1:38" s="268" customFormat="1" ht="12.75" customHeight="1">
      <c r="A79" s="400">
        <v>8</v>
      </c>
      <c r="B79" s="430">
        <v>44503</v>
      </c>
      <c r="C79" s="401"/>
      <c r="D79" s="388" t="s">
        <v>905</v>
      </c>
      <c r="E79" s="402" t="s">
        <v>595</v>
      </c>
      <c r="F79" s="386">
        <v>54</v>
      </c>
      <c r="G79" s="386">
        <v>15</v>
      </c>
      <c r="H79" s="386">
        <v>74</v>
      </c>
      <c r="I79" s="389" t="s">
        <v>906</v>
      </c>
      <c r="J79" s="390" t="s">
        <v>907</v>
      </c>
      <c r="K79" s="391">
        <f t="shared" ref="K79:K84" si="60">H79-F79</f>
        <v>20</v>
      </c>
      <c r="L79" s="391">
        <v>100</v>
      </c>
      <c r="M79" s="390">
        <f t="shared" ref="M79:M84" si="61">(K79*N79)-100</f>
        <v>900</v>
      </c>
      <c r="N79" s="390">
        <v>50</v>
      </c>
      <c r="O79" s="392" t="s">
        <v>593</v>
      </c>
      <c r="P79" s="266">
        <v>44503</v>
      </c>
      <c r="Q79" s="276"/>
      <c r="R79" s="277" t="s">
        <v>597</v>
      </c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</row>
    <row r="80" spans="1:38" s="268" customFormat="1" ht="12.75" customHeight="1">
      <c r="A80" s="400">
        <v>9</v>
      </c>
      <c r="B80" s="430">
        <v>44503</v>
      </c>
      <c r="C80" s="401"/>
      <c r="D80" s="388" t="s">
        <v>896</v>
      </c>
      <c r="E80" s="402" t="s">
        <v>595</v>
      </c>
      <c r="F80" s="386">
        <v>50</v>
      </c>
      <c r="G80" s="386">
        <v>35</v>
      </c>
      <c r="H80" s="386">
        <v>59</v>
      </c>
      <c r="I80" s="389" t="s">
        <v>897</v>
      </c>
      <c r="J80" s="390" t="s">
        <v>803</v>
      </c>
      <c r="K80" s="391">
        <f t="shared" si="60"/>
        <v>9</v>
      </c>
      <c r="L80" s="391">
        <v>100</v>
      </c>
      <c r="M80" s="390">
        <f t="shared" si="61"/>
        <v>2600</v>
      </c>
      <c r="N80" s="390">
        <v>300</v>
      </c>
      <c r="O80" s="392" t="s">
        <v>593</v>
      </c>
      <c r="P80" s="266">
        <v>44508</v>
      </c>
      <c r="Q80" s="276"/>
      <c r="R80" s="277" t="s">
        <v>594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</row>
    <row r="81" spans="1:38" s="268" customFormat="1" ht="12.75" customHeight="1">
      <c r="A81" s="431">
        <v>10</v>
      </c>
      <c r="B81" s="432">
        <v>44503</v>
      </c>
      <c r="C81" s="433"/>
      <c r="D81" s="434" t="s">
        <v>908</v>
      </c>
      <c r="E81" s="435" t="s">
        <v>595</v>
      </c>
      <c r="F81" s="436">
        <v>19</v>
      </c>
      <c r="G81" s="436"/>
      <c r="H81" s="436">
        <v>0</v>
      </c>
      <c r="I81" s="437" t="s">
        <v>909</v>
      </c>
      <c r="J81" s="438" t="s">
        <v>910</v>
      </c>
      <c r="K81" s="439">
        <f t="shared" si="60"/>
        <v>-19</v>
      </c>
      <c r="L81" s="439">
        <v>100</v>
      </c>
      <c r="M81" s="438">
        <f t="shared" si="61"/>
        <v>-1050</v>
      </c>
      <c r="N81" s="438">
        <v>50</v>
      </c>
      <c r="O81" s="440" t="s">
        <v>606</v>
      </c>
      <c r="P81" s="441">
        <v>44503</v>
      </c>
      <c r="Q81" s="276"/>
      <c r="R81" s="277" t="s">
        <v>597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</row>
    <row r="82" spans="1:38" s="268" customFormat="1" ht="12.75" customHeight="1">
      <c r="A82" s="400">
        <v>11</v>
      </c>
      <c r="B82" s="430">
        <v>44508</v>
      </c>
      <c r="C82" s="401"/>
      <c r="D82" s="388" t="s">
        <v>914</v>
      </c>
      <c r="E82" s="402" t="s">
        <v>595</v>
      </c>
      <c r="F82" s="386">
        <v>125.5</v>
      </c>
      <c r="G82" s="386">
        <v>97</v>
      </c>
      <c r="H82" s="386">
        <v>148</v>
      </c>
      <c r="I82" s="389" t="s">
        <v>915</v>
      </c>
      <c r="J82" s="390" t="s">
        <v>916</v>
      </c>
      <c r="K82" s="391">
        <f t="shared" si="60"/>
        <v>22.5</v>
      </c>
      <c r="L82" s="391">
        <v>100</v>
      </c>
      <c r="M82" s="390">
        <f t="shared" si="61"/>
        <v>1025</v>
      </c>
      <c r="N82" s="390">
        <v>50</v>
      </c>
      <c r="O82" s="392" t="s">
        <v>593</v>
      </c>
      <c r="P82" s="266">
        <v>44508</v>
      </c>
      <c r="Q82" s="276"/>
      <c r="R82" s="277" t="s">
        <v>594</v>
      </c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</row>
    <row r="83" spans="1:38" s="268" customFormat="1" ht="12.75" customHeight="1">
      <c r="A83" s="462">
        <v>12</v>
      </c>
      <c r="B83" s="463">
        <v>44508</v>
      </c>
      <c r="C83" s="464"/>
      <c r="D83" s="465" t="s">
        <v>914</v>
      </c>
      <c r="E83" s="466" t="s">
        <v>595</v>
      </c>
      <c r="F83" s="467">
        <v>124</v>
      </c>
      <c r="G83" s="467">
        <v>97</v>
      </c>
      <c r="H83" s="467">
        <v>97</v>
      </c>
      <c r="I83" s="468" t="s">
        <v>915</v>
      </c>
      <c r="J83" s="469" t="s">
        <v>919</v>
      </c>
      <c r="K83" s="470">
        <f t="shared" si="60"/>
        <v>-27</v>
      </c>
      <c r="L83" s="470">
        <v>100</v>
      </c>
      <c r="M83" s="469">
        <f t="shared" si="61"/>
        <v>-1450</v>
      </c>
      <c r="N83" s="469">
        <v>50</v>
      </c>
      <c r="O83" s="471" t="s">
        <v>606</v>
      </c>
      <c r="P83" s="472">
        <v>44508</v>
      </c>
      <c r="Q83" s="276"/>
      <c r="R83" s="277" t="s">
        <v>594</v>
      </c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</row>
    <row r="84" spans="1:38" s="268" customFormat="1" ht="12.75" customHeight="1">
      <c r="A84" s="386">
        <v>13</v>
      </c>
      <c r="B84" s="430">
        <v>44509</v>
      </c>
      <c r="C84" s="387"/>
      <c r="D84" s="388" t="s">
        <v>896</v>
      </c>
      <c r="E84" s="386" t="s">
        <v>595</v>
      </c>
      <c r="F84" s="386">
        <v>50</v>
      </c>
      <c r="G84" s="386">
        <v>35</v>
      </c>
      <c r="H84" s="386">
        <v>57.5</v>
      </c>
      <c r="I84" s="389" t="s">
        <v>897</v>
      </c>
      <c r="J84" s="390" t="s">
        <v>935</v>
      </c>
      <c r="K84" s="391">
        <f t="shared" si="60"/>
        <v>7.5</v>
      </c>
      <c r="L84" s="391">
        <v>100</v>
      </c>
      <c r="M84" s="390">
        <f t="shared" si="61"/>
        <v>2150</v>
      </c>
      <c r="N84" s="390">
        <v>300</v>
      </c>
      <c r="O84" s="392" t="s">
        <v>593</v>
      </c>
      <c r="P84" s="266">
        <v>44509</v>
      </c>
      <c r="Q84" s="276"/>
      <c r="R84" s="277" t="s">
        <v>597</v>
      </c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</row>
    <row r="85" spans="1:38" s="268" customFormat="1" ht="12.75" customHeight="1">
      <c r="A85" s="386">
        <v>14</v>
      </c>
      <c r="B85" s="430">
        <v>44510</v>
      </c>
      <c r="C85" s="387"/>
      <c r="D85" s="388" t="s">
        <v>896</v>
      </c>
      <c r="E85" s="386" t="s">
        <v>595</v>
      </c>
      <c r="F85" s="386">
        <v>37</v>
      </c>
      <c r="G85" s="386">
        <v>22</v>
      </c>
      <c r="H85" s="386">
        <v>54</v>
      </c>
      <c r="I85" s="389" t="s">
        <v>939</v>
      </c>
      <c r="J85" s="390" t="s">
        <v>940</v>
      </c>
      <c r="K85" s="391">
        <f t="shared" ref="K85:K87" si="62">H85-F85</f>
        <v>17</v>
      </c>
      <c r="L85" s="391">
        <v>100</v>
      </c>
      <c r="M85" s="390">
        <f t="shared" ref="M85:M86" si="63">(K85*N85)-100</f>
        <v>5000</v>
      </c>
      <c r="N85" s="390">
        <v>300</v>
      </c>
      <c r="O85" s="392" t="s">
        <v>593</v>
      </c>
      <c r="P85" s="266">
        <v>44510</v>
      </c>
      <c r="Q85" s="276"/>
      <c r="R85" s="277" t="s">
        <v>597</v>
      </c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</row>
    <row r="86" spans="1:38" s="268" customFormat="1" ht="12.75" customHeight="1">
      <c r="A86" s="436">
        <v>15</v>
      </c>
      <c r="B86" s="432">
        <v>44510</v>
      </c>
      <c r="C86" s="484"/>
      <c r="D86" s="485" t="s">
        <v>942</v>
      </c>
      <c r="E86" s="436" t="s">
        <v>595</v>
      </c>
      <c r="F86" s="436">
        <v>73.5</v>
      </c>
      <c r="G86" s="436">
        <v>39</v>
      </c>
      <c r="H86" s="436">
        <v>39</v>
      </c>
      <c r="I86" s="437" t="s">
        <v>943</v>
      </c>
      <c r="J86" s="438" t="s">
        <v>944</v>
      </c>
      <c r="K86" s="439">
        <f t="shared" si="62"/>
        <v>-34.5</v>
      </c>
      <c r="L86" s="439">
        <v>100</v>
      </c>
      <c r="M86" s="438">
        <f t="shared" si="63"/>
        <v>-1825</v>
      </c>
      <c r="N86" s="438">
        <v>50</v>
      </c>
      <c r="O86" s="440" t="s">
        <v>606</v>
      </c>
      <c r="P86" s="441">
        <v>44510</v>
      </c>
      <c r="Q86" s="276"/>
      <c r="R86" s="277" t="s">
        <v>597</v>
      </c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</row>
    <row r="87" spans="1:38" s="268" customFormat="1" ht="12.75" customHeight="1">
      <c r="A87" s="544">
        <v>16</v>
      </c>
      <c r="B87" s="545">
        <v>44510</v>
      </c>
      <c r="C87" s="515"/>
      <c r="D87" s="516" t="s">
        <v>941</v>
      </c>
      <c r="E87" s="517" t="s">
        <v>595</v>
      </c>
      <c r="F87" s="517">
        <v>190</v>
      </c>
      <c r="G87" s="517"/>
      <c r="H87" s="518">
        <v>235</v>
      </c>
      <c r="I87" s="518"/>
      <c r="J87" s="549" t="s">
        <v>1019</v>
      </c>
      <c r="K87" s="519">
        <f t="shared" si="62"/>
        <v>45</v>
      </c>
      <c r="L87" s="519">
        <v>100</v>
      </c>
      <c r="M87" s="546">
        <f>(42.5*50)-200</f>
        <v>1925</v>
      </c>
      <c r="N87" s="547">
        <v>50</v>
      </c>
      <c r="O87" s="548" t="s">
        <v>593</v>
      </c>
      <c r="P87" s="543">
        <v>44518</v>
      </c>
      <c r="Q87" s="276"/>
      <c r="R87" s="277" t="s">
        <v>594</v>
      </c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</row>
    <row r="88" spans="1:38" s="268" customFormat="1" ht="12.75" customHeight="1">
      <c r="A88" s="544"/>
      <c r="B88" s="545"/>
      <c r="C88" s="520"/>
      <c r="D88" s="521" t="s">
        <v>914</v>
      </c>
      <c r="E88" s="522" t="s">
        <v>921</v>
      </c>
      <c r="F88" s="522">
        <v>120</v>
      </c>
      <c r="G88" s="522"/>
      <c r="H88" s="523">
        <v>122.5</v>
      </c>
      <c r="I88" s="524"/>
      <c r="J88" s="550"/>
      <c r="K88" s="525">
        <v>-2.5</v>
      </c>
      <c r="L88" s="526">
        <v>100</v>
      </c>
      <c r="M88" s="546"/>
      <c r="N88" s="547"/>
      <c r="O88" s="548"/>
      <c r="P88" s="543"/>
      <c r="Q88" s="1"/>
      <c r="R88" s="277" t="s">
        <v>594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67"/>
      <c r="AG88" s="267"/>
      <c r="AH88" s="267"/>
      <c r="AI88" s="267"/>
      <c r="AJ88" s="267"/>
      <c r="AK88" s="267"/>
      <c r="AL88" s="267"/>
    </row>
    <row r="89" spans="1:38" s="268" customFormat="1" ht="12.75" customHeight="1">
      <c r="A89" s="386">
        <v>17</v>
      </c>
      <c r="B89" s="266">
        <v>44511</v>
      </c>
      <c r="C89" s="498"/>
      <c r="D89" s="449" t="s">
        <v>946</v>
      </c>
      <c r="E89" s="386" t="s">
        <v>595</v>
      </c>
      <c r="F89" s="386">
        <v>47</v>
      </c>
      <c r="G89" s="386">
        <v>33</v>
      </c>
      <c r="H89" s="389">
        <v>58</v>
      </c>
      <c r="I89" s="389" t="s">
        <v>947</v>
      </c>
      <c r="J89" s="390" t="s">
        <v>958</v>
      </c>
      <c r="K89" s="391">
        <f t="shared" ref="K89" si="64">H89-F89</f>
        <v>11</v>
      </c>
      <c r="L89" s="391">
        <v>100</v>
      </c>
      <c r="M89" s="390">
        <f t="shared" ref="M89" si="65">(K89*N89)-100</f>
        <v>3200</v>
      </c>
      <c r="N89" s="390">
        <v>300</v>
      </c>
      <c r="O89" s="392" t="s">
        <v>593</v>
      </c>
      <c r="P89" s="266">
        <v>44512</v>
      </c>
      <c r="Q89" s="1"/>
      <c r="R89" s="277" t="s">
        <v>597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67"/>
      <c r="AG89" s="267"/>
      <c r="AH89" s="267"/>
      <c r="AI89" s="267"/>
      <c r="AJ89" s="267"/>
      <c r="AK89" s="267"/>
      <c r="AL89" s="267"/>
    </row>
    <row r="90" spans="1:38" s="268" customFormat="1" ht="12.75" customHeight="1">
      <c r="A90" s="386">
        <v>18</v>
      </c>
      <c r="B90" s="266">
        <v>44511</v>
      </c>
      <c r="C90" s="498"/>
      <c r="D90" s="449" t="s">
        <v>952</v>
      </c>
      <c r="E90" s="386" t="s">
        <v>595</v>
      </c>
      <c r="F90" s="386">
        <v>42</v>
      </c>
      <c r="G90" s="386">
        <v>8</v>
      </c>
      <c r="H90" s="389">
        <v>66</v>
      </c>
      <c r="I90" s="389" t="s">
        <v>953</v>
      </c>
      <c r="J90" s="390" t="s">
        <v>954</v>
      </c>
      <c r="K90" s="391">
        <f t="shared" ref="K90" si="66">H90-F90</f>
        <v>24</v>
      </c>
      <c r="L90" s="391">
        <v>100</v>
      </c>
      <c r="M90" s="390">
        <f t="shared" ref="M90" si="67">(K90*N90)-100</f>
        <v>1100</v>
      </c>
      <c r="N90" s="390">
        <v>50</v>
      </c>
      <c r="O90" s="392" t="s">
        <v>593</v>
      </c>
      <c r="P90" s="266">
        <v>44511</v>
      </c>
      <c r="Q90" s="1"/>
      <c r="R90" s="277" t="s">
        <v>594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67"/>
      <c r="AG90" s="267"/>
      <c r="AH90" s="267"/>
      <c r="AI90" s="267"/>
      <c r="AJ90" s="267"/>
      <c r="AK90" s="267"/>
      <c r="AL90" s="267"/>
    </row>
    <row r="91" spans="1:38" s="332" customFormat="1" ht="12.75" customHeight="1">
      <c r="A91" s="386">
        <v>19</v>
      </c>
      <c r="B91" s="266">
        <v>44511</v>
      </c>
      <c r="C91" s="498"/>
      <c r="D91" s="449" t="s">
        <v>956</v>
      </c>
      <c r="E91" s="386" t="s">
        <v>595</v>
      </c>
      <c r="F91" s="386">
        <v>81</v>
      </c>
      <c r="G91" s="386">
        <v>48</v>
      </c>
      <c r="H91" s="389">
        <v>106</v>
      </c>
      <c r="I91" s="389" t="s">
        <v>848</v>
      </c>
      <c r="J91" s="390" t="s">
        <v>615</v>
      </c>
      <c r="K91" s="391">
        <f>H91-F91</f>
        <v>25</v>
      </c>
      <c r="L91" s="391">
        <v>100</v>
      </c>
      <c r="M91" s="390">
        <f t="shared" ref="M91:M93" si="68">(K91*N91)-100</f>
        <v>1150</v>
      </c>
      <c r="N91" s="390">
        <v>50</v>
      </c>
      <c r="O91" s="392" t="s">
        <v>593</v>
      </c>
      <c r="P91" s="266">
        <v>44512</v>
      </c>
      <c r="Q91" s="1"/>
      <c r="R91" s="277" t="s">
        <v>594</v>
      </c>
      <c r="S91" s="1"/>
      <c r="T91" s="1"/>
      <c r="U91" s="1"/>
      <c r="V91" s="1"/>
      <c r="W91" s="1"/>
      <c r="X91" s="1"/>
      <c r="Y91" s="1"/>
      <c r="Z91" s="1"/>
      <c r="AA91"/>
      <c r="AB91"/>
      <c r="AC91"/>
      <c r="AD91"/>
      <c r="AE91"/>
      <c r="AF91" s="483"/>
      <c r="AG91" s="483"/>
      <c r="AH91" s="483"/>
      <c r="AI91" s="483"/>
      <c r="AJ91" s="483"/>
      <c r="AK91" s="483"/>
      <c r="AL91" s="483"/>
    </row>
    <row r="92" spans="1:38" s="500" customFormat="1" ht="12.75" customHeight="1">
      <c r="A92" s="436">
        <v>20</v>
      </c>
      <c r="B92" s="441">
        <v>44511</v>
      </c>
      <c r="C92" s="507"/>
      <c r="D92" s="434" t="s">
        <v>956</v>
      </c>
      <c r="E92" s="436" t="s">
        <v>595</v>
      </c>
      <c r="F92" s="436">
        <v>81</v>
      </c>
      <c r="G92" s="436">
        <v>48</v>
      </c>
      <c r="H92" s="437">
        <v>48</v>
      </c>
      <c r="I92" s="437" t="s">
        <v>848</v>
      </c>
      <c r="J92" s="438" t="s">
        <v>957</v>
      </c>
      <c r="K92" s="439">
        <f t="shared" ref="K92:K93" si="69">H92-F92</f>
        <v>-33</v>
      </c>
      <c r="L92" s="439">
        <v>100</v>
      </c>
      <c r="M92" s="438">
        <f t="shared" si="68"/>
        <v>-1750</v>
      </c>
      <c r="N92" s="438">
        <v>50</v>
      </c>
      <c r="O92" s="440" t="s">
        <v>606</v>
      </c>
      <c r="P92" s="441">
        <v>44512</v>
      </c>
      <c r="Q92" s="1"/>
      <c r="R92" s="277" t="s">
        <v>594</v>
      </c>
      <c r="S92" s="1"/>
      <c r="T92" s="1"/>
      <c r="U92" s="1"/>
      <c r="V92" s="1"/>
      <c r="W92" s="1"/>
      <c r="X92" s="1"/>
      <c r="Y92" s="1"/>
      <c r="Z92" s="1"/>
      <c r="AA92"/>
      <c r="AB92"/>
      <c r="AC92"/>
      <c r="AD92"/>
      <c r="AE92"/>
      <c r="AF92" s="267"/>
      <c r="AG92" s="267"/>
      <c r="AH92" s="267"/>
      <c r="AI92" s="267"/>
      <c r="AJ92" s="267"/>
      <c r="AK92" s="267"/>
      <c r="AL92" s="267"/>
    </row>
    <row r="93" spans="1:38" s="500" customFormat="1" ht="12.75" customHeight="1">
      <c r="A93" s="386">
        <v>21</v>
      </c>
      <c r="B93" s="266">
        <v>44512</v>
      </c>
      <c r="C93" s="498"/>
      <c r="D93" s="449" t="s">
        <v>960</v>
      </c>
      <c r="E93" s="386" t="s">
        <v>595</v>
      </c>
      <c r="F93" s="386">
        <v>25</v>
      </c>
      <c r="G93" s="386">
        <v>17</v>
      </c>
      <c r="H93" s="389">
        <v>30</v>
      </c>
      <c r="I93" s="389" t="s">
        <v>961</v>
      </c>
      <c r="J93" s="390" t="s">
        <v>968</v>
      </c>
      <c r="K93" s="391">
        <f t="shared" si="69"/>
        <v>5</v>
      </c>
      <c r="L93" s="391">
        <v>100</v>
      </c>
      <c r="M93" s="390">
        <f t="shared" si="68"/>
        <v>2650</v>
      </c>
      <c r="N93" s="390">
        <v>550</v>
      </c>
      <c r="O93" s="392" t="s">
        <v>593</v>
      </c>
      <c r="P93" s="266">
        <v>44515</v>
      </c>
      <c r="Q93" s="1"/>
      <c r="R93" s="277" t="s">
        <v>597</v>
      </c>
      <c r="S93" s="1"/>
      <c r="T93" s="1"/>
      <c r="U93" s="1"/>
      <c r="V93" s="1"/>
      <c r="W93" s="1"/>
      <c r="X93" s="1"/>
      <c r="Y93" s="1"/>
      <c r="Z93" s="1"/>
      <c r="AA93"/>
      <c r="AB93"/>
      <c r="AC93"/>
      <c r="AD93"/>
      <c r="AE93"/>
      <c r="AF93" s="267"/>
      <c r="AG93" s="267"/>
      <c r="AH93" s="267"/>
      <c r="AI93" s="267"/>
      <c r="AJ93" s="267"/>
      <c r="AK93" s="267"/>
      <c r="AL93" s="267"/>
    </row>
    <row r="94" spans="1:38" s="500" customFormat="1" ht="12.75" customHeight="1">
      <c r="A94" s="386">
        <v>22</v>
      </c>
      <c r="B94" s="430">
        <v>44515</v>
      </c>
      <c r="C94" s="498"/>
      <c r="D94" s="449" t="s">
        <v>971</v>
      </c>
      <c r="E94" s="386" t="s">
        <v>595</v>
      </c>
      <c r="F94" s="386">
        <v>48</v>
      </c>
      <c r="G94" s="386">
        <v>17</v>
      </c>
      <c r="H94" s="389">
        <v>69</v>
      </c>
      <c r="I94" s="389" t="s">
        <v>972</v>
      </c>
      <c r="J94" s="390" t="s">
        <v>607</v>
      </c>
      <c r="K94" s="391">
        <f>H94-F94</f>
        <v>21</v>
      </c>
      <c r="L94" s="391">
        <v>100</v>
      </c>
      <c r="M94" s="390">
        <f t="shared" ref="M94" si="70">(K94*N94)-100</f>
        <v>950</v>
      </c>
      <c r="N94" s="390">
        <v>50</v>
      </c>
      <c r="O94" s="392" t="s">
        <v>593</v>
      </c>
      <c r="P94" s="266">
        <v>44515</v>
      </c>
      <c r="Q94" s="1"/>
      <c r="R94" s="277" t="s">
        <v>594</v>
      </c>
      <c r="S94" s="1"/>
      <c r="T94" s="1"/>
      <c r="U94" s="1"/>
      <c r="V94" s="1"/>
      <c r="W94" s="1"/>
      <c r="X94" s="1"/>
      <c r="Y94" s="1"/>
      <c r="Z94" s="1"/>
      <c r="AA94"/>
      <c r="AB94"/>
      <c r="AC94"/>
      <c r="AD94"/>
      <c r="AE94"/>
      <c r="AF94" s="267"/>
      <c r="AG94" s="267"/>
      <c r="AH94" s="267"/>
      <c r="AI94" s="267"/>
      <c r="AJ94" s="267"/>
      <c r="AK94" s="267"/>
      <c r="AL94" s="267"/>
    </row>
    <row r="95" spans="1:38" s="500" customFormat="1" ht="12.75" customHeight="1">
      <c r="A95" s="386">
        <v>23</v>
      </c>
      <c r="B95" s="430">
        <v>44515</v>
      </c>
      <c r="C95" s="498"/>
      <c r="D95" s="449" t="s">
        <v>971</v>
      </c>
      <c r="E95" s="386" t="s">
        <v>595</v>
      </c>
      <c r="F95" s="386">
        <v>53.5</v>
      </c>
      <c r="G95" s="386">
        <v>17</v>
      </c>
      <c r="H95" s="389">
        <v>74</v>
      </c>
      <c r="I95" s="389" t="s">
        <v>972</v>
      </c>
      <c r="J95" s="390" t="s">
        <v>973</v>
      </c>
      <c r="K95" s="391">
        <f>H95-F95</f>
        <v>20.5</v>
      </c>
      <c r="L95" s="391">
        <v>100</v>
      </c>
      <c r="M95" s="390">
        <f t="shared" ref="M95:M96" si="71">(K95*N95)-100</f>
        <v>925</v>
      </c>
      <c r="N95" s="390">
        <v>50</v>
      </c>
      <c r="O95" s="392" t="s">
        <v>593</v>
      </c>
      <c r="P95" s="266">
        <v>44515</v>
      </c>
      <c r="Q95" s="1"/>
      <c r="R95" s="277" t="s">
        <v>594</v>
      </c>
      <c r="S95" s="1"/>
      <c r="T95" s="1"/>
      <c r="U95" s="1"/>
      <c r="V95" s="1"/>
      <c r="W95" s="1"/>
      <c r="X95" s="1"/>
      <c r="Y95" s="1"/>
      <c r="Z95" s="1"/>
      <c r="AA95"/>
      <c r="AB95"/>
      <c r="AC95"/>
      <c r="AD95"/>
      <c r="AE95"/>
      <c r="AF95" s="267"/>
      <c r="AG95" s="267"/>
      <c r="AH95" s="267"/>
      <c r="AI95" s="267"/>
      <c r="AJ95" s="267"/>
      <c r="AK95" s="267"/>
      <c r="AL95" s="267"/>
    </row>
    <row r="96" spans="1:38" s="500" customFormat="1" ht="12.75" customHeight="1">
      <c r="A96" s="436">
        <v>24</v>
      </c>
      <c r="B96" s="441">
        <v>44516</v>
      </c>
      <c r="C96" s="507"/>
      <c r="D96" s="434" t="s">
        <v>978</v>
      </c>
      <c r="E96" s="436" t="s">
        <v>595</v>
      </c>
      <c r="F96" s="436">
        <v>50.5</v>
      </c>
      <c r="G96" s="436">
        <v>32</v>
      </c>
      <c r="H96" s="437">
        <v>33</v>
      </c>
      <c r="I96" s="437" t="s">
        <v>979</v>
      </c>
      <c r="J96" s="438" t="s">
        <v>1005</v>
      </c>
      <c r="K96" s="439">
        <f t="shared" ref="K96" si="72">H96-F96</f>
        <v>-17.5</v>
      </c>
      <c r="L96" s="439">
        <v>100</v>
      </c>
      <c r="M96" s="438">
        <f t="shared" si="71"/>
        <v>-4475</v>
      </c>
      <c r="N96" s="438">
        <v>250</v>
      </c>
      <c r="O96" s="440" t="s">
        <v>606</v>
      </c>
      <c r="P96" s="441">
        <v>44517</v>
      </c>
      <c r="Q96" s="1"/>
      <c r="R96" s="277" t="s">
        <v>597</v>
      </c>
      <c r="S96" s="1"/>
      <c r="T96" s="1"/>
      <c r="U96" s="1"/>
      <c r="V96" s="1"/>
      <c r="W96" s="1"/>
      <c r="X96" s="1"/>
      <c r="Y96" s="1"/>
      <c r="Z96" s="1"/>
      <c r="AA96"/>
      <c r="AB96"/>
      <c r="AC96"/>
      <c r="AD96"/>
      <c r="AE96"/>
      <c r="AF96" s="267"/>
      <c r="AG96" s="267"/>
      <c r="AH96" s="267"/>
      <c r="AI96" s="267"/>
      <c r="AJ96" s="267"/>
      <c r="AK96" s="267"/>
      <c r="AL96" s="267"/>
    </row>
    <row r="97" spans="1:38" s="500" customFormat="1" ht="12.75" customHeight="1">
      <c r="A97" s="274">
        <v>25</v>
      </c>
      <c r="B97" s="271">
        <v>44516</v>
      </c>
      <c r="C97" s="480"/>
      <c r="D97" s="481" t="s">
        <v>960</v>
      </c>
      <c r="E97" s="274" t="s">
        <v>595</v>
      </c>
      <c r="F97" s="274" t="s">
        <v>982</v>
      </c>
      <c r="G97" s="274">
        <v>8</v>
      </c>
      <c r="H97" s="282"/>
      <c r="I97" s="282" t="s">
        <v>983</v>
      </c>
      <c r="J97" s="508" t="s">
        <v>596</v>
      </c>
      <c r="K97" s="275"/>
      <c r="L97" s="275"/>
      <c r="M97" s="282"/>
      <c r="N97" s="282"/>
      <c r="O97" s="482"/>
      <c r="P97" s="499"/>
      <c r="Q97" s="1"/>
      <c r="R97" s="277" t="s">
        <v>597</v>
      </c>
      <c r="S97" s="1"/>
      <c r="T97" s="1"/>
      <c r="U97" s="1"/>
      <c r="V97" s="1"/>
      <c r="W97" s="1"/>
      <c r="X97" s="1"/>
      <c r="Y97" s="1"/>
      <c r="Z97" s="1"/>
      <c r="AA97"/>
      <c r="AB97"/>
      <c r="AC97"/>
      <c r="AD97"/>
      <c r="AE97"/>
      <c r="AF97" s="267"/>
      <c r="AG97" s="267"/>
      <c r="AH97" s="267"/>
      <c r="AI97" s="267"/>
      <c r="AJ97" s="267"/>
      <c r="AK97" s="267"/>
      <c r="AL97" s="267"/>
    </row>
    <row r="98" spans="1:38" s="500" customFormat="1" ht="12.75" customHeight="1">
      <c r="A98" s="386">
        <v>26</v>
      </c>
      <c r="B98" s="266">
        <v>44516</v>
      </c>
      <c r="C98" s="498"/>
      <c r="D98" s="449" t="s">
        <v>984</v>
      </c>
      <c r="E98" s="386" t="s">
        <v>595</v>
      </c>
      <c r="F98" s="386">
        <v>190</v>
      </c>
      <c r="G98" s="386">
        <v>130</v>
      </c>
      <c r="H98" s="389">
        <v>240</v>
      </c>
      <c r="I98" s="389" t="s">
        <v>985</v>
      </c>
      <c r="J98" s="390" t="s">
        <v>901</v>
      </c>
      <c r="K98" s="391">
        <f>H98-F98</f>
        <v>50</v>
      </c>
      <c r="L98" s="391">
        <v>100</v>
      </c>
      <c r="M98" s="390">
        <f>(K98*N98)-100</f>
        <v>1150</v>
      </c>
      <c r="N98" s="390">
        <v>25</v>
      </c>
      <c r="O98" s="392" t="s">
        <v>593</v>
      </c>
      <c r="P98" s="266">
        <v>44516</v>
      </c>
      <c r="Q98" s="1"/>
      <c r="R98" s="277" t="s">
        <v>594</v>
      </c>
      <c r="S98" s="1"/>
      <c r="T98" s="1"/>
      <c r="U98" s="1"/>
      <c r="V98" s="1"/>
      <c r="W98" s="1"/>
      <c r="X98" s="1"/>
      <c r="Y98" s="1"/>
      <c r="Z98" s="1"/>
      <c r="AA98"/>
      <c r="AB98"/>
      <c r="AC98"/>
      <c r="AD98"/>
      <c r="AE98"/>
      <c r="AF98" s="267"/>
      <c r="AG98" s="267"/>
      <c r="AH98" s="267"/>
      <c r="AI98" s="267"/>
      <c r="AJ98" s="267"/>
      <c r="AK98" s="267"/>
      <c r="AL98" s="267"/>
    </row>
    <row r="99" spans="1:38" s="500" customFormat="1" ht="12.75" customHeight="1">
      <c r="A99" s="386">
        <v>27</v>
      </c>
      <c r="B99" s="266">
        <v>44517</v>
      </c>
      <c r="C99" s="498"/>
      <c r="D99" s="449" t="s">
        <v>997</v>
      </c>
      <c r="E99" s="386" t="s">
        <v>595</v>
      </c>
      <c r="F99" s="386">
        <v>165</v>
      </c>
      <c r="G99" s="386">
        <v>100</v>
      </c>
      <c r="H99" s="389">
        <v>215</v>
      </c>
      <c r="I99" s="389" t="s">
        <v>998</v>
      </c>
      <c r="J99" s="390" t="s">
        <v>901</v>
      </c>
      <c r="K99" s="391">
        <f>H99-F99</f>
        <v>50</v>
      </c>
      <c r="L99" s="391">
        <v>100</v>
      </c>
      <c r="M99" s="390">
        <f>(K99*N99)-100</f>
        <v>1150</v>
      </c>
      <c r="N99" s="390">
        <v>25</v>
      </c>
      <c r="O99" s="392" t="s">
        <v>593</v>
      </c>
      <c r="P99" s="266">
        <v>44516</v>
      </c>
      <c r="Q99" s="1"/>
      <c r="R99" s="277" t="s">
        <v>594</v>
      </c>
      <c r="S99" s="1"/>
      <c r="T99" s="1"/>
      <c r="U99" s="1"/>
      <c r="V99" s="1"/>
      <c r="W99" s="1"/>
      <c r="X99" s="1"/>
      <c r="Y99" s="1"/>
      <c r="Z99" s="1"/>
      <c r="AA99"/>
      <c r="AB99"/>
      <c r="AC99"/>
      <c r="AD99"/>
      <c r="AE99"/>
      <c r="AF99" s="267"/>
      <c r="AG99" s="267"/>
      <c r="AH99" s="267"/>
      <c r="AI99" s="267"/>
      <c r="AJ99" s="267"/>
      <c r="AK99" s="267"/>
      <c r="AL99" s="267"/>
    </row>
    <row r="100" spans="1:38" s="500" customFormat="1" ht="12.75" customHeight="1">
      <c r="A100" s="436">
        <v>28</v>
      </c>
      <c r="B100" s="441">
        <v>44517</v>
      </c>
      <c r="C100" s="507"/>
      <c r="D100" s="434" t="s">
        <v>999</v>
      </c>
      <c r="E100" s="436" t="s">
        <v>595</v>
      </c>
      <c r="F100" s="436">
        <v>175</v>
      </c>
      <c r="G100" s="436">
        <v>118</v>
      </c>
      <c r="H100" s="437">
        <v>165</v>
      </c>
      <c r="I100" s="437" t="s">
        <v>998</v>
      </c>
      <c r="J100" s="438" t="s">
        <v>1013</v>
      </c>
      <c r="K100" s="439">
        <f t="shared" ref="K100" si="73">H100-F100</f>
        <v>-10</v>
      </c>
      <c r="L100" s="439">
        <v>100</v>
      </c>
      <c r="M100" s="438">
        <f t="shared" ref="M100" si="74">(K100*N100)-100</f>
        <v>-350</v>
      </c>
      <c r="N100" s="438">
        <v>25</v>
      </c>
      <c r="O100" s="440" t="s">
        <v>606</v>
      </c>
      <c r="P100" s="441">
        <v>44518</v>
      </c>
      <c r="Q100" s="1"/>
      <c r="R100" s="277" t="s">
        <v>594</v>
      </c>
      <c r="S100" s="1"/>
      <c r="T100" s="1"/>
      <c r="U100" s="1"/>
      <c r="V100" s="1"/>
      <c r="W100" s="1"/>
      <c r="X100" s="1"/>
      <c r="Y100" s="1"/>
      <c r="Z100" s="1"/>
      <c r="AA100"/>
      <c r="AB100"/>
      <c r="AC100"/>
      <c r="AD100"/>
      <c r="AE100"/>
      <c r="AF100" s="267"/>
      <c r="AG100" s="267"/>
      <c r="AH100" s="267"/>
      <c r="AI100" s="267"/>
      <c r="AJ100" s="267"/>
      <c r="AK100" s="267"/>
      <c r="AL100" s="267"/>
    </row>
    <row r="101" spans="1:38" s="500" customFormat="1" ht="12.75" customHeight="1">
      <c r="A101" s="274">
        <v>29</v>
      </c>
      <c r="B101" s="271">
        <v>44518</v>
      </c>
      <c r="C101" s="480"/>
      <c r="D101" s="481" t="s">
        <v>1014</v>
      </c>
      <c r="E101" s="274" t="s">
        <v>595</v>
      </c>
      <c r="F101" s="274" t="s">
        <v>1015</v>
      </c>
      <c r="G101" s="274">
        <v>17</v>
      </c>
      <c r="H101" s="282"/>
      <c r="I101" s="282" t="s">
        <v>1016</v>
      </c>
      <c r="J101" s="508" t="s">
        <v>596</v>
      </c>
      <c r="K101" s="275"/>
      <c r="L101" s="275"/>
      <c r="M101" s="282"/>
      <c r="N101" s="282"/>
      <c r="O101" s="482"/>
      <c r="P101" s="499"/>
      <c r="Q101" s="1"/>
      <c r="R101" s="277" t="s">
        <v>597</v>
      </c>
      <c r="S101" s="1"/>
      <c r="T101" s="1"/>
      <c r="U101" s="1"/>
      <c r="V101" s="1"/>
      <c r="W101" s="1"/>
      <c r="X101" s="1"/>
      <c r="Y101" s="1"/>
      <c r="Z101" s="1"/>
      <c r="AA101"/>
      <c r="AB101"/>
      <c r="AC101"/>
      <c r="AD101"/>
      <c r="AE101"/>
      <c r="AF101" s="267"/>
      <c r="AG101" s="267"/>
      <c r="AH101" s="267"/>
      <c r="AI101" s="267"/>
      <c r="AJ101" s="267"/>
      <c r="AK101" s="267"/>
      <c r="AL101" s="267"/>
    </row>
    <row r="102" spans="1:38" s="500" customFormat="1" ht="12.75" customHeight="1">
      <c r="A102" s="555">
        <v>30</v>
      </c>
      <c r="B102" s="557">
        <v>44518</v>
      </c>
      <c r="C102" s="318"/>
      <c r="D102" s="285" t="s">
        <v>1020</v>
      </c>
      <c r="E102" s="509" t="s">
        <v>595</v>
      </c>
      <c r="F102" s="509" t="s">
        <v>1021</v>
      </c>
      <c r="G102" s="509">
        <v>150</v>
      </c>
      <c r="H102" s="511"/>
      <c r="I102" s="511" t="s">
        <v>1022</v>
      </c>
      <c r="J102" s="563" t="s">
        <v>596</v>
      </c>
      <c r="K102" s="292"/>
      <c r="L102" s="292"/>
      <c r="M102" s="559"/>
      <c r="N102" s="561"/>
      <c r="O102" s="551"/>
      <c r="P102" s="553"/>
      <c r="Q102" s="1"/>
      <c r="R102" s="277" t="s">
        <v>594</v>
      </c>
      <c r="S102" s="1"/>
      <c r="T102" s="1"/>
      <c r="U102" s="1"/>
      <c r="V102" s="1"/>
      <c r="W102" s="1"/>
      <c r="X102" s="1"/>
      <c r="Y102" s="1"/>
      <c r="Z102" s="1"/>
      <c r="AA102"/>
      <c r="AB102"/>
      <c r="AC102"/>
      <c r="AD102"/>
      <c r="AE102"/>
      <c r="AF102" s="267"/>
      <c r="AG102" s="267"/>
      <c r="AH102" s="267"/>
      <c r="AI102" s="267"/>
      <c r="AJ102" s="267"/>
      <c r="AK102" s="267"/>
      <c r="AL102" s="267"/>
    </row>
    <row r="103" spans="1:38" s="500" customFormat="1" ht="12.75" customHeight="1">
      <c r="A103" s="555"/>
      <c r="B103" s="557"/>
      <c r="C103" s="474"/>
      <c r="D103" s="475" t="s">
        <v>997</v>
      </c>
      <c r="E103" s="476" t="s">
        <v>921</v>
      </c>
      <c r="F103" s="476">
        <v>55</v>
      </c>
      <c r="G103" s="476"/>
      <c r="H103" s="477">
        <v>0</v>
      </c>
      <c r="I103" s="510"/>
      <c r="J103" s="564"/>
      <c r="K103" s="478"/>
      <c r="L103" s="479"/>
      <c r="M103" s="559"/>
      <c r="N103" s="561"/>
      <c r="O103" s="551"/>
      <c r="P103" s="553"/>
      <c r="Q103" s="1"/>
      <c r="R103" s="277" t="s">
        <v>594</v>
      </c>
      <c r="S103" s="1"/>
      <c r="T103" s="1"/>
      <c r="U103" s="1"/>
      <c r="V103" s="1"/>
      <c r="W103" s="1"/>
      <c r="X103" s="1"/>
      <c r="Y103" s="1"/>
      <c r="Z103" s="1"/>
      <c r="AA103"/>
      <c r="AB103"/>
      <c r="AC103"/>
      <c r="AD103"/>
      <c r="AE103"/>
      <c r="AF103" s="267"/>
      <c r="AG103" s="267"/>
      <c r="AH103" s="267"/>
      <c r="AI103" s="267"/>
      <c r="AJ103" s="267"/>
      <c r="AK103" s="267"/>
      <c r="AL103" s="267"/>
    </row>
    <row r="104" spans="1:38" s="500" customFormat="1" ht="12.75" customHeight="1">
      <c r="A104" s="386">
        <v>31</v>
      </c>
      <c r="B104" s="266">
        <v>44518</v>
      </c>
      <c r="C104" s="498"/>
      <c r="D104" s="449" t="s">
        <v>1017</v>
      </c>
      <c r="E104" s="386" t="s">
        <v>595</v>
      </c>
      <c r="F104" s="386">
        <v>23</v>
      </c>
      <c r="G104" s="386"/>
      <c r="H104" s="389">
        <v>38</v>
      </c>
      <c r="I104" s="389" t="s">
        <v>1018</v>
      </c>
      <c r="J104" s="390" t="s">
        <v>882</v>
      </c>
      <c r="K104" s="391">
        <f>H104-F104</f>
        <v>15</v>
      </c>
      <c r="L104" s="391">
        <v>100</v>
      </c>
      <c r="M104" s="390">
        <f t="shared" ref="M104" si="75">(K104*N104)-100</f>
        <v>650</v>
      </c>
      <c r="N104" s="390">
        <v>50</v>
      </c>
      <c r="O104" s="392" t="s">
        <v>593</v>
      </c>
      <c r="P104" s="266">
        <v>44518</v>
      </c>
      <c r="Q104" s="1"/>
      <c r="R104" s="277" t="s">
        <v>594</v>
      </c>
      <c r="S104" s="1"/>
      <c r="T104" s="1"/>
      <c r="U104" s="1"/>
      <c r="V104" s="1"/>
      <c r="W104" s="1"/>
      <c r="X104" s="1"/>
      <c r="Y104" s="1"/>
      <c r="Z104" s="1"/>
      <c r="AA104"/>
      <c r="AB104"/>
      <c r="AC104"/>
      <c r="AD104"/>
      <c r="AE104"/>
      <c r="AF104" s="267"/>
      <c r="AG104" s="267"/>
      <c r="AH104" s="267"/>
      <c r="AI104" s="267"/>
      <c r="AJ104" s="267"/>
      <c r="AK104" s="267"/>
      <c r="AL104" s="267"/>
    </row>
    <row r="105" spans="1:38" s="500" customFormat="1" ht="12.75" customHeight="1">
      <c r="A105" s="274"/>
      <c r="B105" s="271"/>
      <c r="C105" s="480"/>
      <c r="D105" s="481"/>
      <c r="E105" s="274"/>
      <c r="F105" s="274"/>
      <c r="G105" s="274"/>
      <c r="H105" s="282"/>
      <c r="I105" s="282"/>
      <c r="J105" s="508"/>
      <c r="K105" s="275"/>
      <c r="L105" s="275"/>
      <c r="M105" s="282"/>
      <c r="N105" s="282"/>
      <c r="O105" s="482"/>
      <c r="P105" s="499"/>
      <c r="Q105" s="1"/>
      <c r="R105" s="277"/>
      <c r="S105" s="1"/>
      <c r="T105" s="1"/>
      <c r="U105" s="1"/>
      <c r="V105" s="1"/>
      <c r="W105" s="1"/>
      <c r="X105" s="1"/>
      <c r="Y105" s="1"/>
      <c r="Z105" s="1"/>
      <c r="AA105"/>
      <c r="AB105"/>
      <c r="AC105"/>
      <c r="AD105"/>
      <c r="AE105"/>
      <c r="AF105" s="267"/>
      <c r="AG105" s="267"/>
      <c r="AH105" s="267"/>
      <c r="AI105" s="267"/>
      <c r="AJ105" s="267"/>
      <c r="AK105" s="267"/>
      <c r="AL105" s="267"/>
    </row>
    <row r="106" spans="1:38" s="500" customFormat="1" ht="12.75" customHeight="1">
      <c r="A106" s="274"/>
      <c r="B106" s="271"/>
      <c r="C106" s="480"/>
      <c r="D106" s="481"/>
      <c r="E106" s="274"/>
      <c r="F106" s="274"/>
      <c r="G106" s="274"/>
      <c r="H106" s="282"/>
      <c r="I106" s="282"/>
      <c r="J106" s="508"/>
      <c r="K106" s="275"/>
      <c r="L106" s="275"/>
      <c r="M106" s="282"/>
      <c r="N106" s="282"/>
      <c r="O106" s="482"/>
      <c r="P106" s="499"/>
      <c r="Q106" s="1"/>
      <c r="R106" s="277"/>
      <c r="S106" s="1"/>
      <c r="T106" s="1"/>
      <c r="U106" s="1"/>
      <c r="V106" s="1"/>
      <c r="W106" s="1"/>
      <c r="X106" s="1"/>
      <c r="Y106" s="1"/>
      <c r="Z106" s="1"/>
      <c r="AA106"/>
      <c r="AB106"/>
      <c r="AC106"/>
      <c r="AD106"/>
      <c r="AE106"/>
      <c r="AF106" s="267"/>
      <c r="AG106" s="267"/>
      <c r="AH106" s="267"/>
      <c r="AI106" s="267"/>
      <c r="AJ106" s="267"/>
      <c r="AK106" s="267"/>
      <c r="AL106" s="267"/>
    </row>
    <row r="107" spans="1:38" s="500" customFormat="1" ht="12.75" customHeight="1">
      <c r="A107" s="274"/>
      <c r="B107" s="271"/>
      <c r="C107" s="480"/>
      <c r="D107" s="481"/>
      <c r="E107" s="274"/>
      <c r="F107" s="274"/>
      <c r="G107" s="274"/>
      <c r="H107" s="282"/>
      <c r="I107" s="282"/>
      <c r="J107" s="508"/>
      <c r="K107" s="275"/>
      <c r="L107" s="275"/>
      <c r="M107" s="282"/>
      <c r="N107" s="282"/>
      <c r="O107" s="482"/>
      <c r="P107" s="499"/>
      <c r="Q107" s="1"/>
      <c r="R107" s="277"/>
      <c r="S107" s="1"/>
      <c r="T107" s="1"/>
      <c r="U107" s="1"/>
      <c r="V107" s="1"/>
      <c r="W107" s="1"/>
      <c r="X107" s="1"/>
      <c r="Y107" s="1"/>
      <c r="Z107" s="1"/>
      <c r="AA107"/>
      <c r="AB107"/>
      <c r="AC107"/>
      <c r="AD107"/>
      <c r="AE107"/>
      <c r="AF107" s="267"/>
      <c r="AG107" s="267"/>
      <c r="AH107" s="267"/>
      <c r="AI107" s="267"/>
      <c r="AJ107" s="267"/>
      <c r="AK107" s="267"/>
      <c r="AL107" s="267"/>
    </row>
    <row r="108" spans="1:38" s="500" customFormat="1" ht="12.75" customHeight="1">
      <c r="A108" s="274"/>
      <c r="B108" s="271"/>
      <c r="C108" s="480"/>
      <c r="D108" s="481"/>
      <c r="E108" s="274"/>
      <c r="F108" s="274"/>
      <c r="G108" s="274"/>
      <c r="H108" s="282"/>
      <c r="I108" s="282"/>
      <c r="J108" s="508"/>
      <c r="K108" s="275"/>
      <c r="L108" s="275"/>
      <c r="M108" s="282"/>
      <c r="N108" s="282"/>
      <c r="O108" s="482"/>
      <c r="P108" s="499"/>
      <c r="Q108" s="1"/>
      <c r="R108" s="277"/>
      <c r="S108" s="1"/>
      <c r="T108" s="1"/>
      <c r="U108" s="1"/>
      <c r="V108" s="1"/>
      <c r="W108" s="1"/>
      <c r="X108" s="1"/>
      <c r="Y108" s="1"/>
      <c r="Z108" s="1"/>
      <c r="AA108"/>
      <c r="AB108"/>
      <c r="AC108"/>
      <c r="AD108"/>
      <c r="AE108"/>
      <c r="AF108" s="267"/>
      <c r="AG108" s="267"/>
      <c r="AH108" s="267"/>
      <c r="AI108" s="267"/>
      <c r="AJ108" s="267"/>
      <c r="AK108" s="267"/>
      <c r="AL108" s="267"/>
    </row>
    <row r="109" spans="1:38" s="500" customFormat="1" ht="12.75" customHeight="1">
      <c r="A109" s="274"/>
      <c r="B109" s="271"/>
      <c r="C109" s="480"/>
      <c r="D109" s="481"/>
      <c r="E109" s="274"/>
      <c r="F109" s="274"/>
      <c r="G109" s="274"/>
      <c r="H109" s="282"/>
      <c r="I109" s="282"/>
      <c r="J109" s="481"/>
      <c r="K109" s="275"/>
      <c r="L109" s="275"/>
      <c r="M109" s="282"/>
      <c r="N109" s="282"/>
      <c r="O109" s="482"/>
      <c r="P109" s="499"/>
      <c r="Q109" s="1"/>
      <c r="R109" s="277"/>
      <c r="S109" s="1"/>
      <c r="T109" s="1"/>
      <c r="U109" s="1"/>
      <c r="V109" s="1"/>
      <c r="W109" s="1"/>
      <c r="X109" s="1"/>
      <c r="Y109" s="1"/>
      <c r="Z109" s="1"/>
      <c r="AA109"/>
      <c r="AB109"/>
      <c r="AC109"/>
      <c r="AD109"/>
      <c r="AE109"/>
      <c r="AF109" s="267"/>
      <c r="AG109" s="267"/>
      <c r="AH109" s="267"/>
      <c r="AI109" s="267"/>
      <c r="AJ109" s="267"/>
      <c r="AK109" s="267"/>
      <c r="AL109" s="267"/>
    </row>
    <row r="110" spans="1:38" s="268" customFormat="1" ht="12.75" customHeight="1">
      <c r="A110" s="290"/>
      <c r="B110" s="501"/>
      <c r="C110" s="502"/>
      <c r="D110" s="503"/>
      <c r="E110" s="290"/>
      <c r="F110" s="290"/>
      <c r="G110" s="290"/>
      <c r="H110" s="290"/>
      <c r="I110" s="293"/>
      <c r="J110" s="504"/>
      <c r="K110" s="505"/>
      <c r="L110" s="505"/>
      <c r="M110" s="504"/>
      <c r="N110" s="504"/>
      <c r="O110" s="506"/>
      <c r="P110" s="473"/>
      <c r="Q110" s="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67"/>
      <c r="AG110" s="267"/>
      <c r="AH110" s="267"/>
      <c r="AI110" s="267"/>
      <c r="AJ110" s="267"/>
      <c r="AK110" s="267"/>
      <c r="AL110" s="267"/>
    </row>
    <row r="111" spans="1:3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70"/>
      <c r="B112" s="175"/>
      <c r="C112" s="175"/>
      <c r="D112" s="176"/>
      <c r="E112" s="170"/>
      <c r="F112" s="177"/>
      <c r="G112" s="170"/>
      <c r="H112" s="170"/>
      <c r="I112" s="170"/>
      <c r="J112" s="175"/>
      <c r="K112" s="178"/>
      <c r="L112" s="170"/>
      <c r="M112" s="170"/>
      <c r="N112" s="170"/>
      <c r="O112" s="179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>
      <c r="A113" s="98" t="s">
        <v>618</v>
      </c>
      <c r="B113" s="180"/>
      <c r="C113" s="180"/>
      <c r="D113" s="181"/>
      <c r="E113" s="148"/>
      <c r="F113" s="6"/>
      <c r="G113" s="6"/>
      <c r="H113" s="149"/>
      <c r="I113" s="182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38" ht="38.25" customHeight="1">
      <c r="A114" s="99" t="s">
        <v>16</v>
      </c>
      <c r="B114" s="100" t="s">
        <v>570</v>
      </c>
      <c r="C114" s="100"/>
      <c r="D114" s="101" t="s">
        <v>581</v>
      </c>
      <c r="E114" s="100" t="s">
        <v>582</v>
      </c>
      <c r="F114" s="100" t="s">
        <v>583</v>
      </c>
      <c r="G114" s="100" t="s">
        <v>584</v>
      </c>
      <c r="H114" s="100" t="s">
        <v>585</v>
      </c>
      <c r="I114" s="100" t="s">
        <v>586</v>
      </c>
      <c r="J114" s="99" t="s">
        <v>587</v>
      </c>
      <c r="K114" s="152" t="s">
        <v>605</v>
      </c>
      <c r="L114" s="153" t="s">
        <v>589</v>
      </c>
      <c r="M114" s="102" t="s">
        <v>590</v>
      </c>
      <c r="N114" s="100" t="s">
        <v>591</v>
      </c>
      <c r="O114" s="101" t="s">
        <v>592</v>
      </c>
      <c r="P114" s="100" t="s">
        <v>834</v>
      </c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14.25" customHeight="1">
      <c r="A115" s="306">
        <v>1</v>
      </c>
      <c r="B115" s="303">
        <v>44420</v>
      </c>
      <c r="C115" s="312"/>
      <c r="D115" s="304" t="s">
        <v>501</v>
      </c>
      <c r="E115" s="305" t="s">
        <v>595</v>
      </c>
      <c r="F115" s="306">
        <v>314</v>
      </c>
      <c r="G115" s="306">
        <v>284</v>
      </c>
      <c r="H115" s="305">
        <v>343.5</v>
      </c>
      <c r="I115" s="307" t="s">
        <v>826</v>
      </c>
      <c r="J115" s="308" t="s">
        <v>830</v>
      </c>
      <c r="K115" s="308">
        <f t="shared" ref="K115" si="76">H115-F115</f>
        <v>29.5</v>
      </c>
      <c r="L115" s="309">
        <f t="shared" ref="L115" si="77">(F115*-0.7)/100</f>
        <v>-2.198</v>
      </c>
      <c r="M115" s="310">
        <f t="shared" ref="M115" si="78">(K115+L115)/F115</f>
        <v>8.6949044585987262E-2</v>
      </c>
      <c r="N115" s="308" t="s">
        <v>593</v>
      </c>
      <c r="O115" s="311">
        <v>44455</v>
      </c>
      <c r="P115" s="308">
        <f>VLOOKUP(D115,'MidCap Intra'!B169:C666,2,0)</f>
        <v>334.85</v>
      </c>
      <c r="Q115" s="1"/>
      <c r="R115" s="1" t="s">
        <v>594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s="268" customFormat="1" ht="14.25" customHeight="1">
      <c r="A116" s="354">
        <v>2</v>
      </c>
      <c r="B116" s="355">
        <v>44488</v>
      </c>
      <c r="C116" s="356"/>
      <c r="D116" s="357" t="s">
        <v>138</v>
      </c>
      <c r="E116" s="358" t="s">
        <v>595</v>
      </c>
      <c r="F116" s="359" t="s">
        <v>851</v>
      </c>
      <c r="G116" s="359">
        <v>198</v>
      </c>
      <c r="H116" s="358"/>
      <c r="I116" s="360" t="s">
        <v>844</v>
      </c>
      <c r="J116" s="361" t="s">
        <v>596</v>
      </c>
      <c r="K116" s="361"/>
      <c r="L116" s="362"/>
      <c r="M116" s="363"/>
      <c r="N116" s="361"/>
      <c r="O116" s="364"/>
      <c r="P116" s="361"/>
      <c r="Q116" s="267"/>
      <c r="R116" s="1" t="s">
        <v>594</v>
      </c>
      <c r="S116" s="267"/>
      <c r="T116" s="267"/>
      <c r="U116" s="267"/>
      <c r="V116" s="267"/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I116" s="267"/>
      <c r="AJ116" s="267"/>
      <c r="AK116" s="267"/>
      <c r="AL116" s="267"/>
    </row>
    <row r="117" spans="1:38" s="268" customFormat="1" ht="14.25" customHeight="1">
      <c r="A117" s="354">
        <v>3</v>
      </c>
      <c r="B117" s="355">
        <v>44490</v>
      </c>
      <c r="C117" s="356"/>
      <c r="D117" s="357" t="s">
        <v>469</v>
      </c>
      <c r="E117" s="358" t="s">
        <v>595</v>
      </c>
      <c r="F117" s="359" t="s">
        <v>852</v>
      </c>
      <c r="G117" s="359">
        <v>3700</v>
      </c>
      <c r="H117" s="358"/>
      <c r="I117" s="360" t="s">
        <v>846</v>
      </c>
      <c r="J117" s="361" t="s">
        <v>596</v>
      </c>
      <c r="K117" s="361"/>
      <c r="L117" s="362"/>
      <c r="M117" s="363"/>
      <c r="N117" s="361"/>
      <c r="O117" s="364"/>
      <c r="P117" s="361"/>
      <c r="Q117" s="267"/>
      <c r="R117" s="1" t="s">
        <v>594</v>
      </c>
      <c r="S117" s="267"/>
      <c r="T117" s="267"/>
      <c r="U117" s="267"/>
      <c r="V117" s="267"/>
      <c r="W117" s="267"/>
      <c r="X117" s="267"/>
      <c r="Y117" s="267"/>
      <c r="Z117" s="267"/>
      <c r="AA117" s="267"/>
      <c r="AB117" s="267"/>
      <c r="AC117" s="267"/>
      <c r="AD117" s="267"/>
      <c r="AE117" s="267"/>
      <c r="AF117" s="267"/>
      <c r="AG117" s="267"/>
      <c r="AH117" s="267"/>
      <c r="AI117" s="267"/>
      <c r="AJ117" s="267"/>
      <c r="AK117" s="267"/>
      <c r="AL117" s="267"/>
    </row>
    <row r="118" spans="1:38" ht="14.25" customHeight="1">
      <c r="A118" s="183"/>
      <c r="B118" s="154"/>
      <c r="C118" s="184"/>
      <c r="D118" s="109"/>
      <c r="E118" s="185"/>
      <c r="F118" s="185"/>
      <c r="G118" s="185"/>
      <c r="H118" s="185"/>
      <c r="I118" s="185"/>
      <c r="J118" s="185"/>
      <c r="K118" s="186"/>
      <c r="L118" s="187"/>
      <c r="M118" s="185"/>
      <c r="N118" s="188"/>
      <c r="O118" s="189"/>
      <c r="P118" s="189"/>
      <c r="R118" s="6"/>
      <c r="S118" s="44"/>
      <c r="T118" s="1"/>
      <c r="U118" s="1"/>
      <c r="V118" s="1"/>
      <c r="W118" s="1"/>
      <c r="X118" s="1"/>
      <c r="Y118" s="1"/>
      <c r="Z118" s="1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</row>
    <row r="119" spans="1:38" ht="12.75" customHeight="1">
      <c r="A119" s="132" t="s">
        <v>598</v>
      </c>
      <c r="B119" s="132"/>
      <c r="C119" s="132"/>
      <c r="D119" s="132"/>
      <c r="E119" s="44"/>
      <c r="F119" s="140" t="s">
        <v>600</v>
      </c>
      <c r="G119" s="59"/>
      <c r="H119" s="59"/>
      <c r="I119" s="59"/>
      <c r="J119" s="6"/>
      <c r="K119" s="162"/>
      <c r="L119" s="163"/>
      <c r="M119" s="6"/>
      <c r="N119" s="122"/>
      <c r="O119" s="190"/>
      <c r="P119" s="1"/>
      <c r="Q119" s="1"/>
      <c r="R119" s="6"/>
      <c r="S119" s="1"/>
      <c r="T119" s="1"/>
      <c r="U119" s="1"/>
      <c r="V119" s="1"/>
      <c r="W119" s="1"/>
      <c r="X119" s="1"/>
      <c r="Y119" s="1"/>
    </row>
    <row r="120" spans="1:38" ht="12.75" customHeight="1">
      <c r="A120" s="139" t="s">
        <v>599</v>
      </c>
      <c r="B120" s="132"/>
      <c r="C120" s="132"/>
      <c r="D120" s="132"/>
      <c r="E120" s="6"/>
      <c r="F120" s="140" t="s">
        <v>602</v>
      </c>
      <c r="G120" s="6"/>
      <c r="H120" s="6" t="s">
        <v>824</v>
      </c>
      <c r="I120" s="6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39"/>
      <c r="B121" s="132"/>
      <c r="C121" s="132"/>
      <c r="D121" s="132"/>
      <c r="E121" s="6"/>
      <c r="F121" s="140"/>
      <c r="G121" s="6"/>
      <c r="H121" s="6"/>
      <c r="I121" s="6"/>
      <c r="J121" s="1"/>
      <c r="K121" s="6"/>
      <c r="L121" s="6"/>
      <c r="M121" s="6"/>
      <c r="N121" s="1"/>
      <c r="O121" s="1"/>
      <c r="Q121" s="1"/>
      <c r="R121" s="59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"/>
      <c r="B122" s="147" t="s">
        <v>619</v>
      </c>
      <c r="C122" s="147"/>
      <c r="D122" s="147"/>
      <c r="E122" s="147"/>
      <c r="F122" s="148"/>
      <c r="G122" s="6"/>
      <c r="H122" s="6"/>
      <c r="I122" s="149"/>
      <c r="J122" s="150"/>
      <c r="K122" s="151"/>
      <c r="L122" s="150"/>
      <c r="M122" s="6"/>
      <c r="N122" s="1"/>
      <c r="O122" s="1"/>
      <c r="Q122" s="1"/>
      <c r="R122" s="59"/>
      <c r="S122" s="1"/>
      <c r="T122" s="1"/>
      <c r="U122" s="1"/>
      <c r="V122" s="1"/>
      <c r="W122" s="1"/>
      <c r="X122" s="1"/>
      <c r="Y122" s="1"/>
      <c r="Z122" s="1"/>
    </row>
    <row r="123" spans="1:38" ht="38.25" customHeight="1">
      <c r="A123" s="99" t="s">
        <v>16</v>
      </c>
      <c r="B123" s="100" t="s">
        <v>570</v>
      </c>
      <c r="C123" s="100"/>
      <c r="D123" s="101" t="s">
        <v>581</v>
      </c>
      <c r="E123" s="100" t="s">
        <v>582</v>
      </c>
      <c r="F123" s="100" t="s">
        <v>583</v>
      </c>
      <c r="G123" s="100" t="s">
        <v>604</v>
      </c>
      <c r="H123" s="100" t="s">
        <v>585</v>
      </c>
      <c r="I123" s="100" t="s">
        <v>586</v>
      </c>
      <c r="J123" s="191" t="s">
        <v>587</v>
      </c>
      <c r="K123" s="152" t="s">
        <v>605</v>
      </c>
      <c r="L123" s="166" t="s">
        <v>613</v>
      </c>
      <c r="M123" s="100" t="s">
        <v>614</v>
      </c>
      <c r="N123" s="153" t="s">
        <v>589</v>
      </c>
      <c r="O123" s="102" t="s">
        <v>590</v>
      </c>
      <c r="P123" s="100" t="s">
        <v>591</v>
      </c>
      <c r="Q123" s="101" t="s">
        <v>592</v>
      </c>
      <c r="R123" s="59"/>
      <c r="S123" s="1"/>
      <c r="T123" s="1"/>
      <c r="U123" s="1"/>
      <c r="V123" s="1"/>
      <c r="W123" s="1"/>
      <c r="X123" s="1"/>
      <c r="Y123" s="1"/>
      <c r="Z123" s="1"/>
    </row>
    <row r="124" spans="1:38" ht="14.25" customHeight="1">
      <c r="A124" s="113"/>
      <c r="B124" s="115"/>
      <c r="C124" s="192"/>
      <c r="D124" s="116"/>
      <c r="E124" s="117"/>
      <c r="F124" s="193"/>
      <c r="G124" s="113"/>
      <c r="H124" s="117"/>
      <c r="I124" s="118"/>
      <c r="J124" s="194"/>
      <c r="K124" s="194"/>
      <c r="L124" s="195"/>
      <c r="M124" s="107"/>
      <c r="N124" s="195"/>
      <c r="O124" s="196"/>
      <c r="P124" s="197"/>
      <c r="Q124" s="198"/>
      <c r="R124" s="160"/>
      <c r="S124" s="126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38" ht="14.25" customHeight="1">
      <c r="A125" s="113"/>
      <c r="B125" s="115"/>
      <c r="C125" s="192"/>
      <c r="D125" s="116"/>
      <c r="E125" s="117"/>
      <c r="F125" s="193"/>
      <c r="G125" s="113"/>
      <c r="H125" s="117"/>
      <c r="I125" s="118"/>
      <c r="J125" s="194"/>
      <c r="K125" s="194"/>
      <c r="L125" s="195"/>
      <c r="M125" s="107"/>
      <c r="N125" s="195"/>
      <c r="O125" s="196"/>
      <c r="P125" s="197"/>
      <c r="Q125" s="198"/>
      <c r="R125" s="160"/>
      <c r="S125" s="126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38" ht="14.25" customHeight="1">
      <c r="A126" s="113"/>
      <c r="B126" s="115"/>
      <c r="C126" s="192"/>
      <c r="D126" s="116"/>
      <c r="E126" s="117"/>
      <c r="F126" s="193"/>
      <c r="G126" s="113"/>
      <c r="H126" s="117"/>
      <c r="I126" s="118"/>
      <c r="J126" s="194"/>
      <c r="K126" s="194"/>
      <c r="L126" s="195"/>
      <c r="M126" s="107"/>
      <c r="N126" s="195"/>
      <c r="O126" s="196"/>
      <c r="P126" s="197"/>
      <c r="Q126" s="198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13"/>
      <c r="B127" s="115"/>
      <c r="C127" s="192"/>
      <c r="D127" s="116"/>
      <c r="E127" s="117"/>
      <c r="F127" s="194"/>
      <c r="G127" s="113"/>
      <c r="H127" s="117"/>
      <c r="I127" s="118"/>
      <c r="J127" s="194"/>
      <c r="K127" s="194"/>
      <c r="L127" s="195"/>
      <c r="M127" s="107"/>
      <c r="N127" s="195"/>
      <c r="O127" s="196"/>
      <c r="P127" s="197"/>
      <c r="Q127" s="198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13"/>
      <c r="B128" s="115"/>
      <c r="C128" s="192"/>
      <c r="D128" s="116"/>
      <c r="E128" s="117"/>
      <c r="F128" s="194"/>
      <c r="G128" s="113"/>
      <c r="H128" s="117"/>
      <c r="I128" s="118"/>
      <c r="J128" s="194"/>
      <c r="K128" s="194"/>
      <c r="L128" s="195"/>
      <c r="M128" s="107"/>
      <c r="N128" s="195"/>
      <c r="O128" s="196"/>
      <c r="P128" s="197"/>
      <c r="Q128" s="198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13"/>
      <c r="B129" s="115"/>
      <c r="C129" s="192"/>
      <c r="D129" s="116"/>
      <c r="E129" s="117"/>
      <c r="F129" s="193"/>
      <c r="G129" s="113"/>
      <c r="H129" s="117"/>
      <c r="I129" s="118"/>
      <c r="J129" s="194"/>
      <c r="K129" s="194"/>
      <c r="L129" s="195"/>
      <c r="M129" s="107"/>
      <c r="N129" s="195"/>
      <c r="O129" s="196"/>
      <c r="P129" s="197"/>
      <c r="Q129" s="198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13"/>
      <c r="B130" s="115"/>
      <c r="C130" s="192"/>
      <c r="D130" s="116"/>
      <c r="E130" s="117"/>
      <c r="F130" s="193"/>
      <c r="G130" s="113"/>
      <c r="H130" s="117"/>
      <c r="I130" s="118"/>
      <c r="J130" s="194"/>
      <c r="K130" s="194"/>
      <c r="L130" s="194"/>
      <c r="M130" s="194"/>
      <c r="N130" s="195"/>
      <c r="O130" s="199"/>
      <c r="P130" s="197"/>
      <c r="Q130" s="198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13"/>
      <c r="B131" s="115"/>
      <c r="C131" s="192"/>
      <c r="D131" s="116"/>
      <c r="E131" s="117"/>
      <c r="F131" s="194"/>
      <c r="G131" s="113"/>
      <c r="H131" s="117"/>
      <c r="I131" s="118"/>
      <c r="J131" s="194"/>
      <c r="K131" s="194"/>
      <c r="L131" s="195"/>
      <c r="M131" s="107"/>
      <c r="N131" s="195"/>
      <c r="O131" s="196"/>
      <c r="P131" s="197"/>
      <c r="Q131" s="198"/>
      <c r="R131" s="160"/>
      <c r="S131" s="126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13"/>
      <c r="B132" s="115"/>
      <c r="C132" s="192"/>
      <c r="D132" s="116"/>
      <c r="E132" s="117"/>
      <c r="F132" s="193"/>
      <c r="G132" s="113"/>
      <c r="H132" s="117"/>
      <c r="I132" s="118"/>
      <c r="J132" s="200"/>
      <c r="K132" s="200"/>
      <c r="L132" s="200"/>
      <c r="M132" s="200"/>
      <c r="N132" s="201"/>
      <c r="O132" s="196"/>
      <c r="P132" s="119"/>
      <c r="Q132" s="198"/>
      <c r="R132" s="160"/>
      <c r="S132" s="126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139"/>
      <c r="B133" s="132"/>
      <c r="C133" s="132"/>
      <c r="D133" s="132"/>
      <c r="E133" s="6"/>
      <c r="F133" s="140"/>
      <c r="G133" s="6"/>
      <c r="H133" s="6"/>
      <c r="I133" s="6"/>
      <c r="J133" s="1"/>
      <c r="K133" s="6"/>
      <c r="L133" s="6"/>
      <c r="M133" s="6"/>
      <c r="N133" s="1"/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39"/>
      <c r="B134" s="132"/>
      <c r="C134" s="132"/>
      <c r="D134" s="132"/>
      <c r="E134" s="6"/>
      <c r="F134" s="140"/>
      <c r="G134" s="59"/>
      <c r="H134" s="44"/>
      <c r="I134" s="59"/>
      <c r="J134" s="6"/>
      <c r="K134" s="162"/>
      <c r="L134" s="163"/>
      <c r="M134" s="6"/>
      <c r="N134" s="122"/>
      <c r="O134" s="164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59"/>
      <c r="B135" s="121"/>
      <c r="C135" s="121"/>
      <c r="D135" s="44"/>
      <c r="E135" s="59"/>
      <c r="F135" s="59"/>
      <c r="G135" s="59"/>
      <c r="H135" s="44"/>
      <c r="I135" s="59"/>
      <c r="J135" s="6"/>
      <c r="K135" s="162"/>
      <c r="L135" s="163"/>
      <c r="M135" s="6"/>
      <c r="N135" s="122"/>
      <c r="O135" s="164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44"/>
      <c r="B136" s="202" t="s">
        <v>620</v>
      </c>
      <c r="C136" s="202"/>
      <c r="D136" s="202"/>
      <c r="E136" s="202"/>
      <c r="F136" s="6"/>
      <c r="G136" s="6"/>
      <c r="H136" s="150"/>
      <c r="I136" s="6"/>
      <c r="J136" s="150"/>
      <c r="K136" s="151"/>
      <c r="L136" s="6"/>
      <c r="M136" s="6"/>
      <c r="N136" s="1"/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38.25" customHeight="1">
      <c r="A137" s="99" t="s">
        <v>16</v>
      </c>
      <c r="B137" s="100" t="s">
        <v>570</v>
      </c>
      <c r="C137" s="100"/>
      <c r="D137" s="101" t="s">
        <v>581</v>
      </c>
      <c r="E137" s="100" t="s">
        <v>582</v>
      </c>
      <c r="F137" s="100" t="s">
        <v>583</v>
      </c>
      <c r="G137" s="100" t="s">
        <v>621</v>
      </c>
      <c r="H137" s="100" t="s">
        <v>622</v>
      </c>
      <c r="I137" s="100" t="s">
        <v>586</v>
      </c>
      <c r="J137" s="203" t="s">
        <v>587</v>
      </c>
      <c r="K137" s="100" t="s">
        <v>588</v>
      </c>
      <c r="L137" s="100" t="s">
        <v>623</v>
      </c>
      <c r="M137" s="100" t="s">
        <v>591</v>
      </c>
      <c r="N137" s="101" t="s">
        <v>592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204">
        <v>1</v>
      </c>
      <c r="B138" s="205">
        <v>41579</v>
      </c>
      <c r="C138" s="205"/>
      <c r="D138" s="206" t="s">
        <v>624</v>
      </c>
      <c r="E138" s="207" t="s">
        <v>625</v>
      </c>
      <c r="F138" s="208">
        <v>82</v>
      </c>
      <c r="G138" s="207" t="s">
        <v>626</v>
      </c>
      <c r="H138" s="207">
        <v>100</v>
      </c>
      <c r="I138" s="209">
        <v>100</v>
      </c>
      <c r="J138" s="210" t="s">
        <v>627</v>
      </c>
      <c r="K138" s="211">
        <f t="shared" ref="K138:K190" si="79">H138-F138</f>
        <v>18</v>
      </c>
      <c r="L138" s="212">
        <f t="shared" ref="L138:L190" si="80">K138/F138</f>
        <v>0.21951219512195122</v>
      </c>
      <c r="M138" s="207" t="s">
        <v>593</v>
      </c>
      <c r="N138" s="213">
        <v>42657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204">
        <v>2</v>
      </c>
      <c r="B139" s="205">
        <v>41794</v>
      </c>
      <c r="C139" s="205"/>
      <c r="D139" s="206" t="s">
        <v>628</v>
      </c>
      <c r="E139" s="207" t="s">
        <v>595</v>
      </c>
      <c r="F139" s="208">
        <v>257</v>
      </c>
      <c r="G139" s="207" t="s">
        <v>626</v>
      </c>
      <c r="H139" s="207">
        <v>300</v>
      </c>
      <c r="I139" s="209">
        <v>300</v>
      </c>
      <c r="J139" s="210" t="s">
        <v>627</v>
      </c>
      <c r="K139" s="211">
        <f t="shared" si="79"/>
        <v>43</v>
      </c>
      <c r="L139" s="212">
        <f t="shared" si="80"/>
        <v>0.16731517509727625</v>
      </c>
      <c r="M139" s="207" t="s">
        <v>593</v>
      </c>
      <c r="N139" s="213">
        <v>41822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204">
        <v>3</v>
      </c>
      <c r="B140" s="205">
        <v>41828</v>
      </c>
      <c r="C140" s="205"/>
      <c r="D140" s="206" t="s">
        <v>629</v>
      </c>
      <c r="E140" s="207" t="s">
        <v>595</v>
      </c>
      <c r="F140" s="208">
        <v>393</v>
      </c>
      <c r="G140" s="207" t="s">
        <v>626</v>
      </c>
      <c r="H140" s="207">
        <v>468</v>
      </c>
      <c r="I140" s="209">
        <v>468</v>
      </c>
      <c r="J140" s="210" t="s">
        <v>627</v>
      </c>
      <c r="K140" s="211">
        <f t="shared" si="79"/>
        <v>75</v>
      </c>
      <c r="L140" s="212">
        <f t="shared" si="80"/>
        <v>0.19083969465648856</v>
      </c>
      <c r="M140" s="207" t="s">
        <v>593</v>
      </c>
      <c r="N140" s="213">
        <v>41863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204">
        <v>4</v>
      </c>
      <c r="B141" s="205">
        <v>41857</v>
      </c>
      <c r="C141" s="205"/>
      <c r="D141" s="206" t="s">
        <v>630</v>
      </c>
      <c r="E141" s="207" t="s">
        <v>595</v>
      </c>
      <c r="F141" s="208">
        <v>205</v>
      </c>
      <c r="G141" s="207" t="s">
        <v>626</v>
      </c>
      <c r="H141" s="207">
        <v>275</v>
      </c>
      <c r="I141" s="209">
        <v>250</v>
      </c>
      <c r="J141" s="210" t="s">
        <v>627</v>
      </c>
      <c r="K141" s="211">
        <f t="shared" si="79"/>
        <v>70</v>
      </c>
      <c r="L141" s="212">
        <f t="shared" si="80"/>
        <v>0.34146341463414637</v>
      </c>
      <c r="M141" s="207" t="s">
        <v>593</v>
      </c>
      <c r="N141" s="213">
        <v>41962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204">
        <v>5</v>
      </c>
      <c r="B142" s="205">
        <v>41886</v>
      </c>
      <c r="C142" s="205"/>
      <c r="D142" s="206" t="s">
        <v>631</v>
      </c>
      <c r="E142" s="207" t="s">
        <v>595</v>
      </c>
      <c r="F142" s="208">
        <v>162</v>
      </c>
      <c r="G142" s="207" t="s">
        <v>626</v>
      </c>
      <c r="H142" s="207">
        <v>190</v>
      </c>
      <c r="I142" s="209">
        <v>190</v>
      </c>
      <c r="J142" s="210" t="s">
        <v>627</v>
      </c>
      <c r="K142" s="211">
        <f t="shared" si="79"/>
        <v>28</v>
      </c>
      <c r="L142" s="212">
        <f t="shared" si="80"/>
        <v>0.1728395061728395</v>
      </c>
      <c r="M142" s="207" t="s">
        <v>593</v>
      </c>
      <c r="N142" s="213">
        <v>42006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204">
        <v>6</v>
      </c>
      <c r="B143" s="205">
        <v>41886</v>
      </c>
      <c r="C143" s="205"/>
      <c r="D143" s="206" t="s">
        <v>632</v>
      </c>
      <c r="E143" s="207" t="s">
        <v>595</v>
      </c>
      <c r="F143" s="208">
        <v>75</v>
      </c>
      <c r="G143" s="207" t="s">
        <v>626</v>
      </c>
      <c r="H143" s="207">
        <v>91.5</v>
      </c>
      <c r="I143" s="209" t="s">
        <v>633</v>
      </c>
      <c r="J143" s="210" t="s">
        <v>634</v>
      </c>
      <c r="K143" s="211">
        <f t="shared" si="79"/>
        <v>16.5</v>
      </c>
      <c r="L143" s="212">
        <f t="shared" si="80"/>
        <v>0.22</v>
      </c>
      <c r="M143" s="207" t="s">
        <v>593</v>
      </c>
      <c r="N143" s="213">
        <v>41954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204">
        <v>7</v>
      </c>
      <c r="B144" s="205">
        <v>41913</v>
      </c>
      <c r="C144" s="205"/>
      <c r="D144" s="206" t="s">
        <v>635</v>
      </c>
      <c r="E144" s="207" t="s">
        <v>595</v>
      </c>
      <c r="F144" s="208">
        <v>850</v>
      </c>
      <c r="G144" s="207" t="s">
        <v>626</v>
      </c>
      <c r="H144" s="207">
        <v>982.5</v>
      </c>
      <c r="I144" s="209">
        <v>1050</v>
      </c>
      <c r="J144" s="210" t="s">
        <v>636</v>
      </c>
      <c r="K144" s="211">
        <f t="shared" si="79"/>
        <v>132.5</v>
      </c>
      <c r="L144" s="212">
        <f t="shared" si="80"/>
        <v>0.15588235294117647</v>
      </c>
      <c r="M144" s="207" t="s">
        <v>593</v>
      </c>
      <c r="N144" s="213">
        <v>42039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4">
        <v>8</v>
      </c>
      <c r="B145" s="205">
        <v>41913</v>
      </c>
      <c r="C145" s="205"/>
      <c r="D145" s="206" t="s">
        <v>637</v>
      </c>
      <c r="E145" s="207" t="s">
        <v>595</v>
      </c>
      <c r="F145" s="208">
        <v>475</v>
      </c>
      <c r="G145" s="207" t="s">
        <v>626</v>
      </c>
      <c r="H145" s="207">
        <v>515</v>
      </c>
      <c r="I145" s="209">
        <v>600</v>
      </c>
      <c r="J145" s="210" t="s">
        <v>638</v>
      </c>
      <c r="K145" s="211">
        <f t="shared" si="79"/>
        <v>40</v>
      </c>
      <c r="L145" s="212">
        <f t="shared" si="80"/>
        <v>8.4210526315789472E-2</v>
      </c>
      <c r="M145" s="207" t="s">
        <v>593</v>
      </c>
      <c r="N145" s="213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4">
        <v>9</v>
      </c>
      <c r="B146" s="205">
        <v>41913</v>
      </c>
      <c r="C146" s="205"/>
      <c r="D146" s="206" t="s">
        <v>639</v>
      </c>
      <c r="E146" s="207" t="s">
        <v>595</v>
      </c>
      <c r="F146" s="208">
        <v>86</v>
      </c>
      <c r="G146" s="207" t="s">
        <v>626</v>
      </c>
      <c r="H146" s="207">
        <v>99</v>
      </c>
      <c r="I146" s="209">
        <v>140</v>
      </c>
      <c r="J146" s="210" t="s">
        <v>640</v>
      </c>
      <c r="K146" s="211">
        <f t="shared" si="79"/>
        <v>13</v>
      </c>
      <c r="L146" s="212">
        <f t="shared" si="80"/>
        <v>0.15116279069767441</v>
      </c>
      <c r="M146" s="207" t="s">
        <v>593</v>
      </c>
      <c r="N146" s="213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4">
        <v>10</v>
      </c>
      <c r="B147" s="205">
        <v>41926</v>
      </c>
      <c r="C147" s="205"/>
      <c r="D147" s="206" t="s">
        <v>641</v>
      </c>
      <c r="E147" s="207" t="s">
        <v>595</v>
      </c>
      <c r="F147" s="208">
        <v>496.6</v>
      </c>
      <c r="G147" s="207" t="s">
        <v>626</v>
      </c>
      <c r="H147" s="207">
        <v>621</v>
      </c>
      <c r="I147" s="209">
        <v>580</v>
      </c>
      <c r="J147" s="210" t="s">
        <v>627</v>
      </c>
      <c r="K147" s="211">
        <f t="shared" si="79"/>
        <v>124.39999999999998</v>
      </c>
      <c r="L147" s="212">
        <f t="shared" si="80"/>
        <v>0.25050342327829234</v>
      </c>
      <c r="M147" s="207" t="s">
        <v>593</v>
      </c>
      <c r="N147" s="213">
        <v>42605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4">
        <v>11</v>
      </c>
      <c r="B148" s="205">
        <v>41926</v>
      </c>
      <c r="C148" s="205"/>
      <c r="D148" s="206" t="s">
        <v>642</v>
      </c>
      <c r="E148" s="207" t="s">
        <v>595</v>
      </c>
      <c r="F148" s="208">
        <v>2481.9</v>
      </c>
      <c r="G148" s="207" t="s">
        <v>626</v>
      </c>
      <c r="H148" s="207">
        <v>2840</v>
      </c>
      <c r="I148" s="209">
        <v>2870</v>
      </c>
      <c r="J148" s="210" t="s">
        <v>643</v>
      </c>
      <c r="K148" s="211">
        <f t="shared" si="79"/>
        <v>358.09999999999991</v>
      </c>
      <c r="L148" s="212">
        <f t="shared" si="80"/>
        <v>0.14428462065353154</v>
      </c>
      <c r="M148" s="207" t="s">
        <v>593</v>
      </c>
      <c r="N148" s="213">
        <v>42017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4">
        <v>12</v>
      </c>
      <c r="B149" s="205">
        <v>41928</v>
      </c>
      <c r="C149" s="205"/>
      <c r="D149" s="206" t="s">
        <v>644</v>
      </c>
      <c r="E149" s="207" t="s">
        <v>595</v>
      </c>
      <c r="F149" s="208">
        <v>84.5</v>
      </c>
      <c r="G149" s="207" t="s">
        <v>626</v>
      </c>
      <c r="H149" s="207">
        <v>93</v>
      </c>
      <c r="I149" s="209">
        <v>110</v>
      </c>
      <c r="J149" s="210" t="s">
        <v>645</v>
      </c>
      <c r="K149" s="211">
        <f t="shared" si="79"/>
        <v>8.5</v>
      </c>
      <c r="L149" s="212">
        <f t="shared" si="80"/>
        <v>0.10059171597633136</v>
      </c>
      <c r="M149" s="207" t="s">
        <v>593</v>
      </c>
      <c r="N149" s="213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4">
        <v>13</v>
      </c>
      <c r="B150" s="205">
        <v>41928</v>
      </c>
      <c r="C150" s="205"/>
      <c r="D150" s="206" t="s">
        <v>646</v>
      </c>
      <c r="E150" s="207" t="s">
        <v>595</v>
      </c>
      <c r="F150" s="208">
        <v>401</v>
      </c>
      <c r="G150" s="207" t="s">
        <v>626</v>
      </c>
      <c r="H150" s="207">
        <v>428</v>
      </c>
      <c r="I150" s="209">
        <v>450</v>
      </c>
      <c r="J150" s="210" t="s">
        <v>647</v>
      </c>
      <c r="K150" s="211">
        <f t="shared" si="79"/>
        <v>27</v>
      </c>
      <c r="L150" s="212">
        <f t="shared" si="80"/>
        <v>6.7331670822942641E-2</v>
      </c>
      <c r="M150" s="207" t="s">
        <v>593</v>
      </c>
      <c r="N150" s="213">
        <v>42020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4">
        <v>14</v>
      </c>
      <c r="B151" s="205">
        <v>41928</v>
      </c>
      <c r="C151" s="205"/>
      <c r="D151" s="206" t="s">
        <v>648</v>
      </c>
      <c r="E151" s="207" t="s">
        <v>595</v>
      </c>
      <c r="F151" s="208">
        <v>101</v>
      </c>
      <c r="G151" s="207" t="s">
        <v>626</v>
      </c>
      <c r="H151" s="207">
        <v>112</v>
      </c>
      <c r="I151" s="209">
        <v>120</v>
      </c>
      <c r="J151" s="210" t="s">
        <v>649</v>
      </c>
      <c r="K151" s="211">
        <f t="shared" si="79"/>
        <v>11</v>
      </c>
      <c r="L151" s="212">
        <f t="shared" si="80"/>
        <v>0.10891089108910891</v>
      </c>
      <c r="M151" s="207" t="s">
        <v>593</v>
      </c>
      <c r="N151" s="213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4">
        <v>15</v>
      </c>
      <c r="B152" s="205">
        <v>41954</v>
      </c>
      <c r="C152" s="205"/>
      <c r="D152" s="206" t="s">
        <v>650</v>
      </c>
      <c r="E152" s="207" t="s">
        <v>595</v>
      </c>
      <c r="F152" s="208">
        <v>59</v>
      </c>
      <c r="G152" s="207" t="s">
        <v>626</v>
      </c>
      <c r="H152" s="207">
        <v>76</v>
      </c>
      <c r="I152" s="209">
        <v>76</v>
      </c>
      <c r="J152" s="210" t="s">
        <v>627</v>
      </c>
      <c r="K152" s="211">
        <f t="shared" si="79"/>
        <v>17</v>
      </c>
      <c r="L152" s="212">
        <f t="shared" si="80"/>
        <v>0.28813559322033899</v>
      </c>
      <c r="M152" s="207" t="s">
        <v>593</v>
      </c>
      <c r="N152" s="213">
        <v>43032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4">
        <v>16</v>
      </c>
      <c r="B153" s="205">
        <v>41954</v>
      </c>
      <c r="C153" s="205"/>
      <c r="D153" s="206" t="s">
        <v>639</v>
      </c>
      <c r="E153" s="207" t="s">
        <v>595</v>
      </c>
      <c r="F153" s="208">
        <v>99</v>
      </c>
      <c r="G153" s="207" t="s">
        <v>626</v>
      </c>
      <c r="H153" s="207">
        <v>120</v>
      </c>
      <c r="I153" s="209">
        <v>120</v>
      </c>
      <c r="J153" s="210" t="s">
        <v>607</v>
      </c>
      <c r="K153" s="211">
        <f t="shared" si="79"/>
        <v>21</v>
      </c>
      <c r="L153" s="212">
        <f t="shared" si="80"/>
        <v>0.21212121212121213</v>
      </c>
      <c r="M153" s="207" t="s">
        <v>593</v>
      </c>
      <c r="N153" s="213">
        <v>41960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4">
        <v>17</v>
      </c>
      <c r="B154" s="205">
        <v>41956</v>
      </c>
      <c r="C154" s="205"/>
      <c r="D154" s="206" t="s">
        <v>651</v>
      </c>
      <c r="E154" s="207" t="s">
        <v>595</v>
      </c>
      <c r="F154" s="208">
        <v>22</v>
      </c>
      <c r="G154" s="207" t="s">
        <v>626</v>
      </c>
      <c r="H154" s="207">
        <v>33.549999999999997</v>
      </c>
      <c r="I154" s="209">
        <v>32</v>
      </c>
      <c r="J154" s="210" t="s">
        <v>652</v>
      </c>
      <c r="K154" s="211">
        <f t="shared" si="79"/>
        <v>11.549999999999997</v>
      </c>
      <c r="L154" s="212">
        <f t="shared" si="80"/>
        <v>0.52499999999999991</v>
      </c>
      <c r="M154" s="207" t="s">
        <v>593</v>
      </c>
      <c r="N154" s="213">
        <v>42188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4">
        <v>18</v>
      </c>
      <c r="B155" s="205">
        <v>41976</v>
      </c>
      <c r="C155" s="205"/>
      <c r="D155" s="206" t="s">
        <v>653</v>
      </c>
      <c r="E155" s="207" t="s">
        <v>595</v>
      </c>
      <c r="F155" s="208">
        <v>440</v>
      </c>
      <c r="G155" s="207" t="s">
        <v>626</v>
      </c>
      <c r="H155" s="207">
        <v>520</v>
      </c>
      <c r="I155" s="209">
        <v>520</v>
      </c>
      <c r="J155" s="210" t="s">
        <v>654</v>
      </c>
      <c r="K155" s="211">
        <f t="shared" si="79"/>
        <v>80</v>
      </c>
      <c r="L155" s="212">
        <f t="shared" si="80"/>
        <v>0.18181818181818182</v>
      </c>
      <c r="M155" s="207" t="s">
        <v>593</v>
      </c>
      <c r="N155" s="213">
        <v>42208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4">
        <v>19</v>
      </c>
      <c r="B156" s="205">
        <v>41976</v>
      </c>
      <c r="C156" s="205"/>
      <c r="D156" s="206" t="s">
        <v>655</v>
      </c>
      <c r="E156" s="207" t="s">
        <v>595</v>
      </c>
      <c r="F156" s="208">
        <v>360</v>
      </c>
      <c r="G156" s="207" t="s">
        <v>626</v>
      </c>
      <c r="H156" s="207">
        <v>427</v>
      </c>
      <c r="I156" s="209">
        <v>425</v>
      </c>
      <c r="J156" s="210" t="s">
        <v>656</v>
      </c>
      <c r="K156" s="211">
        <f t="shared" si="79"/>
        <v>67</v>
      </c>
      <c r="L156" s="212">
        <f t="shared" si="80"/>
        <v>0.18611111111111112</v>
      </c>
      <c r="M156" s="207" t="s">
        <v>593</v>
      </c>
      <c r="N156" s="213">
        <v>42058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4">
        <v>20</v>
      </c>
      <c r="B157" s="205">
        <v>42012</v>
      </c>
      <c r="C157" s="205"/>
      <c r="D157" s="206" t="s">
        <v>657</v>
      </c>
      <c r="E157" s="207" t="s">
        <v>595</v>
      </c>
      <c r="F157" s="208">
        <v>360</v>
      </c>
      <c r="G157" s="207" t="s">
        <v>626</v>
      </c>
      <c r="H157" s="207">
        <v>455</v>
      </c>
      <c r="I157" s="209">
        <v>420</v>
      </c>
      <c r="J157" s="210" t="s">
        <v>658</v>
      </c>
      <c r="K157" s="211">
        <f t="shared" si="79"/>
        <v>95</v>
      </c>
      <c r="L157" s="212">
        <f t="shared" si="80"/>
        <v>0.2638888888888889</v>
      </c>
      <c r="M157" s="207" t="s">
        <v>593</v>
      </c>
      <c r="N157" s="213">
        <v>42024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4">
        <v>21</v>
      </c>
      <c r="B158" s="205">
        <v>42012</v>
      </c>
      <c r="C158" s="205"/>
      <c r="D158" s="206" t="s">
        <v>659</v>
      </c>
      <c r="E158" s="207" t="s">
        <v>595</v>
      </c>
      <c r="F158" s="208">
        <v>130</v>
      </c>
      <c r="G158" s="207"/>
      <c r="H158" s="207">
        <v>175.5</v>
      </c>
      <c r="I158" s="209">
        <v>165</v>
      </c>
      <c r="J158" s="210" t="s">
        <v>660</v>
      </c>
      <c r="K158" s="211">
        <f t="shared" si="79"/>
        <v>45.5</v>
      </c>
      <c r="L158" s="212">
        <f t="shared" si="80"/>
        <v>0.35</v>
      </c>
      <c r="M158" s="207" t="s">
        <v>593</v>
      </c>
      <c r="N158" s="213">
        <v>43088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4">
        <v>22</v>
      </c>
      <c r="B159" s="205">
        <v>42040</v>
      </c>
      <c r="C159" s="205"/>
      <c r="D159" s="206" t="s">
        <v>384</v>
      </c>
      <c r="E159" s="207" t="s">
        <v>625</v>
      </c>
      <c r="F159" s="208">
        <v>98</v>
      </c>
      <c r="G159" s="207"/>
      <c r="H159" s="207">
        <v>120</v>
      </c>
      <c r="I159" s="209">
        <v>120</v>
      </c>
      <c r="J159" s="210" t="s">
        <v>627</v>
      </c>
      <c r="K159" s="211">
        <f t="shared" si="79"/>
        <v>22</v>
      </c>
      <c r="L159" s="212">
        <f t="shared" si="80"/>
        <v>0.22448979591836735</v>
      </c>
      <c r="M159" s="207" t="s">
        <v>593</v>
      </c>
      <c r="N159" s="213">
        <v>42753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4">
        <v>23</v>
      </c>
      <c r="B160" s="205">
        <v>42040</v>
      </c>
      <c r="C160" s="205"/>
      <c r="D160" s="206" t="s">
        <v>661</v>
      </c>
      <c r="E160" s="207" t="s">
        <v>625</v>
      </c>
      <c r="F160" s="208">
        <v>196</v>
      </c>
      <c r="G160" s="207"/>
      <c r="H160" s="207">
        <v>262</v>
      </c>
      <c r="I160" s="209">
        <v>255</v>
      </c>
      <c r="J160" s="210" t="s">
        <v>627</v>
      </c>
      <c r="K160" s="211">
        <f t="shared" si="79"/>
        <v>66</v>
      </c>
      <c r="L160" s="212">
        <f t="shared" si="80"/>
        <v>0.33673469387755101</v>
      </c>
      <c r="M160" s="207" t="s">
        <v>593</v>
      </c>
      <c r="N160" s="213">
        <v>42599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4">
        <v>24</v>
      </c>
      <c r="B161" s="215">
        <v>42067</v>
      </c>
      <c r="C161" s="215"/>
      <c r="D161" s="216" t="s">
        <v>383</v>
      </c>
      <c r="E161" s="217" t="s">
        <v>625</v>
      </c>
      <c r="F161" s="218">
        <v>235</v>
      </c>
      <c r="G161" s="218"/>
      <c r="H161" s="219">
        <v>77</v>
      </c>
      <c r="I161" s="219" t="s">
        <v>662</v>
      </c>
      <c r="J161" s="220" t="s">
        <v>663</v>
      </c>
      <c r="K161" s="221">
        <f t="shared" si="79"/>
        <v>-158</v>
      </c>
      <c r="L161" s="222">
        <f t="shared" si="80"/>
        <v>-0.67234042553191486</v>
      </c>
      <c r="M161" s="218" t="s">
        <v>606</v>
      </c>
      <c r="N161" s="215">
        <v>43522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25</v>
      </c>
      <c r="B162" s="205">
        <v>42067</v>
      </c>
      <c r="C162" s="205"/>
      <c r="D162" s="206" t="s">
        <v>664</v>
      </c>
      <c r="E162" s="207" t="s">
        <v>625</v>
      </c>
      <c r="F162" s="208">
        <v>185</v>
      </c>
      <c r="G162" s="207"/>
      <c r="H162" s="207">
        <v>224</v>
      </c>
      <c r="I162" s="209" t="s">
        <v>665</v>
      </c>
      <c r="J162" s="210" t="s">
        <v>627</v>
      </c>
      <c r="K162" s="211">
        <f t="shared" si="79"/>
        <v>39</v>
      </c>
      <c r="L162" s="212">
        <f t="shared" si="80"/>
        <v>0.21081081081081082</v>
      </c>
      <c r="M162" s="207" t="s">
        <v>593</v>
      </c>
      <c r="N162" s="213">
        <v>42647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4">
        <v>26</v>
      </c>
      <c r="B163" s="215">
        <v>42090</v>
      </c>
      <c r="C163" s="215"/>
      <c r="D163" s="223" t="s">
        <v>666</v>
      </c>
      <c r="E163" s="218" t="s">
        <v>625</v>
      </c>
      <c r="F163" s="218">
        <v>49.5</v>
      </c>
      <c r="G163" s="219"/>
      <c r="H163" s="219">
        <v>15.85</v>
      </c>
      <c r="I163" s="219">
        <v>67</v>
      </c>
      <c r="J163" s="220" t="s">
        <v>667</v>
      </c>
      <c r="K163" s="219">
        <f t="shared" si="79"/>
        <v>-33.65</v>
      </c>
      <c r="L163" s="224">
        <f t="shared" si="80"/>
        <v>-0.67979797979797973</v>
      </c>
      <c r="M163" s="218" t="s">
        <v>606</v>
      </c>
      <c r="N163" s="225">
        <v>43627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27</v>
      </c>
      <c r="B164" s="205">
        <v>42093</v>
      </c>
      <c r="C164" s="205"/>
      <c r="D164" s="206" t="s">
        <v>668</v>
      </c>
      <c r="E164" s="207" t="s">
        <v>625</v>
      </c>
      <c r="F164" s="208">
        <v>183.5</v>
      </c>
      <c r="G164" s="207"/>
      <c r="H164" s="207">
        <v>219</v>
      </c>
      <c r="I164" s="209">
        <v>218</v>
      </c>
      <c r="J164" s="210" t="s">
        <v>669</v>
      </c>
      <c r="K164" s="211">
        <f t="shared" si="79"/>
        <v>35.5</v>
      </c>
      <c r="L164" s="212">
        <f t="shared" si="80"/>
        <v>0.19346049046321526</v>
      </c>
      <c r="M164" s="207" t="s">
        <v>593</v>
      </c>
      <c r="N164" s="213">
        <v>42103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28</v>
      </c>
      <c r="B165" s="205">
        <v>42114</v>
      </c>
      <c r="C165" s="205"/>
      <c r="D165" s="206" t="s">
        <v>670</v>
      </c>
      <c r="E165" s="207" t="s">
        <v>625</v>
      </c>
      <c r="F165" s="208">
        <f>(227+237)/2</f>
        <v>232</v>
      </c>
      <c r="G165" s="207"/>
      <c r="H165" s="207">
        <v>298</v>
      </c>
      <c r="I165" s="209">
        <v>298</v>
      </c>
      <c r="J165" s="210" t="s">
        <v>627</v>
      </c>
      <c r="K165" s="211">
        <f t="shared" si="79"/>
        <v>66</v>
      </c>
      <c r="L165" s="212">
        <f t="shared" si="80"/>
        <v>0.28448275862068967</v>
      </c>
      <c r="M165" s="207" t="s">
        <v>593</v>
      </c>
      <c r="N165" s="213">
        <v>42823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29</v>
      </c>
      <c r="B166" s="205">
        <v>42128</v>
      </c>
      <c r="C166" s="205"/>
      <c r="D166" s="206" t="s">
        <v>671</v>
      </c>
      <c r="E166" s="207" t="s">
        <v>595</v>
      </c>
      <c r="F166" s="208">
        <v>385</v>
      </c>
      <c r="G166" s="207"/>
      <c r="H166" s="207">
        <f>212.5+331</f>
        <v>543.5</v>
      </c>
      <c r="I166" s="209">
        <v>510</v>
      </c>
      <c r="J166" s="210" t="s">
        <v>672</v>
      </c>
      <c r="K166" s="211">
        <f t="shared" si="79"/>
        <v>158.5</v>
      </c>
      <c r="L166" s="212">
        <f t="shared" si="80"/>
        <v>0.41168831168831171</v>
      </c>
      <c r="M166" s="207" t="s">
        <v>593</v>
      </c>
      <c r="N166" s="213">
        <v>42235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30</v>
      </c>
      <c r="B167" s="205">
        <v>42128</v>
      </c>
      <c r="C167" s="205"/>
      <c r="D167" s="206" t="s">
        <v>673</v>
      </c>
      <c r="E167" s="207" t="s">
        <v>595</v>
      </c>
      <c r="F167" s="208">
        <v>115.5</v>
      </c>
      <c r="G167" s="207"/>
      <c r="H167" s="207">
        <v>146</v>
      </c>
      <c r="I167" s="209">
        <v>142</v>
      </c>
      <c r="J167" s="210" t="s">
        <v>674</v>
      </c>
      <c r="K167" s="211">
        <f t="shared" si="79"/>
        <v>30.5</v>
      </c>
      <c r="L167" s="212">
        <f t="shared" si="80"/>
        <v>0.26406926406926406</v>
      </c>
      <c r="M167" s="207" t="s">
        <v>593</v>
      </c>
      <c r="N167" s="213">
        <v>42202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31</v>
      </c>
      <c r="B168" s="205">
        <v>42151</v>
      </c>
      <c r="C168" s="205"/>
      <c r="D168" s="206" t="s">
        <v>675</v>
      </c>
      <c r="E168" s="207" t="s">
        <v>595</v>
      </c>
      <c r="F168" s="208">
        <v>237.5</v>
      </c>
      <c r="G168" s="207"/>
      <c r="H168" s="207">
        <v>279.5</v>
      </c>
      <c r="I168" s="209">
        <v>278</v>
      </c>
      <c r="J168" s="210" t="s">
        <v>627</v>
      </c>
      <c r="K168" s="211">
        <f t="shared" si="79"/>
        <v>42</v>
      </c>
      <c r="L168" s="212">
        <f t="shared" si="80"/>
        <v>0.17684210526315788</v>
      </c>
      <c r="M168" s="207" t="s">
        <v>593</v>
      </c>
      <c r="N168" s="213">
        <v>42222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32</v>
      </c>
      <c r="B169" s="205">
        <v>42174</v>
      </c>
      <c r="C169" s="205"/>
      <c r="D169" s="206" t="s">
        <v>646</v>
      </c>
      <c r="E169" s="207" t="s">
        <v>625</v>
      </c>
      <c r="F169" s="208">
        <v>340</v>
      </c>
      <c r="G169" s="207"/>
      <c r="H169" s="207">
        <v>448</v>
      </c>
      <c r="I169" s="209">
        <v>448</v>
      </c>
      <c r="J169" s="210" t="s">
        <v>627</v>
      </c>
      <c r="K169" s="211">
        <f t="shared" si="79"/>
        <v>108</v>
      </c>
      <c r="L169" s="212">
        <f t="shared" si="80"/>
        <v>0.31764705882352939</v>
      </c>
      <c r="M169" s="207" t="s">
        <v>593</v>
      </c>
      <c r="N169" s="213">
        <v>43018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33</v>
      </c>
      <c r="B170" s="205">
        <v>42191</v>
      </c>
      <c r="C170" s="205"/>
      <c r="D170" s="206" t="s">
        <v>676</v>
      </c>
      <c r="E170" s="207" t="s">
        <v>625</v>
      </c>
      <c r="F170" s="208">
        <v>390</v>
      </c>
      <c r="G170" s="207"/>
      <c r="H170" s="207">
        <v>460</v>
      </c>
      <c r="I170" s="209">
        <v>460</v>
      </c>
      <c r="J170" s="210" t="s">
        <v>627</v>
      </c>
      <c r="K170" s="211">
        <f t="shared" si="79"/>
        <v>70</v>
      </c>
      <c r="L170" s="212">
        <f t="shared" si="80"/>
        <v>0.17948717948717949</v>
      </c>
      <c r="M170" s="207" t="s">
        <v>593</v>
      </c>
      <c r="N170" s="213">
        <v>42478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4">
        <v>34</v>
      </c>
      <c r="B171" s="215">
        <v>42195</v>
      </c>
      <c r="C171" s="215"/>
      <c r="D171" s="216" t="s">
        <v>677</v>
      </c>
      <c r="E171" s="217" t="s">
        <v>625</v>
      </c>
      <c r="F171" s="218">
        <v>122.5</v>
      </c>
      <c r="G171" s="218"/>
      <c r="H171" s="219">
        <v>61</v>
      </c>
      <c r="I171" s="219">
        <v>172</v>
      </c>
      <c r="J171" s="220" t="s">
        <v>678</v>
      </c>
      <c r="K171" s="221">
        <f t="shared" si="79"/>
        <v>-61.5</v>
      </c>
      <c r="L171" s="222">
        <f t="shared" si="80"/>
        <v>-0.50204081632653064</v>
      </c>
      <c r="M171" s="218" t="s">
        <v>606</v>
      </c>
      <c r="N171" s="215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35</v>
      </c>
      <c r="B172" s="205">
        <v>42219</v>
      </c>
      <c r="C172" s="205"/>
      <c r="D172" s="206" t="s">
        <v>679</v>
      </c>
      <c r="E172" s="207" t="s">
        <v>625</v>
      </c>
      <c r="F172" s="208">
        <v>297.5</v>
      </c>
      <c r="G172" s="207"/>
      <c r="H172" s="207">
        <v>350</v>
      </c>
      <c r="I172" s="209">
        <v>360</v>
      </c>
      <c r="J172" s="210" t="s">
        <v>680</v>
      </c>
      <c r="K172" s="211">
        <f t="shared" si="79"/>
        <v>52.5</v>
      </c>
      <c r="L172" s="212">
        <f t="shared" si="80"/>
        <v>0.17647058823529413</v>
      </c>
      <c r="M172" s="207" t="s">
        <v>593</v>
      </c>
      <c r="N172" s="213">
        <v>42232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4">
        <v>36</v>
      </c>
      <c r="B173" s="205">
        <v>42219</v>
      </c>
      <c r="C173" s="205"/>
      <c r="D173" s="206" t="s">
        <v>681</v>
      </c>
      <c r="E173" s="207" t="s">
        <v>625</v>
      </c>
      <c r="F173" s="208">
        <v>115.5</v>
      </c>
      <c r="G173" s="207"/>
      <c r="H173" s="207">
        <v>149</v>
      </c>
      <c r="I173" s="209">
        <v>140</v>
      </c>
      <c r="J173" s="210" t="s">
        <v>682</v>
      </c>
      <c r="K173" s="211">
        <f t="shared" si="79"/>
        <v>33.5</v>
      </c>
      <c r="L173" s="212">
        <f t="shared" si="80"/>
        <v>0.29004329004329005</v>
      </c>
      <c r="M173" s="207" t="s">
        <v>593</v>
      </c>
      <c r="N173" s="213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37</v>
      </c>
      <c r="B174" s="205">
        <v>42251</v>
      </c>
      <c r="C174" s="205"/>
      <c r="D174" s="206" t="s">
        <v>675</v>
      </c>
      <c r="E174" s="207" t="s">
        <v>625</v>
      </c>
      <c r="F174" s="208">
        <v>226</v>
      </c>
      <c r="G174" s="207"/>
      <c r="H174" s="207">
        <v>292</v>
      </c>
      <c r="I174" s="209">
        <v>292</v>
      </c>
      <c r="J174" s="210" t="s">
        <v>683</v>
      </c>
      <c r="K174" s="211">
        <f t="shared" si="79"/>
        <v>66</v>
      </c>
      <c r="L174" s="212">
        <f t="shared" si="80"/>
        <v>0.29203539823008851</v>
      </c>
      <c r="M174" s="207" t="s">
        <v>593</v>
      </c>
      <c r="N174" s="213">
        <v>42286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38</v>
      </c>
      <c r="B175" s="205">
        <v>42254</v>
      </c>
      <c r="C175" s="205"/>
      <c r="D175" s="206" t="s">
        <v>670</v>
      </c>
      <c r="E175" s="207" t="s">
        <v>625</v>
      </c>
      <c r="F175" s="208">
        <v>232.5</v>
      </c>
      <c r="G175" s="207"/>
      <c r="H175" s="207">
        <v>312.5</v>
      </c>
      <c r="I175" s="209">
        <v>310</v>
      </c>
      <c r="J175" s="210" t="s">
        <v>627</v>
      </c>
      <c r="K175" s="211">
        <f t="shared" si="79"/>
        <v>80</v>
      </c>
      <c r="L175" s="212">
        <f t="shared" si="80"/>
        <v>0.34408602150537637</v>
      </c>
      <c r="M175" s="207" t="s">
        <v>593</v>
      </c>
      <c r="N175" s="213">
        <v>42823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4">
        <v>39</v>
      </c>
      <c r="B176" s="205">
        <v>42268</v>
      </c>
      <c r="C176" s="205"/>
      <c r="D176" s="206" t="s">
        <v>684</v>
      </c>
      <c r="E176" s="207" t="s">
        <v>625</v>
      </c>
      <c r="F176" s="208">
        <v>196.5</v>
      </c>
      <c r="G176" s="207"/>
      <c r="H176" s="207">
        <v>238</v>
      </c>
      <c r="I176" s="209">
        <v>238</v>
      </c>
      <c r="J176" s="210" t="s">
        <v>683</v>
      </c>
      <c r="K176" s="211">
        <f t="shared" si="79"/>
        <v>41.5</v>
      </c>
      <c r="L176" s="212">
        <f t="shared" si="80"/>
        <v>0.21119592875318066</v>
      </c>
      <c r="M176" s="207" t="s">
        <v>593</v>
      </c>
      <c r="N176" s="213">
        <v>42291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40</v>
      </c>
      <c r="B177" s="205">
        <v>42271</v>
      </c>
      <c r="C177" s="205"/>
      <c r="D177" s="206" t="s">
        <v>624</v>
      </c>
      <c r="E177" s="207" t="s">
        <v>625</v>
      </c>
      <c r="F177" s="208">
        <v>65</v>
      </c>
      <c r="G177" s="207"/>
      <c r="H177" s="207">
        <v>82</v>
      </c>
      <c r="I177" s="209">
        <v>82</v>
      </c>
      <c r="J177" s="210" t="s">
        <v>683</v>
      </c>
      <c r="K177" s="211">
        <f t="shared" si="79"/>
        <v>17</v>
      </c>
      <c r="L177" s="212">
        <f t="shared" si="80"/>
        <v>0.26153846153846155</v>
      </c>
      <c r="M177" s="207" t="s">
        <v>593</v>
      </c>
      <c r="N177" s="213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4">
        <v>41</v>
      </c>
      <c r="B178" s="205">
        <v>42291</v>
      </c>
      <c r="C178" s="205"/>
      <c r="D178" s="206" t="s">
        <v>685</v>
      </c>
      <c r="E178" s="207" t="s">
        <v>625</v>
      </c>
      <c r="F178" s="208">
        <v>144</v>
      </c>
      <c r="G178" s="207"/>
      <c r="H178" s="207">
        <v>182.5</v>
      </c>
      <c r="I178" s="209">
        <v>181</v>
      </c>
      <c r="J178" s="210" t="s">
        <v>683</v>
      </c>
      <c r="K178" s="211">
        <f t="shared" si="79"/>
        <v>38.5</v>
      </c>
      <c r="L178" s="212">
        <f t="shared" si="80"/>
        <v>0.2673611111111111</v>
      </c>
      <c r="M178" s="207" t="s">
        <v>593</v>
      </c>
      <c r="N178" s="213">
        <v>42817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42</v>
      </c>
      <c r="B179" s="205">
        <v>42291</v>
      </c>
      <c r="C179" s="205"/>
      <c r="D179" s="206" t="s">
        <v>686</v>
      </c>
      <c r="E179" s="207" t="s">
        <v>625</v>
      </c>
      <c r="F179" s="208">
        <v>264</v>
      </c>
      <c r="G179" s="207"/>
      <c r="H179" s="207">
        <v>311</v>
      </c>
      <c r="I179" s="209">
        <v>311</v>
      </c>
      <c r="J179" s="210" t="s">
        <v>683</v>
      </c>
      <c r="K179" s="211">
        <f t="shared" si="79"/>
        <v>47</v>
      </c>
      <c r="L179" s="212">
        <f t="shared" si="80"/>
        <v>0.17803030303030304</v>
      </c>
      <c r="M179" s="207" t="s">
        <v>593</v>
      </c>
      <c r="N179" s="213">
        <v>42604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43</v>
      </c>
      <c r="B180" s="205">
        <v>42318</v>
      </c>
      <c r="C180" s="205"/>
      <c r="D180" s="206" t="s">
        <v>687</v>
      </c>
      <c r="E180" s="207" t="s">
        <v>595</v>
      </c>
      <c r="F180" s="208">
        <v>549.5</v>
      </c>
      <c r="G180" s="207"/>
      <c r="H180" s="207">
        <v>630</v>
      </c>
      <c r="I180" s="209">
        <v>630</v>
      </c>
      <c r="J180" s="210" t="s">
        <v>683</v>
      </c>
      <c r="K180" s="211">
        <f t="shared" si="79"/>
        <v>80.5</v>
      </c>
      <c r="L180" s="212">
        <f t="shared" si="80"/>
        <v>0.1464968152866242</v>
      </c>
      <c r="M180" s="207" t="s">
        <v>593</v>
      </c>
      <c r="N180" s="213">
        <v>42419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44</v>
      </c>
      <c r="B181" s="205">
        <v>42342</v>
      </c>
      <c r="C181" s="205"/>
      <c r="D181" s="206" t="s">
        <v>688</v>
      </c>
      <c r="E181" s="207" t="s">
        <v>625</v>
      </c>
      <c r="F181" s="208">
        <v>1027.5</v>
      </c>
      <c r="G181" s="207"/>
      <c r="H181" s="207">
        <v>1315</v>
      </c>
      <c r="I181" s="209">
        <v>1250</v>
      </c>
      <c r="J181" s="210" t="s">
        <v>683</v>
      </c>
      <c r="K181" s="211">
        <f t="shared" si="79"/>
        <v>287.5</v>
      </c>
      <c r="L181" s="212">
        <f t="shared" si="80"/>
        <v>0.27980535279805352</v>
      </c>
      <c r="M181" s="207" t="s">
        <v>593</v>
      </c>
      <c r="N181" s="213">
        <v>43244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45</v>
      </c>
      <c r="B182" s="205">
        <v>42367</v>
      </c>
      <c r="C182" s="205"/>
      <c r="D182" s="206" t="s">
        <v>689</v>
      </c>
      <c r="E182" s="207" t="s">
        <v>625</v>
      </c>
      <c r="F182" s="208">
        <v>465</v>
      </c>
      <c r="G182" s="207"/>
      <c r="H182" s="207">
        <v>540</v>
      </c>
      <c r="I182" s="209">
        <v>540</v>
      </c>
      <c r="J182" s="210" t="s">
        <v>683</v>
      </c>
      <c r="K182" s="211">
        <f t="shared" si="79"/>
        <v>75</v>
      </c>
      <c r="L182" s="212">
        <f t="shared" si="80"/>
        <v>0.16129032258064516</v>
      </c>
      <c r="M182" s="207" t="s">
        <v>593</v>
      </c>
      <c r="N182" s="213">
        <v>42530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46</v>
      </c>
      <c r="B183" s="205">
        <v>42380</v>
      </c>
      <c r="C183" s="205"/>
      <c r="D183" s="206" t="s">
        <v>384</v>
      </c>
      <c r="E183" s="207" t="s">
        <v>595</v>
      </c>
      <c r="F183" s="208">
        <v>81</v>
      </c>
      <c r="G183" s="207"/>
      <c r="H183" s="207">
        <v>110</v>
      </c>
      <c r="I183" s="209">
        <v>110</v>
      </c>
      <c r="J183" s="210" t="s">
        <v>683</v>
      </c>
      <c r="K183" s="211">
        <f t="shared" si="79"/>
        <v>29</v>
      </c>
      <c r="L183" s="212">
        <f t="shared" si="80"/>
        <v>0.35802469135802467</v>
      </c>
      <c r="M183" s="207" t="s">
        <v>593</v>
      </c>
      <c r="N183" s="213">
        <v>42745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47</v>
      </c>
      <c r="B184" s="205">
        <v>42382</v>
      </c>
      <c r="C184" s="205"/>
      <c r="D184" s="206" t="s">
        <v>690</v>
      </c>
      <c r="E184" s="207" t="s">
        <v>595</v>
      </c>
      <c r="F184" s="208">
        <v>417.5</v>
      </c>
      <c r="G184" s="207"/>
      <c r="H184" s="207">
        <v>547</v>
      </c>
      <c r="I184" s="209">
        <v>535</v>
      </c>
      <c r="J184" s="210" t="s">
        <v>683</v>
      </c>
      <c r="K184" s="211">
        <f t="shared" si="79"/>
        <v>129.5</v>
      </c>
      <c r="L184" s="212">
        <f t="shared" si="80"/>
        <v>0.31017964071856285</v>
      </c>
      <c r="M184" s="207" t="s">
        <v>593</v>
      </c>
      <c r="N184" s="213">
        <v>42578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48</v>
      </c>
      <c r="B185" s="205">
        <v>42408</v>
      </c>
      <c r="C185" s="205"/>
      <c r="D185" s="206" t="s">
        <v>691</v>
      </c>
      <c r="E185" s="207" t="s">
        <v>625</v>
      </c>
      <c r="F185" s="208">
        <v>650</v>
      </c>
      <c r="G185" s="207"/>
      <c r="H185" s="207">
        <v>800</v>
      </c>
      <c r="I185" s="209">
        <v>800</v>
      </c>
      <c r="J185" s="210" t="s">
        <v>683</v>
      </c>
      <c r="K185" s="211">
        <f t="shared" si="79"/>
        <v>150</v>
      </c>
      <c r="L185" s="212">
        <f t="shared" si="80"/>
        <v>0.23076923076923078</v>
      </c>
      <c r="M185" s="207" t="s">
        <v>593</v>
      </c>
      <c r="N185" s="213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4">
        <v>49</v>
      </c>
      <c r="B186" s="205">
        <v>42433</v>
      </c>
      <c r="C186" s="205"/>
      <c r="D186" s="206" t="s">
        <v>211</v>
      </c>
      <c r="E186" s="207" t="s">
        <v>625</v>
      </c>
      <c r="F186" s="208">
        <v>437.5</v>
      </c>
      <c r="G186" s="207"/>
      <c r="H186" s="207">
        <v>504.5</v>
      </c>
      <c r="I186" s="209">
        <v>522</v>
      </c>
      <c r="J186" s="210" t="s">
        <v>692</v>
      </c>
      <c r="K186" s="211">
        <f t="shared" si="79"/>
        <v>67</v>
      </c>
      <c r="L186" s="212">
        <f t="shared" si="80"/>
        <v>0.15314285714285714</v>
      </c>
      <c r="M186" s="207" t="s">
        <v>593</v>
      </c>
      <c r="N186" s="213">
        <v>42480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50</v>
      </c>
      <c r="B187" s="205">
        <v>42438</v>
      </c>
      <c r="C187" s="205"/>
      <c r="D187" s="206" t="s">
        <v>693</v>
      </c>
      <c r="E187" s="207" t="s">
        <v>625</v>
      </c>
      <c r="F187" s="208">
        <v>189.5</v>
      </c>
      <c r="G187" s="207"/>
      <c r="H187" s="207">
        <v>218</v>
      </c>
      <c r="I187" s="209">
        <v>218</v>
      </c>
      <c r="J187" s="210" t="s">
        <v>683</v>
      </c>
      <c r="K187" s="211">
        <f t="shared" si="79"/>
        <v>28.5</v>
      </c>
      <c r="L187" s="212">
        <f t="shared" si="80"/>
        <v>0.15039577836411611</v>
      </c>
      <c r="M187" s="207" t="s">
        <v>593</v>
      </c>
      <c r="N187" s="213">
        <v>43034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4">
        <v>51</v>
      </c>
      <c r="B188" s="215">
        <v>42471</v>
      </c>
      <c r="C188" s="215"/>
      <c r="D188" s="223" t="s">
        <v>694</v>
      </c>
      <c r="E188" s="218" t="s">
        <v>625</v>
      </c>
      <c r="F188" s="218">
        <v>36.5</v>
      </c>
      <c r="G188" s="219"/>
      <c r="H188" s="219">
        <v>15.85</v>
      </c>
      <c r="I188" s="219">
        <v>60</v>
      </c>
      <c r="J188" s="220" t="s">
        <v>695</v>
      </c>
      <c r="K188" s="221">
        <f t="shared" si="79"/>
        <v>-20.65</v>
      </c>
      <c r="L188" s="222">
        <f t="shared" si="80"/>
        <v>-0.5657534246575342</v>
      </c>
      <c r="M188" s="218" t="s">
        <v>606</v>
      </c>
      <c r="N188" s="226">
        <v>43627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52</v>
      </c>
      <c r="B189" s="205">
        <v>42472</v>
      </c>
      <c r="C189" s="205"/>
      <c r="D189" s="206" t="s">
        <v>696</v>
      </c>
      <c r="E189" s="207" t="s">
        <v>625</v>
      </c>
      <c r="F189" s="208">
        <v>93</v>
      </c>
      <c r="G189" s="207"/>
      <c r="H189" s="207">
        <v>149</v>
      </c>
      <c r="I189" s="209">
        <v>140</v>
      </c>
      <c r="J189" s="210" t="s">
        <v>697</v>
      </c>
      <c r="K189" s="211">
        <f t="shared" si="79"/>
        <v>56</v>
      </c>
      <c r="L189" s="212">
        <f t="shared" si="80"/>
        <v>0.60215053763440862</v>
      </c>
      <c r="M189" s="207" t="s">
        <v>593</v>
      </c>
      <c r="N189" s="213">
        <v>42740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53</v>
      </c>
      <c r="B190" s="205">
        <v>42472</v>
      </c>
      <c r="C190" s="205"/>
      <c r="D190" s="206" t="s">
        <v>698</v>
      </c>
      <c r="E190" s="207" t="s">
        <v>625</v>
      </c>
      <c r="F190" s="208">
        <v>130</v>
      </c>
      <c r="G190" s="207"/>
      <c r="H190" s="207">
        <v>150</v>
      </c>
      <c r="I190" s="209" t="s">
        <v>699</v>
      </c>
      <c r="J190" s="210" t="s">
        <v>683</v>
      </c>
      <c r="K190" s="211">
        <f t="shared" si="79"/>
        <v>20</v>
      </c>
      <c r="L190" s="212">
        <f t="shared" si="80"/>
        <v>0.15384615384615385</v>
      </c>
      <c r="M190" s="207" t="s">
        <v>593</v>
      </c>
      <c r="N190" s="213">
        <v>42564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54</v>
      </c>
      <c r="B191" s="205">
        <v>42473</v>
      </c>
      <c r="C191" s="205"/>
      <c r="D191" s="206" t="s">
        <v>700</v>
      </c>
      <c r="E191" s="207" t="s">
        <v>625</v>
      </c>
      <c r="F191" s="208">
        <v>196</v>
      </c>
      <c r="G191" s="207"/>
      <c r="H191" s="207">
        <v>299</v>
      </c>
      <c r="I191" s="209">
        <v>299</v>
      </c>
      <c r="J191" s="210" t="s">
        <v>683</v>
      </c>
      <c r="K191" s="211">
        <v>103</v>
      </c>
      <c r="L191" s="212">
        <v>0.52551020408163296</v>
      </c>
      <c r="M191" s="207" t="s">
        <v>593</v>
      </c>
      <c r="N191" s="213">
        <v>42620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55</v>
      </c>
      <c r="B192" s="205">
        <v>42473</v>
      </c>
      <c r="C192" s="205"/>
      <c r="D192" s="206" t="s">
        <v>701</v>
      </c>
      <c r="E192" s="207" t="s">
        <v>625</v>
      </c>
      <c r="F192" s="208">
        <v>88</v>
      </c>
      <c r="G192" s="207"/>
      <c r="H192" s="207">
        <v>103</v>
      </c>
      <c r="I192" s="209">
        <v>103</v>
      </c>
      <c r="J192" s="210" t="s">
        <v>683</v>
      </c>
      <c r="K192" s="211">
        <v>15</v>
      </c>
      <c r="L192" s="212">
        <v>0.170454545454545</v>
      </c>
      <c r="M192" s="207" t="s">
        <v>593</v>
      </c>
      <c r="N192" s="213">
        <v>42530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4">
        <v>56</v>
      </c>
      <c r="B193" s="205">
        <v>42492</v>
      </c>
      <c r="C193" s="205"/>
      <c r="D193" s="206" t="s">
        <v>702</v>
      </c>
      <c r="E193" s="207" t="s">
        <v>625</v>
      </c>
      <c r="F193" s="208">
        <v>127.5</v>
      </c>
      <c r="G193" s="207"/>
      <c r="H193" s="207">
        <v>148</v>
      </c>
      <c r="I193" s="209" t="s">
        <v>703</v>
      </c>
      <c r="J193" s="210" t="s">
        <v>683</v>
      </c>
      <c r="K193" s="211">
        <f t="shared" ref="K193:K197" si="81">H193-F193</f>
        <v>20.5</v>
      </c>
      <c r="L193" s="212">
        <f t="shared" ref="L193:L197" si="82">K193/F193</f>
        <v>0.16078431372549021</v>
      </c>
      <c r="M193" s="207" t="s">
        <v>593</v>
      </c>
      <c r="N193" s="213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57</v>
      </c>
      <c r="B194" s="205">
        <v>42493</v>
      </c>
      <c r="C194" s="205"/>
      <c r="D194" s="206" t="s">
        <v>704</v>
      </c>
      <c r="E194" s="207" t="s">
        <v>625</v>
      </c>
      <c r="F194" s="208">
        <v>675</v>
      </c>
      <c r="G194" s="207"/>
      <c r="H194" s="207">
        <v>815</v>
      </c>
      <c r="I194" s="209" t="s">
        <v>705</v>
      </c>
      <c r="J194" s="210" t="s">
        <v>683</v>
      </c>
      <c r="K194" s="211">
        <f t="shared" si="81"/>
        <v>140</v>
      </c>
      <c r="L194" s="212">
        <f t="shared" si="82"/>
        <v>0.2074074074074074</v>
      </c>
      <c r="M194" s="207" t="s">
        <v>593</v>
      </c>
      <c r="N194" s="213">
        <v>43154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4">
        <v>58</v>
      </c>
      <c r="B195" s="215">
        <v>42522</v>
      </c>
      <c r="C195" s="215"/>
      <c r="D195" s="216" t="s">
        <v>706</v>
      </c>
      <c r="E195" s="217" t="s">
        <v>625</v>
      </c>
      <c r="F195" s="218">
        <v>500</v>
      </c>
      <c r="G195" s="218"/>
      <c r="H195" s="219">
        <v>232.5</v>
      </c>
      <c r="I195" s="219" t="s">
        <v>707</v>
      </c>
      <c r="J195" s="220" t="s">
        <v>708</v>
      </c>
      <c r="K195" s="221">
        <f t="shared" si="81"/>
        <v>-267.5</v>
      </c>
      <c r="L195" s="222">
        <f t="shared" si="82"/>
        <v>-0.53500000000000003</v>
      </c>
      <c r="M195" s="218" t="s">
        <v>606</v>
      </c>
      <c r="N195" s="215">
        <v>43735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59</v>
      </c>
      <c r="B196" s="205">
        <v>42527</v>
      </c>
      <c r="C196" s="205"/>
      <c r="D196" s="206" t="s">
        <v>543</v>
      </c>
      <c r="E196" s="207" t="s">
        <v>625</v>
      </c>
      <c r="F196" s="208">
        <v>110</v>
      </c>
      <c r="G196" s="207"/>
      <c r="H196" s="207">
        <v>126.5</v>
      </c>
      <c r="I196" s="209">
        <v>125</v>
      </c>
      <c r="J196" s="210" t="s">
        <v>634</v>
      </c>
      <c r="K196" s="211">
        <f t="shared" si="81"/>
        <v>16.5</v>
      </c>
      <c r="L196" s="212">
        <f t="shared" si="82"/>
        <v>0.15</v>
      </c>
      <c r="M196" s="207" t="s">
        <v>593</v>
      </c>
      <c r="N196" s="213">
        <v>42552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60</v>
      </c>
      <c r="B197" s="205">
        <v>42538</v>
      </c>
      <c r="C197" s="205"/>
      <c r="D197" s="206" t="s">
        <v>709</v>
      </c>
      <c r="E197" s="207" t="s">
        <v>625</v>
      </c>
      <c r="F197" s="208">
        <v>44</v>
      </c>
      <c r="G197" s="207"/>
      <c r="H197" s="207">
        <v>69.5</v>
      </c>
      <c r="I197" s="209">
        <v>69.5</v>
      </c>
      <c r="J197" s="210" t="s">
        <v>710</v>
      </c>
      <c r="K197" s="211">
        <f t="shared" si="81"/>
        <v>25.5</v>
      </c>
      <c r="L197" s="212">
        <f t="shared" si="82"/>
        <v>0.57954545454545459</v>
      </c>
      <c r="M197" s="207" t="s">
        <v>593</v>
      </c>
      <c r="N197" s="213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61</v>
      </c>
      <c r="B198" s="205">
        <v>42549</v>
      </c>
      <c r="C198" s="205"/>
      <c r="D198" s="206" t="s">
        <v>711</v>
      </c>
      <c r="E198" s="207" t="s">
        <v>625</v>
      </c>
      <c r="F198" s="208">
        <v>262.5</v>
      </c>
      <c r="G198" s="207"/>
      <c r="H198" s="207">
        <v>340</v>
      </c>
      <c r="I198" s="209">
        <v>333</v>
      </c>
      <c r="J198" s="210" t="s">
        <v>712</v>
      </c>
      <c r="K198" s="211">
        <v>77.5</v>
      </c>
      <c r="L198" s="212">
        <v>0.29523809523809502</v>
      </c>
      <c r="M198" s="207" t="s">
        <v>593</v>
      </c>
      <c r="N198" s="213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62</v>
      </c>
      <c r="B199" s="205">
        <v>42549</v>
      </c>
      <c r="C199" s="205"/>
      <c r="D199" s="206" t="s">
        <v>713</v>
      </c>
      <c r="E199" s="207" t="s">
        <v>625</v>
      </c>
      <c r="F199" s="208">
        <v>840</v>
      </c>
      <c r="G199" s="207"/>
      <c r="H199" s="207">
        <v>1230</v>
      </c>
      <c r="I199" s="209">
        <v>1230</v>
      </c>
      <c r="J199" s="210" t="s">
        <v>683</v>
      </c>
      <c r="K199" s="211">
        <v>390</v>
      </c>
      <c r="L199" s="212">
        <v>0.46428571428571402</v>
      </c>
      <c r="M199" s="207" t="s">
        <v>593</v>
      </c>
      <c r="N199" s="213">
        <v>42649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7">
        <v>63</v>
      </c>
      <c r="B200" s="228">
        <v>42556</v>
      </c>
      <c r="C200" s="228"/>
      <c r="D200" s="229" t="s">
        <v>714</v>
      </c>
      <c r="E200" s="230" t="s">
        <v>625</v>
      </c>
      <c r="F200" s="230">
        <v>395</v>
      </c>
      <c r="G200" s="231"/>
      <c r="H200" s="231">
        <f>(468.5+342.5)/2</f>
        <v>405.5</v>
      </c>
      <c r="I200" s="231">
        <v>510</v>
      </c>
      <c r="J200" s="232" t="s">
        <v>715</v>
      </c>
      <c r="K200" s="233">
        <f t="shared" ref="K200:K206" si="83">H200-F200</f>
        <v>10.5</v>
      </c>
      <c r="L200" s="234">
        <f t="shared" ref="L200:L206" si="84">K200/F200</f>
        <v>2.6582278481012658E-2</v>
      </c>
      <c r="M200" s="230" t="s">
        <v>716</v>
      </c>
      <c r="N200" s="228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4">
        <v>64</v>
      </c>
      <c r="B201" s="215">
        <v>42584</v>
      </c>
      <c r="C201" s="215"/>
      <c r="D201" s="216" t="s">
        <v>717</v>
      </c>
      <c r="E201" s="217" t="s">
        <v>595</v>
      </c>
      <c r="F201" s="218">
        <f>169.5-12.8</f>
        <v>156.69999999999999</v>
      </c>
      <c r="G201" s="218"/>
      <c r="H201" s="219">
        <v>77</v>
      </c>
      <c r="I201" s="219" t="s">
        <v>718</v>
      </c>
      <c r="J201" s="220" t="s">
        <v>719</v>
      </c>
      <c r="K201" s="221">
        <f t="shared" si="83"/>
        <v>-79.699999999999989</v>
      </c>
      <c r="L201" s="222">
        <f t="shared" si="84"/>
        <v>-0.50861518825781749</v>
      </c>
      <c r="M201" s="218" t="s">
        <v>606</v>
      </c>
      <c r="N201" s="215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4">
        <v>65</v>
      </c>
      <c r="B202" s="215">
        <v>42586</v>
      </c>
      <c r="C202" s="215"/>
      <c r="D202" s="216" t="s">
        <v>720</v>
      </c>
      <c r="E202" s="217" t="s">
        <v>625</v>
      </c>
      <c r="F202" s="218">
        <v>400</v>
      </c>
      <c r="G202" s="218"/>
      <c r="H202" s="219">
        <v>305</v>
      </c>
      <c r="I202" s="219">
        <v>475</v>
      </c>
      <c r="J202" s="220" t="s">
        <v>721</v>
      </c>
      <c r="K202" s="221">
        <f t="shared" si="83"/>
        <v>-95</v>
      </c>
      <c r="L202" s="222">
        <f t="shared" si="84"/>
        <v>-0.23749999999999999</v>
      </c>
      <c r="M202" s="218" t="s">
        <v>606</v>
      </c>
      <c r="N202" s="215">
        <v>43606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4">
        <v>66</v>
      </c>
      <c r="B203" s="205">
        <v>42593</v>
      </c>
      <c r="C203" s="205"/>
      <c r="D203" s="206" t="s">
        <v>722</v>
      </c>
      <c r="E203" s="207" t="s">
        <v>625</v>
      </c>
      <c r="F203" s="208">
        <v>86.5</v>
      </c>
      <c r="G203" s="207"/>
      <c r="H203" s="207">
        <v>130</v>
      </c>
      <c r="I203" s="209">
        <v>130</v>
      </c>
      <c r="J203" s="210" t="s">
        <v>723</v>
      </c>
      <c r="K203" s="211">
        <f t="shared" si="83"/>
        <v>43.5</v>
      </c>
      <c r="L203" s="212">
        <f t="shared" si="84"/>
        <v>0.50289017341040465</v>
      </c>
      <c r="M203" s="207" t="s">
        <v>593</v>
      </c>
      <c r="N203" s="213">
        <v>43091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4">
        <v>67</v>
      </c>
      <c r="B204" s="215">
        <v>42600</v>
      </c>
      <c r="C204" s="215"/>
      <c r="D204" s="216" t="s">
        <v>110</v>
      </c>
      <c r="E204" s="217" t="s">
        <v>625</v>
      </c>
      <c r="F204" s="218">
        <v>133.5</v>
      </c>
      <c r="G204" s="218"/>
      <c r="H204" s="219">
        <v>126.5</v>
      </c>
      <c r="I204" s="219">
        <v>178</v>
      </c>
      <c r="J204" s="220" t="s">
        <v>724</v>
      </c>
      <c r="K204" s="221">
        <f t="shared" si="83"/>
        <v>-7</v>
      </c>
      <c r="L204" s="222">
        <f t="shared" si="84"/>
        <v>-5.2434456928838954E-2</v>
      </c>
      <c r="M204" s="218" t="s">
        <v>606</v>
      </c>
      <c r="N204" s="215">
        <v>42615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68</v>
      </c>
      <c r="B205" s="205">
        <v>42613</v>
      </c>
      <c r="C205" s="205"/>
      <c r="D205" s="206" t="s">
        <v>725</v>
      </c>
      <c r="E205" s="207" t="s">
        <v>625</v>
      </c>
      <c r="F205" s="208">
        <v>560</v>
      </c>
      <c r="G205" s="207"/>
      <c r="H205" s="207">
        <v>725</v>
      </c>
      <c r="I205" s="209">
        <v>725</v>
      </c>
      <c r="J205" s="210" t="s">
        <v>627</v>
      </c>
      <c r="K205" s="211">
        <f t="shared" si="83"/>
        <v>165</v>
      </c>
      <c r="L205" s="212">
        <f t="shared" si="84"/>
        <v>0.29464285714285715</v>
      </c>
      <c r="M205" s="207" t="s">
        <v>593</v>
      </c>
      <c r="N205" s="213">
        <v>42456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4">
        <v>69</v>
      </c>
      <c r="B206" s="205">
        <v>42614</v>
      </c>
      <c r="C206" s="205"/>
      <c r="D206" s="206" t="s">
        <v>726</v>
      </c>
      <c r="E206" s="207" t="s">
        <v>625</v>
      </c>
      <c r="F206" s="208">
        <v>160.5</v>
      </c>
      <c r="G206" s="207"/>
      <c r="H206" s="207">
        <v>210</v>
      </c>
      <c r="I206" s="209">
        <v>210</v>
      </c>
      <c r="J206" s="210" t="s">
        <v>627</v>
      </c>
      <c r="K206" s="211">
        <f t="shared" si="83"/>
        <v>49.5</v>
      </c>
      <c r="L206" s="212">
        <f t="shared" si="84"/>
        <v>0.30841121495327101</v>
      </c>
      <c r="M206" s="207" t="s">
        <v>593</v>
      </c>
      <c r="N206" s="213">
        <v>42871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70</v>
      </c>
      <c r="B207" s="205">
        <v>42646</v>
      </c>
      <c r="C207" s="205"/>
      <c r="D207" s="206" t="s">
        <v>398</v>
      </c>
      <c r="E207" s="207" t="s">
        <v>625</v>
      </c>
      <c r="F207" s="208">
        <v>430</v>
      </c>
      <c r="G207" s="207"/>
      <c r="H207" s="207">
        <v>596</v>
      </c>
      <c r="I207" s="209">
        <v>575</v>
      </c>
      <c r="J207" s="210" t="s">
        <v>727</v>
      </c>
      <c r="K207" s="211">
        <v>166</v>
      </c>
      <c r="L207" s="212">
        <v>0.38604651162790699</v>
      </c>
      <c r="M207" s="207" t="s">
        <v>593</v>
      </c>
      <c r="N207" s="213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71</v>
      </c>
      <c r="B208" s="205">
        <v>42657</v>
      </c>
      <c r="C208" s="205"/>
      <c r="D208" s="206" t="s">
        <v>728</v>
      </c>
      <c r="E208" s="207" t="s">
        <v>625</v>
      </c>
      <c r="F208" s="208">
        <v>280</v>
      </c>
      <c r="G208" s="207"/>
      <c r="H208" s="207">
        <v>345</v>
      </c>
      <c r="I208" s="209">
        <v>345</v>
      </c>
      <c r="J208" s="210" t="s">
        <v>627</v>
      </c>
      <c r="K208" s="211">
        <f t="shared" ref="K208:K213" si="85">H208-F208</f>
        <v>65</v>
      </c>
      <c r="L208" s="212">
        <f t="shared" ref="L208:L209" si="86">K208/F208</f>
        <v>0.23214285714285715</v>
      </c>
      <c r="M208" s="207" t="s">
        <v>593</v>
      </c>
      <c r="N208" s="213">
        <v>42814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72</v>
      </c>
      <c r="B209" s="205">
        <v>42657</v>
      </c>
      <c r="C209" s="205"/>
      <c r="D209" s="206" t="s">
        <v>729</v>
      </c>
      <c r="E209" s="207" t="s">
        <v>625</v>
      </c>
      <c r="F209" s="208">
        <v>245</v>
      </c>
      <c r="G209" s="207"/>
      <c r="H209" s="207">
        <v>325.5</v>
      </c>
      <c r="I209" s="209">
        <v>330</v>
      </c>
      <c r="J209" s="210" t="s">
        <v>730</v>
      </c>
      <c r="K209" s="211">
        <f t="shared" si="85"/>
        <v>80.5</v>
      </c>
      <c r="L209" s="212">
        <f t="shared" si="86"/>
        <v>0.32857142857142857</v>
      </c>
      <c r="M209" s="207" t="s">
        <v>593</v>
      </c>
      <c r="N209" s="213">
        <v>42769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4">
        <v>73</v>
      </c>
      <c r="B210" s="205">
        <v>42660</v>
      </c>
      <c r="C210" s="205"/>
      <c r="D210" s="206" t="s">
        <v>348</v>
      </c>
      <c r="E210" s="207" t="s">
        <v>625</v>
      </c>
      <c r="F210" s="208">
        <v>125</v>
      </c>
      <c r="G210" s="207"/>
      <c r="H210" s="207">
        <v>160</v>
      </c>
      <c r="I210" s="209">
        <v>160</v>
      </c>
      <c r="J210" s="210" t="s">
        <v>683</v>
      </c>
      <c r="K210" s="211">
        <f t="shared" si="85"/>
        <v>35</v>
      </c>
      <c r="L210" s="212">
        <v>0.28000000000000003</v>
      </c>
      <c r="M210" s="207" t="s">
        <v>593</v>
      </c>
      <c r="N210" s="213">
        <v>42803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74</v>
      </c>
      <c r="B211" s="205">
        <v>42660</v>
      </c>
      <c r="C211" s="205"/>
      <c r="D211" s="206" t="s">
        <v>471</v>
      </c>
      <c r="E211" s="207" t="s">
        <v>625</v>
      </c>
      <c r="F211" s="208">
        <v>114</v>
      </c>
      <c r="G211" s="207"/>
      <c r="H211" s="207">
        <v>145</v>
      </c>
      <c r="I211" s="209">
        <v>145</v>
      </c>
      <c r="J211" s="210" t="s">
        <v>683</v>
      </c>
      <c r="K211" s="211">
        <f t="shared" si="85"/>
        <v>31</v>
      </c>
      <c r="L211" s="212">
        <f t="shared" ref="L211:L213" si="87">K211/F211</f>
        <v>0.27192982456140352</v>
      </c>
      <c r="M211" s="207" t="s">
        <v>593</v>
      </c>
      <c r="N211" s="213">
        <v>42859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4">
        <v>75</v>
      </c>
      <c r="B212" s="205">
        <v>42660</v>
      </c>
      <c r="C212" s="205"/>
      <c r="D212" s="206" t="s">
        <v>731</v>
      </c>
      <c r="E212" s="207" t="s">
        <v>625</v>
      </c>
      <c r="F212" s="208">
        <v>212</v>
      </c>
      <c r="G212" s="207"/>
      <c r="H212" s="207">
        <v>280</v>
      </c>
      <c r="I212" s="209">
        <v>276</v>
      </c>
      <c r="J212" s="210" t="s">
        <v>732</v>
      </c>
      <c r="K212" s="211">
        <f t="shared" si="85"/>
        <v>68</v>
      </c>
      <c r="L212" s="212">
        <f t="shared" si="87"/>
        <v>0.32075471698113206</v>
      </c>
      <c r="M212" s="207" t="s">
        <v>593</v>
      </c>
      <c r="N212" s="213">
        <v>42858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76</v>
      </c>
      <c r="B213" s="205">
        <v>42678</v>
      </c>
      <c r="C213" s="205"/>
      <c r="D213" s="206" t="s">
        <v>459</v>
      </c>
      <c r="E213" s="207" t="s">
        <v>625</v>
      </c>
      <c r="F213" s="208">
        <v>155</v>
      </c>
      <c r="G213" s="207"/>
      <c r="H213" s="207">
        <v>210</v>
      </c>
      <c r="I213" s="209">
        <v>210</v>
      </c>
      <c r="J213" s="210" t="s">
        <v>733</v>
      </c>
      <c r="K213" s="211">
        <f t="shared" si="85"/>
        <v>55</v>
      </c>
      <c r="L213" s="212">
        <f t="shared" si="87"/>
        <v>0.35483870967741937</v>
      </c>
      <c r="M213" s="207" t="s">
        <v>593</v>
      </c>
      <c r="N213" s="213">
        <v>42944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4">
        <v>77</v>
      </c>
      <c r="B214" s="215">
        <v>42710</v>
      </c>
      <c r="C214" s="215"/>
      <c r="D214" s="216" t="s">
        <v>734</v>
      </c>
      <c r="E214" s="217" t="s">
        <v>625</v>
      </c>
      <c r="F214" s="218">
        <v>150.5</v>
      </c>
      <c r="G214" s="218"/>
      <c r="H214" s="219">
        <v>72.5</v>
      </c>
      <c r="I214" s="219">
        <v>174</v>
      </c>
      <c r="J214" s="220" t="s">
        <v>735</v>
      </c>
      <c r="K214" s="221">
        <v>-78</v>
      </c>
      <c r="L214" s="222">
        <v>-0.51827242524916906</v>
      </c>
      <c r="M214" s="218" t="s">
        <v>606</v>
      </c>
      <c r="N214" s="215">
        <v>43333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4">
        <v>78</v>
      </c>
      <c r="B215" s="205">
        <v>42712</v>
      </c>
      <c r="C215" s="205"/>
      <c r="D215" s="206" t="s">
        <v>736</v>
      </c>
      <c r="E215" s="207" t="s">
        <v>625</v>
      </c>
      <c r="F215" s="208">
        <v>380</v>
      </c>
      <c r="G215" s="207"/>
      <c r="H215" s="207">
        <v>478</v>
      </c>
      <c r="I215" s="209">
        <v>468</v>
      </c>
      <c r="J215" s="210" t="s">
        <v>683</v>
      </c>
      <c r="K215" s="211">
        <f t="shared" ref="K215:K217" si="88">H215-F215</f>
        <v>98</v>
      </c>
      <c r="L215" s="212">
        <f t="shared" ref="L215:L217" si="89">K215/F215</f>
        <v>0.25789473684210529</v>
      </c>
      <c r="M215" s="207" t="s">
        <v>593</v>
      </c>
      <c r="N215" s="213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79</v>
      </c>
      <c r="B216" s="205">
        <v>42734</v>
      </c>
      <c r="C216" s="205"/>
      <c r="D216" s="206" t="s">
        <v>109</v>
      </c>
      <c r="E216" s="207" t="s">
        <v>625</v>
      </c>
      <c r="F216" s="208">
        <v>305</v>
      </c>
      <c r="G216" s="207"/>
      <c r="H216" s="207">
        <v>375</v>
      </c>
      <c r="I216" s="209">
        <v>375</v>
      </c>
      <c r="J216" s="210" t="s">
        <v>683</v>
      </c>
      <c r="K216" s="211">
        <f t="shared" si="88"/>
        <v>70</v>
      </c>
      <c r="L216" s="212">
        <f t="shared" si="89"/>
        <v>0.22950819672131148</v>
      </c>
      <c r="M216" s="207" t="s">
        <v>593</v>
      </c>
      <c r="N216" s="213">
        <v>42768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4">
        <v>80</v>
      </c>
      <c r="B217" s="205">
        <v>42739</v>
      </c>
      <c r="C217" s="205"/>
      <c r="D217" s="206" t="s">
        <v>95</v>
      </c>
      <c r="E217" s="207" t="s">
        <v>625</v>
      </c>
      <c r="F217" s="208">
        <v>99.5</v>
      </c>
      <c r="G217" s="207"/>
      <c r="H217" s="207">
        <v>158</v>
      </c>
      <c r="I217" s="209">
        <v>158</v>
      </c>
      <c r="J217" s="210" t="s">
        <v>683</v>
      </c>
      <c r="K217" s="211">
        <f t="shared" si="88"/>
        <v>58.5</v>
      </c>
      <c r="L217" s="212">
        <f t="shared" si="89"/>
        <v>0.5879396984924623</v>
      </c>
      <c r="M217" s="207" t="s">
        <v>593</v>
      </c>
      <c r="N217" s="213">
        <v>42898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4">
        <v>81</v>
      </c>
      <c r="B218" s="205">
        <v>42739</v>
      </c>
      <c r="C218" s="205"/>
      <c r="D218" s="206" t="s">
        <v>95</v>
      </c>
      <c r="E218" s="207" t="s">
        <v>625</v>
      </c>
      <c r="F218" s="208">
        <v>99.5</v>
      </c>
      <c r="G218" s="207"/>
      <c r="H218" s="207">
        <v>158</v>
      </c>
      <c r="I218" s="209">
        <v>158</v>
      </c>
      <c r="J218" s="210" t="s">
        <v>683</v>
      </c>
      <c r="K218" s="211">
        <v>58.5</v>
      </c>
      <c r="L218" s="212">
        <v>0.58793969849246197</v>
      </c>
      <c r="M218" s="207" t="s">
        <v>593</v>
      </c>
      <c r="N218" s="213">
        <v>42898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4">
        <v>82</v>
      </c>
      <c r="B219" s="205">
        <v>42786</v>
      </c>
      <c r="C219" s="205"/>
      <c r="D219" s="206" t="s">
        <v>186</v>
      </c>
      <c r="E219" s="207" t="s">
        <v>625</v>
      </c>
      <c r="F219" s="208">
        <v>140.5</v>
      </c>
      <c r="G219" s="207"/>
      <c r="H219" s="207">
        <v>220</v>
      </c>
      <c r="I219" s="209">
        <v>220</v>
      </c>
      <c r="J219" s="210" t="s">
        <v>683</v>
      </c>
      <c r="K219" s="211">
        <f>H219-F219</f>
        <v>79.5</v>
      </c>
      <c r="L219" s="212">
        <f>K219/F219</f>
        <v>0.5658362989323843</v>
      </c>
      <c r="M219" s="207" t="s">
        <v>593</v>
      </c>
      <c r="N219" s="213">
        <v>42864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4">
        <v>83</v>
      </c>
      <c r="B220" s="205">
        <v>42786</v>
      </c>
      <c r="C220" s="205"/>
      <c r="D220" s="206" t="s">
        <v>737</v>
      </c>
      <c r="E220" s="207" t="s">
        <v>625</v>
      </c>
      <c r="F220" s="208">
        <v>202.5</v>
      </c>
      <c r="G220" s="207"/>
      <c r="H220" s="207">
        <v>234</v>
      </c>
      <c r="I220" s="209">
        <v>234</v>
      </c>
      <c r="J220" s="210" t="s">
        <v>683</v>
      </c>
      <c r="K220" s="211">
        <v>31.5</v>
      </c>
      <c r="L220" s="212">
        <v>0.155555555555556</v>
      </c>
      <c r="M220" s="207" t="s">
        <v>593</v>
      </c>
      <c r="N220" s="213">
        <v>42836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4">
        <v>84</v>
      </c>
      <c r="B221" s="205">
        <v>42818</v>
      </c>
      <c r="C221" s="205"/>
      <c r="D221" s="206" t="s">
        <v>738</v>
      </c>
      <c r="E221" s="207" t="s">
        <v>625</v>
      </c>
      <c r="F221" s="208">
        <v>300.5</v>
      </c>
      <c r="G221" s="207"/>
      <c r="H221" s="207">
        <v>417.5</v>
      </c>
      <c r="I221" s="209">
        <v>420</v>
      </c>
      <c r="J221" s="210" t="s">
        <v>739</v>
      </c>
      <c r="K221" s="211">
        <f>H221-F221</f>
        <v>117</v>
      </c>
      <c r="L221" s="212">
        <f>K221/F221</f>
        <v>0.38935108153078202</v>
      </c>
      <c r="M221" s="207" t="s">
        <v>593</v>
      </c>
      <c r="N221" s="213">
        <v>43070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4">
        <v>85</v>
      </c>
      <c r="B222" s="205">
        <v>42818</v>
      </c>
      <c r="C222" s="205"/>
      <c r="D222" s="206" t="s">
        <v>713</v>
      </c>
      <c r="E222" s="207" t="s">
        <v>625</v>
      </c>
      <c r="F222" s="208">
        <v>850</v>
      </c>
      <c r="G222" s="207"/>
      <c r="H222" s="207">
        <v>1042.5</v>
      </c>
      <c r="I222" s="209">
        <v>1023</v>
      </c>
      <c r="J222" s="210" t="s">
        <v>740</v>
      </c>
      <c r="K222" s="211">
        <v>192.5</v>
      </c>
      <c r="L222" s="212">
        <v>0.22647058823529401</v>
      </c>
      <c r="M222" s="207" t="s">
        <v>593</v>
      </c>
      <c r="N222" s="213">
        <v>42830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4">
        <v>86</v>
      </c>
      <c r="B223" s="205">
        <v>42830</v>
      </c>
      <c r="C223" s="205"/>
      <c r="D223" s="206" t="s">
        <v>490</v>
      </c>
      <c r="E223" s="207" t="s">
        <v>625</v>
      </c>
      <c r="F223" s="208">
        <v>785</v>
      </c>
      <c r="G223" s="207"/>
      <c r="H223" s="207">
        <v>930</v>
      </c>
      <c r="I223" s="209">
        <v>920</v>
      </c>
      <c r="J223" s="210" t="s">
        <v>741</v>
      </c>
      <c r="K223" s="211">
        <f>H223-F223</f>
        <v>145</v>
      </c>
      <c r="L223" s="212">
        <f>K223/F223</f>
        <v>0.18471337579617833</v>
      </c>
      <c r="M223" s="207" t="s">
        <v>593</v>
      </c>
      <c r="N223" s="213">
        <v>42976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4">
        <v>87</v>
      </c>
      <c r="B224" s="215">
        <v>42831</v>
      </c>
      <c r="C224" s="215"/>
      <c r="D224" s="216" t="s">
        <v>742</v>
      </c>
      <c r="E224" s="217" t="s">
        <v>625</v>
      </c>
      <c r="F224" s="218">
        <v>40</v>
      </c>
      <c r="G224" s="218"/>
      <c r="H224" s="219">
        <v>13.1</v>
      </c>
      <c r="I224" s="219">
        <v>60</v>
      </c>
      <c r="J224" s="220" t="s">
        <v>743</v>
      </c>
      <c r="K224" s="221">
        <v>-26.9</v>
      </c>
      <c r="L224" s="222">
        <v>-0.67249999999999999</v>
      </c>
      <c r="M224" s="218" t="s">
        <v>606</v>
      </c>
      <c r="N224" s="215">
        <v>43138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88</v>
      </c>
      <c r="B225" s="205">
        <v>42837</v>
      </c>
      <c r="C225" s="205"/>
      <c r="D225" s="206" t="s">
        <v>94</v>
      </c>
      <c r="E225" s="207" t="s">
        <v>625</v>
      </c>
      <c r="F225" s="208">
        <v>289.5</v>
      </c>
      <c r="G225" s="207"/>
      <c r="H225" s="207">
        <v>354</v>
      </c>
      <c r="I225" s="209">
        <v>360</v>
      </c>
      <c r="J225" s="210" t="s">
        <v>744</v>
      </c>
      <c r="K225" s="211">
        <f t="shared" ref="K225:K233" si="90">H225-F225</f>
        <v>64.5</v>
      </c>
      <c r="L225" s="212">
        <f t="shared" ref="L225:L233" si="91">K225/F225</f>
        <v>0.22279792746113988</v>
      </c>
      <c r="M225" s="207" t="s">
        <v>593</v>
      </c>
      <c r="N225" s="213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4">
        <v>89</v>
      </c>
      <c r="B226" s="205">
        <v>42845</v>
      </c>
      <c r="C226" s="205"/>
      <c r="D226" s="206" t="s">
        <v>429</v>
      </c>
      <c r="E226" s="207" t="s">
        <v>625</v>
      </c>
      <c r="F226" s="208">
        <v>700</v>
      </c>
      <c r="G226" s="207"/>
      <c r="H226" s="207">
        <v>840</v>
      </c>
      <c r="I226" s="209">
        <v>840</v>
      </c>
      <c r="J226" s="210" t="s">
        <v>745</v>
      </c>
      <c r="K226" s="211">
        <f t="shared" si="90"/>
        <v>140</v>
      </c>
      <c r="L226" s="212">
        <f t="shared" si="91"/>
        <v>0.2</v>
      </c>
      <c r="M226" s="207" t="s">
        <v>593</v>
      </c>
      <c r="N226" s="213">
        <v>42893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4">
        <v>90</v>
      </c>
      <c r="B227" s="205">
        <v>42887</v>
      </c>
      <c r="C227" s="205"/>
      <c r="D227" s="206" t="s">
        <v>746</v>
      </c>
      <c r="E227" s="207" t="s">
        <v>625</v>
      </c>
      <c r="F227" s="208">
        <v>130</v>
      </c>
      <c r="G227" s="207"/>
      <c r="H227" s="207">
        <v>144.25</v>
      </c>
      <c r="I227" s="209">
        <v>170</v>
      </c>
      <c r="J227" s="210" t="s">
        <v>747</v>
      </c>
      <c r="K227" s="211">
        <f t="shared" si="90"/>
        <v>14.25</v>
      </c>
      <c r="L227" s="212">
        <f t="shared" si="91"/>
        <v>0.10961538461538461</v>
      </c>
      <c r="M227" s="207" t="s">
        <v>593</v>
      </c>
      <c r="N227" s="213">
        <v>43675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4">
        <v>91</v>
      </c>
      <c r="B228" s="205">
        <v>42901</v>
      </c>
      <c r="C228" s="205"/>
      <c r="D228" s="206" t="s">
        <v>748</v>
      </c>
      <c r="E228" s="207" t="s">
        <v>625</v>
      </c>
      <c r="F228" s="208">
        <v>214.5</v>
      </c>
      <c r="G228" s="207"/>
      <c r="H228" s="207">
        <v>262</v>
      </c>
      <c r="I228" s="209">
        <v>262</v>
      </c>
      <c r="J228" s="210" t="s">
        <v>749</v>
      </c>
      <c r="K228" s="211">
        <f t="shared" si="90"/>
        <v>47.5</v>
      </c>
      <c r="L228" s="212">
        <f t="shared" si="91"/>
        <v>0.22144522144522144</v>
      </c>
      <c r="M228" s="207" t="s">
        <v>593</v>
      </c>
      <c r="N228" s="213">
        <v>42977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5">
        <v>92</v>
      </c>
      <c r="B229" s="236">
        <v>42933</v>
      </c>
      <c r="C229" s="236"/>
      <c r="D229" s="237" t="s">
        <v>750</v>
      </c>
      <c r="E229" s="238" t="s">
        <v>625</v>
      </c>
      <c r="F229" s="239">
        <v>370</v>
      </c>
      <c r="G229" s="238"/>
      <c r="H229" s="238">
        <v>447.5</v>
      </c>
      <c r="I229" s="240">
        <v>450</v>
      </c>
      <c r="J229" s="241" t="s">
        <v>683</v>
      </c>
      <c r="K229" s="211">
        <f t="shared" si="90"/>
        <v>77.5</v>
      </c>
      <c r="L229" s="242">
        <f t="shared" si="91"/>
        <v>0.20945945945945946</v>
      </c>
      <c r="M229" s="238" t="s">
        <v>593</v>
      </c>
      <c r="N229" s="243">
        <v>43035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5">
        <v>93</v>
      </c>
      <c r="B230" s="236">
        <v>42943</v>
      </c>
      <c r="C230" s="236"/>
      <c r="D230" s="237" t="s">
        <v>184</v>
      </c>
      <c r="E230" s="238" t="s">
        <v>625</v>
      </c>
      <c r="F230" s="239">
        <v>657.5</v>
      </c>
      <c r="G230" s="238"/>
      <c r="H230" s="238">
        <v>825</v>
      </c>
      <c r="I230" s="240">
        <v>820</v>
      </c>
      <c r="J230" s="241" t="s">
        <v>683</v>
      </c>
      <c r="K230" s="211">
        <f t="shared" si="90"/>
        <v>167.5</v>
      </c>
      <c r="L230" s="242">
        <f t="shared" si="91"/>
        <v>0.25475285171102663</v>
      </c>
      <c r="M230" s="238" t="s">
        <v>593</v>
      </c>
      <c r="N230" s="243">
        <v>43090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4">
        <v>94</v>
      </c>
      <c r="B231" s="205">
        <v>42964</v>
      </c>
      <c r="C231" s="205"/>
      <c r="D231" s="206" t="s">
        <v>364</v>
      </c>
      <c r="E231" s="207" t="s">
        <v>625</v>
      </c>
      <c r="F231" s="208">
        <v>605</v>
      </c>
      <c r="G231" s="207"/>
      <c r="H231" s="207">
        <v>750</v>
      </c>
      <c r="I231" s="209">
        <v>750</v>
      </c>
      <c r="J231" s="210" t="s">
        <v>741</v>
      </c>
      <c r="K231" s="211">
        <f t="shared" si="90"/>
        <v>145</v>
      </c>
      <c r="L231" s="212">
        <f t="shared" si="91"/>
        <v>0.23966942148760331</v>
      </c>
      <c r="M231" s="207" t="s">
        <v>593</v>
      </c>
      <c r="N231" s="213">
        <v>43027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4">
        <v>95</v>
      </c>
      <c r="B232" s="215">
        <v>42979</v>
      </c>
      <c r="C232" s="215"/>
      <c r="D232" s="223" t="s">
        <v>751</v>
      </c>
      <c r="E232" s="218" t="s">
        <v>625</v>
      </c>
      <c r="F232" s="218">
        <v>255</v>
      </c>
      <c r="G232" s="219"/>
      <c r="H232" s="219">
        <v>217.25</v>
      </c>
      <c r="I232" s="219">
        <v>320</v>
      </c>
      <c r="J232" s="220" t="s">
        <v>752</v>
      </c>
      <c r="K232" s="221">
        <f t="shared" si="90"/>
        <v>-37.75</v>
      </c>
      <c r="L232" s="224">
        <f t="shared" si="91"/>
        <v>-0.14803921568627451</v>
      </c>
      <c r="M232" s="218" t="s">
        <v>606</v>
      </c>
      <c r="N232" s="215">
        <v>43661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4">
        <v>96</v>
      </c>
      <c r="B233" s="205">
        <v>42997</v>
      </c>
      <c r="C233" s="205"/>
      <c r="D233" s="206" t="s">
        <v>753</v>
      </c>
      <c r="E233" s="207" t="s">
        <v>625</v>
      </c>
      <c r="F233" s="208">
        <v>215</v>
      </c>
      <c r="G233" s="207"/>
      <c r="H233" s="207">
        <v>258</v>
      </c>
      <c r="I233" s="209">
        <v>258</v>
      </c>
      <c r="J233" s="210" t="s">
        <v>683</v>
      </c>
      <c r="K233" s="211">
        <f t="shared" si="90"/>
        <v>43</v>
      </c>
      <c r="L233" s="212">
        <f t="shared" si="91"/>
        <v>0.2</v>
      </c>
      <c r="M233" s="207" t="s">
        <v>593</v>
      </c>
      <c r="N233" s="213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4">
        <v>97</v>
      </c>
      <c r="B234" s="205">
        <v>42997</v>
      </c>
      <c r="C234" s="205"/>
      <c r="D234" s="206" t="s">
        <v>753</v>
      </c>
      <c r="E234" s="207" t="s">
        <v>625</v>
      </c>
      <c r="F234" s="208">
        <v>215</v>
      </c>
      <c r="G234" s="207"/>
      <c r="H234" s="207">
        <v>258</v>
      </c>
      <c r="I234" s="209">
        <v>258</v>
      </c>
      <c r="J234" s="241" t="s">
        <v>683</v>
      </c>
      <c r="K234" s="211">
        <v>43</v>
      </c>
      <c r="L234" s="212">
        <v>0.2</v>
      </c>
      <c r="M234" s="207" t="s">
        <v>593</v>
      </c>
      <c r="N234" s="213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5">
        <v>98</v>
      </c>
      <c r="B235" s="236">
        <v>42998</v>
      </c>
      <c r="C235" s="236"/>
      <c r="D235" s="237" t="s">
        <v>754</v>
      </c>
      <c r="E235" s="238" t="s">
        <v>625</v>
      </c>
      <c r="F235" s="208">
        <v>75</v>
      </c>
      <c r="G235" s="238"/>
      <c r="H235" s="238">
        <v>90</v>
      </c>
      <c r="I235" s="240">
        <v>90</v>
      </c>
      <c r="J235" s="210" t="s">
        <v>755</v>
      </c>
      <c r="K235" s="211">
        <f t="shared" ref="K235:K240" si="92">H235-F235</f>
        <v>15</v>
      </c>
      <c r="L235" s="212">
        <f t="shared" ref="L235:L240" si="93">K235/F235</f>
        <v>0.2</v>
      </c>
      <c r="M235" s="207" t="s">
        <v>593</v>
      </c>
      <c r="N235" s="213">
        <v>43019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5">
        <v>99</v>
      </c>
      <c r="B236" s="236">
        <v>43011</v>
      </c>
      <c r="C236" s="236"/>
      <c r="D236" s="237" t="s">
        <v>608</v>
      </c>
      <c r="E236" s="238" t="s">
        <v>625</v>
      </c>
      <c r="F236" s="239">
        <v>315</v>
      </c>
      <c r="G236" s="238"/>
      <c r="H236" s="238">
        <v>392</v>
      </c>
      <c r="I236" s="240">
        <v>384</v>
      </c>
      <c r="J236" s="241" t="s">
        <v>756</v>
      </c>
      <c r="K236" s="211">
        <f t="shared" si="92"/>
        <v>77</v>
      </c>
      <c r="L236" s="242">
        <f t="shared" si="93"/>
        <v>0.24444444444444444</v>
      </c>
      <c r="M236" s="238" t="s">
        <v>593</v>
      </c>
      <c r="N236" s="243">
        <v>43017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5">
        <v>100</v>
      </c>
      <c r="B237" s="236">
        <v>43013</v>
      </c>
      <c r="C237" s="236"/>
      <c r="D237" s="237" t="s">
        <v>464</v>
      </c>
      <c r="E237" s="238" t="s">
        <v>625</v>
      </c>
      <c r="F237" s="239">
        <v>145</v>
      </c>
      <c r="G237" s="238"/>
      <c r="H237" s="238">
        <v>179</v>
      </c>
      <c r="I237" s="240">
        <v>180</v>
      </c>
      <c r="J237" s="241" t="s">
        <v>757</v>
      </c>
      <c r="K237" s="211">
        <f t="shared" si="92"/>
        <v>34</v>
      </c>
      <c r="L237" s="242">
        <f t="shared" si="93"/>
        <v>0.23448275862068965</v>
      </c>
      <c r="M237" s="238" t="s">
        <v>593</v>
      </c>
      <c r="N237" s="243">
        <v>43025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5">
        <v>101</v>
      </c>
      <c r="B238" s="236">
        <v>43014</v>
      </c>
      <c r="C238" s="236"/>
      <c r="D238" s="237" t="s">
        <v>338</v>
      </c>
      <c r="E238" s="238" t="s">
        <v>625</v>
      </c>
      <c r="F238" s="239">
        <v>256</v>
      </c>
      <c r="G238" s="238"/>
      <c r="H238" s="238">
        <v>323</v>
      </c>
      <c r="I238" s="240">
        <v>320</v>
      </c>
      <c r="J238" s="241" t="s">
        <v>683</v>
      </c>
      <c r="K238" s="211">
        <f t="shared" si="92"/>
        <v>67</v>
      </c>
      <c r="L238" s="242">
        <f t="shared" si="93"/>
        <v>0.26171875</v>
      </c>
      <c r="M238" s="238" t="s">
        <v>593</v>
      </c>
      <c r="N238" s="243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5">
        <v>102</v>
      </c>
      <c r="B239" s="236">
        <v>43017</v>
      </c>
      <c r="C239" s="236"/>
      <c r="D239" s="237" t="s">
        <v>354</v>
      </c>
      <c r="E239" s="238" t="s">
        <v>625</v>
      </c>
      <c r="F239" s="239">
        <v>137.5</v>
      </c>
      <c r="G239" s="238"/>
      <c r="H239" s="238">
        <v>184</v>
      </c>
      <c r="I239" s="240">
        <v>183</v>
      </c>
      <c r="J239" s="241" t="s">
        <v>758</v>
      </c>
      <c r="K239" s="211">
        <f t="shared" si="92"/>
        <v>46.5</v>
      </c>
      <c r="L239" s="242">
        <f t="shared" si="93"/>
        <v>0.33818181818181819</v>
      </c>
      <c r="M239" s="238" t="s">
        <v>593</v>
      </c>
      <c r="N239" s="243">
        <v>43108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5">
        <v>103</v>
      </c>
      <c r="B240" s="236">
        <v>43018</v>
      </c>
      <c r="C240" s="236"/>
      <c r="D240" s="237" t="s">
        <v>759</v>
      </c>
      <c r="E240" s="238" t="s">
        <v>625</v>
      </c>
      <c r="F240" s="239">
        <v>125.5</v>
      </c>
      <c r="G240" s="238"/>
      <c r="H240" s="238">
        <v>158</v>
      </c>
      <c r="I240" s="240">
        <v>155</v>
      </c>
      <c r="J240" s="241" t="s">
        <v>760</v>
      </c>
      <c r="K240" s="211">
        <f t="shared" si="92"/>
        <v>32.5</v>
      </c>
      <c r="L240" s="242">
        <f t="shared" si="93"/>
        <v>0.25896414342629481</v>
      </c>
      <c r="M240" s="238" t="s">
        <v>593</v>
      </c>
      <c r="N240" s="243">
        <v>43067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5">
        <v>104</v>
      </c>
      <c r="B241" s="236">
        <v>43018</v>
      </c>
      <c r="C241" s="236"/>
      <c r="D241" s="237" t="s">
        <v>761</v>
      </c>
      <c r="E241" s="238" t="s">
        <v>625</v>
      </c>
      <c r="F241" s="239">
        <v>895</v>
      </c>
      <c r="G241" s="238"/>
      <c r="H241" s="238">
        <v>1122.5</v>
      </c>
      <c r="I241" s="240">
        <v>1078</v>
      </c>
      <c r="J241" s="241" t="s">
        <v>762</v>
      </c>
      <c r="K241" s="211">
        <v>227.5</v>
      </c>
      <c r="L241" s="242">
        <v>0.25418994413407803</v>
      </c>
      <c r="M241" s="238" t="s">
        <v>593</v>
      </c>
      <c r="N241" s="243">
        <v>43117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5">
        <v>105</v>
      </c>
      <c r="B242" s="236">
        <v>43020</v>
      </c>
      <c r="C242" s="236"/>
      <c r="D242" s="237" t="s">
        <v>347</v>
      </c>
      <c r="E242" s="238" t="s">
        <v>625</v>
      </c>
      <c r="F242" s="239">
        <v>525</v>
      </c>
      <c r="G242" s="238"/>
      <c r="H242" s="238">
        <v>629</v>
      </c>
      <c r="I242" s="240">
        <v>629</v>
      </c>
      <c r="J242" s="241" t="s">
        <v>683</v>
      </c>
      <c r="K242" s="211">
        <v>104</v>
      </c>
      <c r="L242" s="242">
        <v>0.19809523809523799</v>
      </c>
      <c r="M242" s="238" t="s">
        <v>593</v>
      </c>
      <c r="N242" s="243">
        <v>43119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5">
        <v>106</v>
      </c>
      <c r="B243" s="236">
        <v>43046</v>
      </c>
      <c r="C243" s="236"/>
      <c r="D243" s="237" t="s">
        <v>389</v>
      </c>
      <c r="E243" s="238" t="s">
        <v>625</v>
      </c>
      <c r="F243" s="239">
        <v>740</v>
      </c>
      <c r="G243" s="238"/>
      <c r="H243" s="238">
        <v>892.5</v>
      </c>
      <c r="I243" s="240">
        <v>900</v>
      </c>
      <c r="J243" s="241" t="s">
        <v>763</v>
      </c>
      <c r="K243" s="211">
        <f t="shared" ref="K243:K245" si="94">H243-F243</f>
        <v>152.5</v>
      </c>
      <c r="L243" s="242">
        <f t="shared" ref="L243:L245" si="95">K243/F243</f>
        <v>0.20608108108108109</v>
      </c>
      <c r="M243" s="238" t="s">
        <v>593</v>
      </c>
      <c r="N243" s="243">
        <v>43052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4">
        <v>107</v>
      </c>
      <c r="B244" s="205">
        <v>43073</v>
      </c>
      <c r="C244" s="205"/>
      <c r="D244" s="206" t="s">
        <v>764</v>
      </c>
      <c r="E244" s="207" t="s">
        <v>625</v>
      </c>
      <c r="F244" s="208">
        <v>118.5</v>
      </c>
      <c r="G244" s="207"/>
      <c r="H244" s="207">
        <v>143.5</v>
      </c>
      <c r="I244" s="209">
        <v>145</v>
      </c>
      <c r="J244" s="210" t="s">
        <v>615</v>
      </c>
      <c r="K244" s="211">
        <f t="shared" si="94"/>
        <v>25</v>
      </c>
      <c r="L244" s="212">
        <f t="shared" si="95"/>
        <v>0.2109704641350211</v>
      </c>
      <c r="M244" s="207" t="s">
        <v>593</v>
      </c>
      <c r="N244" s="213">
        <v>43097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4">
        <v>108</v>
      </c>
      <c r="B245" s="215">
        <v>43090</v>
      </c>
      <c r="C245" s="215"/>
      <c r="D245" s="216" t="s">
        <v>435</v>
      </c>
      <c r="E245" s="217" t="s">
        <v>625</v>
      </c>
      <c r="F245" s="218">
        <v>715</v>
      </c>
      <c r="G245" s="218"/>
      <c r="H245" s="219">
        <v>500</v>
      </c>
      <c r="I245" s="219">
        <v>872</v>
      </c>
      <c r="J245" s="220" t="s">
        <v>765</v>
      </c>
      <c r="K245" s="221">
        <f t="shared" si="94"/>
        <v>-215</v>
      </c>
      <c r="L245" s="222">
        <f t="shared" si="95"/>
        <v>-0.30069930069930068</v>
      </c>
      <c r="M245" s="218" t="s">
        <v>606</v>
      </c>
      <c r="N245" s="215">
        <v>43670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4">
        <v>109</v>
      </c>
      <c r="B246" s="205">
        <v>43098</v>
      </c>
      <c r="C246" s="205"/>
      <c r="D246" s="206" t="s">
        <v>608</v>
      </c>
      <c r="E246" s="207" t="s">
        <v>625</v>
      </c>
      <c r="F246" s="208">
        <v>435</v>
      </c>
      <c r="G246" s="207"/>
      <c r="H246" s="207">
        <v>542.5</v>
      </c>
      <c r="I246" s="209">
        <v>539</v>
      </c>
      <c r="J246" s="210" t="s">
        <v>683</v>
      </c>
      <c r="K246" s="211">
        <v>107.5</v>
      </c>
      <c r="L246" s="212">
        <v>0.247126436781609</v>
      </c>
      <c r="M246" s="207" t="s">
        <v>593</v>
      </c>
      <c r="N246" s="213">
        <v>43206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4">
        <v>110</v>
      </c>
      <c r="B247" s="205">
        <v>43098</v>
      </c>
      <c r="C247" s="205"/>
      <c r="D247" s="206" t="s">
        <v>564</v>
      </c>
      <c r="E247" s="207" t="s">
        <v>625</v>
      </c>
      <c r="F247" s="208">
        <v>885</v>
      </c>
      <c r="G247" s="207"/>
      <c r="H247" s="207">
        <v>1090</v>
      </c>
      <c r="I247" s="209">
        <v>1084</v>
      </c>
      <c r="J247" s="210" t="s">
        <v>683</v>
      </c>
      <c r="K247" s="211">
        <v>205</v>
      </c>
      <c r="L247" s="212">
        <v>0.23163841807909599</v>
      </c>
      <c r="M247" s="207" t="s">
        <v>593</v>
      </c>
      <c r="N247" s="213">
        <v>43213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4">
        <v>111</v>
      </c>
      <c r="B248" s="245">
        <v>43192</v>
      </c>
      <c r="C248" s="245"/>
      <c r="D248" s="223" t="s">
        <v>766</v>
      </c>
      <c r="E248" s="218" t="s">
        <v>625</v>
      </c>
      <c r="F248" s="246">
        <v>478.5</v>
      </c>
      <c r="G248" s="218"/>
      <c r="H248" s="218">
        <v>442</v>
      </c>
      <c r="I248" s="219">
        <v>613</v>
      </c>
      <c r="J248" s="220" t="s">
        <v>767</v>
      </c>
      <c r="K248" s="221">
        <f t="shared" ref="K248:K251" si="96">H248-F248</f>
        <v>-36.5</v>
      </c>
      <c r="L248" s="222">
        <f t="shared" ref="L248:L251" si="97">K248/F248</f>
        <v>-7.6280041797283177E-2</v>
      </c>
      <c r="M248" s="218" t="s">
        <v>606</v>
      </c>
      <c r="N248" s="215">
        <v>43762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4">
        <v>112</v>
      </c>
      <c r="B249" s="215">
        <v>43194</v>
      </c>
      <c r="C249" s="215"/>
      <c r="D249" s="216" t="s">
        <v>768</v>
      </c>
      <c r="E249" s="217" t="s">
        <v>625</v>
      </c>
      <c r="F249" s="218">
        <f>141.5-7.3</f>
        <v>134.19999999999999</v>
      </c>
      <c r="G249" s="218"/>
      <c r="H249" s="219">
        <v>77</v>
      </c>
      <c r="I249" s="219">
        <v>180</v>
      </c>
      <c r="J249" s="220" t="s">
        <v>769</v>
      </c>
      <c r="K249" s="221">
        <f t="shared" si="96"/>
        <v>-57.199999999999989</v>
      </c>
      <c r="L249" s="222">
        <f t="shared" si="97"/>
        <v>-0.42622950819672129</v>
      </c>
      <c r="M249" s="218" t="s">
        <v>606</v>
      </c>
      <c r="N249" s="215">
        <v>43522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4">
        <v>113</v>
      </c>
      <c r="B250" s="215">
        <v>43209</v>
      </c>
      <c r="C250" s="215"/>
      <c r="D250" s="216" t="s">
        <v>770</v>
      </c>
      <c r="E250" s="217" t="s">
        <v>625</v>
      </c>
      <c r="F250" s="218">
        <v>430</v>
      </c>
      <c r="G250" s="218"/>
      <c r="H250" s="219">
        <v>220</v>
      </c>
      <c r="I250" s="219">
        <v>537</v>
      </c>
      <c r="J250" s="220" t="s">
        <v>771</v>
      </c>
      <c r="K250" s="221">
        <f t="shared" si="96"/>
        <v>-210</v>
      </c>
      <c r="L250" s="222">
        <f t="shared" si="97"/>
        <v>-0.48837209302325579</v>
      </c>
      <c r="M250" s="218" t="s">
        <v>606</v>
      </c>
      <c r="N250" s="215">
        <v>43252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5">
        <v>114</v>
      </c>
      <c r="B251" s="236">
        <v>43220</v>
      </c>
      <c r="C251" s="236"/>
      <c r="D251" s="237" t="s">
        <v>390</v>
      </c>
      <c r="E251" s="238" t="s">
        <v>625</v>
      </c>
      <c r="F251" s="238">
        <v>153.5</v>
      </c>
      <c r="G251" s="238"/>
      <c r="H251" s="238">
        <v>196</v>
      </c>
      <c r="I251" s="240">
        <v>196</v>
      </c>
      <c r="J251" s="210" t="s">
        <v>772</v>
      </c>
      <c r="K251" s="211">
        <f t="shared" si="96"/>
        <v>42.5</v>
      </c>
      <c r="L251" s="212">
        <f t="shared" si="97"/>
        <v>0.27687296416938112</v>
      </c>
      <c r="M251" s="207" t="s">
        <v>593</v>
      </c>
      <c r="N251" s="213">
        <v>43605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4">
        <v>115</v>
      </c>
      <c r="B252" s="215">
        <v>43306</v>
      </c>
      <c r="C252" s="215"/>
      <c r="D252" s="216" t="s">
        <v>742</v>
      </c>
      <c r="E252" s="217" t="s">
        <v>625</v>
      </c>
      <c r="F252" s="218">
        <v>27.5</v>
      </c>
      <c r="G252" s="218"/>
      <c r="H252" s="219">
        <v>13.1</v>
      </c>
      <c r="I252" s="219">
        <v>60</v>
      </c>
      <c r="J252" s="220" t="s">
        <v>773</v>
      </c>
      <c r="K252" s="221">
        <v>-14.4</v>
      </c>
      <c r="L252" s="222">
        <v>-0.52363636363636401</v>
      </c>
      <c r="M252" s="218" t="s">
        <v>606</v>
      </c>
      <c r="N252" s="215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4">
        <v>116</v>
      </c>
      <c r="B253" s="245">
        <v>43318</v>
      </c>
      <c r="C253" s="245"/>
      <c r="D253" s="223" t="s">
        <v>774</v>
      </c>
      <c r="E253" s="218" t="s">
        <v>625</v>
      </c>
      <c r="F253" s="218">
        <v>148.5</v>
      </c>
      <c r="G253" s="218"/>
      <c r="H253" s="218">
        <v>102</v>
      </c>
      <c r="I253" s="219">
        <v>182</v>
      </c>
      <c r="J253" s="220" t="s">
        <v>775</v>
      </c>
      <c r="K253" s="221">
        <f>H253-F253</f>
        <v>-46.5</v>
      </c>
      <c r="L253" s="222">
        <f>K253/F253</f>
        <v>-0.31313131313131315</v>
      </c>
      <c r="M253" s="218" t="s">
        <v>606</v>
      </c>
      <c r="N253" s="215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4">
        <v>117</v>
      </c>
      <c r="B254" s="205">
        <v>43335</v>
      </c>
      <c r="C254" s="205"/>
      <c r="D254" s="206" t="s">
        <v>776</v>
      </c>
      <c r="E254" s="207" t="s">
        <v>625</v>
      </c>
      <c r="F254" s="238">
        <v>285</v>
      </c>
      <c r="G254" s="207"/>
      <c r="H254" s="207">
        <v>355</v>
      </c>
      <c r="I254" s="209">
        <v>364</v>
      </c>
      <c r="J254" s="210" t="s">
        <v>777</v>
      </c>
      <c r="K254" s="211">
        <v>70</v>
      </c>
      <c r="L254" s="212">
        <v>0.24561403508771901</v>
      </c>
      <c r="M254" s="207" t="s">
        <v>593</v>
      </c>
      <c r="N254" s="213">
        <v>43455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4">
        <v>118</v>
      </c>
      <c r="B255" s="205">
        <v>43341</v>
      </c>
      <c r="C255" s="205"/>
      <c r="D255" s="206" t="s">
        <v>378</v>
      </c>
      <c r="E255" s="207" t="s">
        <v>625</v>
      </c>
      <c r="F255" s="238">
        <v>525</v>
      </c>
      <c r="G255" s="207"/>
      <c r="H255" s="207">
        <v>585</v>
      </c>
      <c r="I255" s="209">
        <v>635</v>
      </c>
      <c r="J255" s="210" t="s">
        <v>778</v>
      </c>
      <c r="K255" s="211">
        <f t="shared" ref="K255:K272" si="98">H255-F255</f>
        <v>60</v>
      </c>
      <c r="L255" s="212">
        <f t="shared" ref="L255:L272" si="99">K255/F255</f>
        <v>0.11428571428571428</v>
      </c>
      <c r="M255" s="207" t="s">
        <v>593</v>
      </c>
      <c r="N255" s="213">
        <v>43662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4">
        <v>119</v>
      </c>
      <c r="B256" s="205">
        <v>43395</v>
      </c>
      <c r="C256" s="205"/>
      <c r="D256" s="206" t="s">
        <v>364</v>
      </c>
      <c r="E256" s="207" t="s">
        <v>625</v>
      </c>
      <c r="F256" s="238">
        <v>475</v>
      </c>
      <c r="G256" s="207"/>
      <c r="H256" s="207">
        <v>574</v>
      </c>
      <c r="I256" s="209">
        <v>570</v>
      </c>
      <c r="J256" s="210" t="s">
        <v>683</v>
      </c>
      <c r="K256" s="211">
        <f t="shared" si="98"/>
        <v>99</v>
      </c>
      <c r="L256" s="212">
        <f t="shared" si="99"/>
        <v>0.20842105263157895</v>
      </c>
      <c r="M256" s="207" t="s">
        <v>593</v>
      </c>
      <c r="N256" s="213">
        <v>43403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5">
        <v>120</v>
      </c>
      <c r="B257" s="236">
        <v>43397</v>
      </c>
      <c r="C257" s="236"/>
      <c r="D257" s="237" t="s">
        <v>385</v>
      </c>
      <c r="E257" s="238" t="s">
        <v>625</v>
      </c>
      <c r="F257" s="238">
        <v>707.5</v>
      </c>
      <c r="G257" s="238"/>
      <c r="H257" s="238">
        <v>872</v>
      </c>
      <c r="I257" s="240">
        <v>872</v>
      </c>
      <c r="J257" s="241" t="s">
        <v>683</v>
      </c>
      <c r="K257" s="211">
        <f t="shared" si="98"/>
        <v>164.5</v>
      </c>
      <c r="L257" s="242">
        <f t="shared" si="99"/>
        <v>0.23250883392226149</v>
      </c>
      <c r="M257" s="238" t="s">
        <v>593</v>
      </c>
      <c r="N257" s="243">
        <v>43482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5">
        <v>121</v>
      </c>
      <c r="B258" s="236">
        <v>43398</v>
      </c>
      <c r="C258" s="236"/>
      <c r="D258" s="237" t="s">
        <v>779</v>
      </c>
      <c r="E258" s="238" t="s">
        <v>625</v>
      </c>
      <c r="F258" s="238">
        <v>162</v>
      </c>
      <c r="G258" s="238"/>
      <c r="H258" s="238">
        <v>204</v>
      </c>
      <c r="I258" s="240">
        <v>209</v>
      </c>
      <c r="J258" s="241" t="s">
        <v>780</v>
      </c>
      <c r="K258" s="211">
        <f t="shared" si="98"/>
        <v>42</v>
      </c>
      <c r="L258" s="242">
        <f t="shared" si="99"/>
        <v>0.25925925925925924</v>
      </c>
      <c r="M258" s="238" t="s">
        <v>593</v>
      </c>
      <c r="N258" s="243">
        <v>43539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5">
        <v>122</v>
      </c>
      <c r="B259" s="236">
        <v>43399</v>
      </c>
      <c r="C259" s="236"/>
      <c r="D259" s="237" t="s">
        <v>483</v>
      </c>
      <c r="E259" s="238" t="s">
        <v>625</v>
      </c>
      <c r="F259" s="238">
        <v>240</v>
      </c>
      <c r="G259" s="238"/>
      <c r="H259" s="238">
        <v>297</v>
      </c>
      <c r="I259" s="240">
        <v>297</v>
      </c>
      <c r="J259" s="241" t="s">
        <v>683</v>
      </c>
      <c r="K259" s="247">
        <f t="shared" si="98"/>
        <v>57</v>
      </c>
      <c r="L259" s="242">
        <f t="shared" si="99"/>
        <v>0.23749999999999999</v>
      </c>
      <c r="M259" s="238" t="s">
        <v>593</v>
      </c>
      <c r="N259" s="243">
        <v>43417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4">
        <v>123</v>
      </c>
      <c r="B260" s="205">
        <v>43439</v>
      </c>
      <c r="C260" s="205"/>
      <c r="D260" s="206" t="s">
        <v>781</v>
      </c>
      <c r="E260" s="207" t="s">
        <v>625</v>
      </c>
      <c r="F260" s="207">
        <v>202.5</v>
      </c>
      <c r="G260" s="207"/>
      <c r="H260" s="207">
        <v>255</v>
      </c>
      <c r="I260" s="209">
        <v>252</v>
      </c>
      <c r="J260" s="210" t="s">
        <v>683</v>
      </c>
      <c r="K260" s="211">
        <f t="shared" si="98"/>
        <v>52.5</v>
      </c>
      <c r="L260" s="212">
        <f t="shared" si="99"/>
        <v>0.25925925925925924</v>
      </c>
      <c r="M260" s="207" t="s">
        <v>593</v>
      </c>
      <c r="N260" s="213">
        <v>43542</v>
      </c>
      <c r="O260" s="1"/>
      <c r="P260" s="1"/>
      <c r="Q260" s="1"/>
      <c r="R260" s="6" t="s">
        <v>782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5">
        <v>124</v>
      </c>
      <c r="B261" s="236">
        <v>43465</v>
      </c>
      <c r="C261" s="205"/>
      <c r="D261" s="237" t="s">
        <v>417</v>
      </c>
      <c r="E261" s="238" t="s">
        <v>625</v>
      </c>
      <c r="F261" s="238">
        <v>710</v>
      </c>
      <c r="G261" s="238"/>
      <c r="H261" s="238">
        <v>866</v>
      </c>
      <c r="I261" s="240">
        <v>866</v>
      </c>
      <c r="J261" s="241" t="s">
        <v>683</v>
      </c>
      <c r="K261" s="211">
        <f t="shared" si="98"/>
        <v>156</v>
      </c>
      <c r="L261" s="212">
        <f t="shared" si="99"/>
        <v>0.21971830985915494</v>
      </c>
      <c r="M261" s="207" t="s">
        <v>593</v>
      </c>
      <c r="N261" s="213">
        <v>43553</v>
      </c>
      <c r="O261" s="1"/>
      <c r="P261" s="1"/>
      <c r="Q261" s="1"/>
      <c r="R261" s="6" t="s">
        <v>782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5">
        <v>125</v>
      </c>
      <c r="B262" s="236">
        <v>43522</v>
      </c>
      <c r="C262" s="236"/>
      <c r="D262" s="237" t="s">
        <v>153</v>
      </c>
      <c r="E262" s="238" t="s">
        <v>625</v>
      </c>
      <c r="F262" s="238">
        <v>337.25</v>
      </c>
      <c r="G262" s="238"/>
      <c r="H262" s="238">
        <v>398.5</v>
      </c>
      <c r="I262" s="240">
        <v>411</v>
      </c>
      <c r="J262" s="210" t="s">
        <v>783</v>
      </c>
      <c r="K262" s="211">
        <f t="shared" si="98"/>
        <v>61.25</v>
      </c>
      <c r="L262" s="212">
        <f t="shared" si="99"/>
        <v>0.1816160118606375</v>
      </c>
      <c r="M262" s="207" t="s">
        <v>593</v>
      </c>
      <c r="N262" s="213">
        <v>43760</v>
      </c>
      <c r="O262" s="1"/>
      <c r="P262" s="1"/>
      <c r="Q262" s="1"/>
      <c r="R262" s="6" t="s">
        <v>782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8">
        <v>126</v>
      </c>
      <c r="B263" s="249">
        <v>43559</v>
      </c>
      <c r="C263" s="249"/>
      <c r="D263" s="250" t="s">
        <v>784</v>
      </c>
      <c r="E263" s="251" t="s">
        <v>625</v>
      </c>
      <c r="F263" s="251">
        <v>130</v>
      </c>
      <c r="G263" s="251"/>
      <c r="H263" s="251">
        <v>65</v>
      </c>
      <c r="I263" s="252">
        <v>158</v>
      </c>
      <c r="J263" s="220" t="s">
        <v>785</v>
      </c>
      <c r="K263" s="221">
        <f t="shared" si="98"/>
        <v>-65</v>
      </c>
      <c r="L263" s="222">
        <f t="shared" si="99"/>
        <v>-0.5</v>
      </c>
      <c r="M263" s="218" t="s">
        <v>606</v>
      </c>
      <c r="N263" s="215">
        <v>43726</v>
      </c>
      <c r="O263" s="1"/>
      <c r="P263" s="1"/>
      <c r="Q263" s="1"/>
      <c r="R263" s="6" t="s">
        <v>786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5">
        <v>127</v>
      </c>
      <c r="B264" s="236">
        <v>43017</v>
      </c>
      <c r="C264" s="236"/>
      <c r="D264" s="237" t="s">
        <v>186</v>
      </c>
      <c r="E264" s="238" t="s">
        <v>625</v>
      </c>
      <c r="F264" s="238">
        <v>141.5</v>
      </c>
      <c r="G264" s="238"/>
      <c r="H264" s="238">
        <v>183.5</v>
      </c>
      <c r="I264" s="240">
        <v>210</v>
      </c>
      <c r="J264" s="210" t="s">
        <v>780</v>
      </c>
      <c r="K264" s="211">
        <f t="shared" si="98"/>
        <v>42</v>
      </c>
      <c r="L264" s="212">
        <f t="shared" si="99"/>
        <v>0.29681978798586572</v>
      </c>
      <c r="M264" s="207" t="s">
        <v>593</v>
      </c>
      <c r="N264" s="213">
        <v>43042</v>
      </c>
      <c r="O264" s="1"/>
      <c r="P264" s="1"/>
      <c r="Q264" s="1"/>
      <c r="R264" s="6" t="s">
        <v>786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8">
        <v>128</v>
      </c>
      <c r="B265" s="249">
        <v>43074</v>
      </c>
      <c r="C265" s="249"/>
      <c r="D265" s="250" t="s">
        <v>787</v>
      </c>
      <c r="E265" s="251" t="s">
        <v>625</v>
      </c>
      <c r="F265" s="246">
        <v>172</v>
      </c>
      <c r="G265" s="251"/>
      <c r="H265" s="251">
        <v>155.25</v>
      </c>
      <c r="I265" s="252">
        <v>230</v>
      </c>
      <c r="J265" s="220" t="s">
        <v>788</v>
      </c>
      <c r="K265" s="221">
        <f t="shared" si="98"/>
        <v>-16.75</v>
      </c>
      <c r="L265" s="222">
        <f t="shared" si="99"/>
        <v>-9.7383720930232565E-2</v>
      </c>
      <c r="M265" s="218" t="s">
        <v>606</v>
      </c>
      <c r="N265" s="215">
        <v>43787</v>
      </c>
      <c r="O265" s="1"/>
      <c r="P265" s="1"/>
      <c r="Q265" s="1"/>
      <c r="R265" s="6" t="s">
        <v>786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5">
        <v>129</v>
      </c>
      <c r="B266" s="236">
        <v>43398</v>
      </c>
      <c r="C266" s="236"/>
      <c r="D266" s="237" t="s">
        <v>108</v>
      </c>
      <c r="E266" s="238" t="s">
        <v>625</v>
      </c>
      <c r="F266" s="238">
        <v>698.5</v>
      </c>
      <c r="G266" s="238"/>
      <c r="H266" s="238">
        <v>890</v>
      </c>
      <c r="I266" s="240">
        <v>890</v>
      </c>
      <c r="J266" s="210" t="s">
        <v>789</v>
      </c>
      <c r="K266" s="211">
        <f t="shared" si="98"/>
        <v>191.5</v>
      </c>
      <c r="L266" s="212">
        <f t="shared" si="99"/>
        <v>0.27415891195418757</v>
      </c>
      <c r="M266" s="207" t="s">
        <v>593</v>
      </c>
      <c r="N266" s="213">
        <v>44328</v>
      </c>
      <c r="O266" s="1"/>
      <c r="P266" s="1"/>
      <c r="Q266" s="1"/>
      <c r="R266" s="6" t="s">
        <v>782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5">
        <v>130</v>
      </c>
      <c r="B267" s="236">
        <v>42877</v>
      </c>
      <c r="C267" s="236"/>
      <c r="D267" s="237" t="s">
        <v>377</v>
      </c>
      <c r="E267" s="238" t="s">
        <v>625</v>
      </c>
      <c r="F267" s="238">
        <v>127.6</v>
      </c>
      <c r="G267" s="238"/>
      <c r="H267" s="238">
        <v>138</v>
      </c>
      <c r="I267" s="240">
        <v>190</v>
      </c>
      <c r="J267" s="210" t="s">
        <v>790</v>
      </c>
      <c r="K267" s="211">
        <f t="shared" si="98"/>
        <v>10.400000000000006</v>
      </c>
      <c r="L267" s="212">
        <f t="shared" si="99"/>
        <v>8.1504702194357417E-2</v>
      </c>
      <c r="M267" s="207" t="s">
        <v>593</v>
      </c>
      <c r="N267" s="213">
        <v>43774</v>
      </c>
      <c r="O267" s="1"/>
      <c r="P267" s="1"/>
      <c r="Q267" s="1"/>
      <c r="R267" s="6" t="s">
        <v>786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5">
        <v>131</v>
      </c>
      <c r="B268" s="236">
        <v>43158</v>
      </c>
      <c r="C268" s="236"/>
      <c r="D268" s="237" t="s">
        <v>791</v>
      </c>
      <c r="E268" s="238" t="s">
        <v>625</v>
      </c>
      <c r="F268" s="238">
        <v>317</v>
      </c>
      <c r="G268" s="238"/>
      <c r="H268" s="238">
        <v>382.5</v>
      </c>
      <c r="I268" s="240">
        <v>398</v>
      </c>
      <c r="J268" s="210" t="s">
        <v>792</v>
      </c>
      <c r="K268" s="211">
        <f t="shared" si="98"/>
        <v>65.5</v>
      </c>
      <c r="L268" s="212">
        <f t="shared" si="99"/>
        <v>0.20662460567823343</v>
      </c>
      <c r="M268" s="207" t="s">
        <v>593</v>
      </c>
      <c r="N268" s="213">
        <v>44238</v>
      </c>
      <c r="O268" s="1"/>
      <c r="P268" s="1"/>
      <c r="Q268" s="1"/>
      <c r="R268" s="6" t="s">
        <v>786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8">
        <v>132</v>
      </c>
      <c r="B269" s="249">
        <v>43164</v>
      </c>
      <c r="C269" s="249"/>
      <c r="D269" s="250" t="s">
        <v>145</v>
      </c>
      <c r="E269" s="251" t="s">
        <v>625</v>
      </c>
      <c r="F269" s="246">
        <f>510-14.4</f>
        <v>495.6</v>
      </c>
      <c r="G269" s="251"/>
      <c r="H269" s="251">
        <v>350</v>
      </c>
      <c r="I269" s="252">
        <v>672</v>
      </c>
      <c r="J269" s="220" t="s">
        <v>793</v>
      </c>
      <c r="K269" s="221">
        <f t="shared" si="98"/>
        <v>-145.60000000000002</v>
      </c>
      <c r="L269" s="222">
        <f t="shared" si="99"/>
        <v>-0.29378531073446329</v>
      </c>
      <c r="M269" s="218" t="s">
        <v>606</v>
      </c>
      <c r="N269" s="215">
        <v>43887</v>
      </c>
      <c r="O269" s="1"/>
      <c r="P269" s="1"/>
      <c r="Q269" s="1"/>
      <c r="R269" s="6" t="s">
        <v>782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8">
        <v>133</v>
      </c>
      <c r="B270" s="249">
        <v>43237</v>
      </c>
      <c r="C270" s="249"/>
      <c r="D270" s="250" t="s">
        <v>475</v>
      </c>
      <c r="E270" s="251" t="s">
        <v>625</v>
      </c>
      <c r="F270" s="246">
        <v>230.3</v>
      </c>
      <c r="G270" s="251"/>
      <c r="H270" s="251">
        <v>102.5</v>
      </c>
      <c r="I270" s="252">
        <v>348</v>
      </c>
      <c r="J270" s="220" t="s">
        <v>794</v>
      </c>
      <c r="K270" s="221">
        <f t="shared" si="98"/>
        <v>-127.80000000000001</v>
      </c>
      <c r="L270" s="222">
        <f t="shared" si="99"/>
        <v>-0.55492835432045162</v>
      </c>
      <c r="M270" s="218" t="s">
        <v>606</v>
      </c>
      <c r="N270" s="215">
        <v>43896</v>
      </c>
      <c r="O270" s="1"/>
      <c r="P270" s="1"/>
      <c r="Q270" s="1"/>
      <c r="R270" s="6" t="s">
        <v>782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5">
        <v>134</v>
      </c>
      <c r="B271" s="236">
        <v>43258</v>
      </c>
      <c r="C271" s="236"/>
      <c r="D271" s="237" t="s">
        <v>440</v>
      </c>
      <c r="E271" s="238" t="s">
        <v>625</v>
      </c>
      <c r="F271" s="238">
        <f>342.5-5.1</f>
        <v>337.4</v>
      </c>
      <c r="G271" s="238"/>
      <c r="H271" s="238">
        <v>412.5</v>
      </c>
      <c r="I271" s="240">
        <v>439</v>
      </c>
      <c r="J271" s="210" t="s">
        <v>795</v>
      </c>
      <c r="K271" s="211">
        <f t="shared" si="98"/>
        <v>75.100000000000023</v>
      </c>
      <c r="L271" s="212">
        <f t="shared" si="99"/>
        <v>0.22258446947243635</v>
      </c>
      <c r="M271" s="207" t="s">
        <v>593</v>
      </c>
      <c r="N271" s="213">
        <v>44230</v>
      </c>
      <c r="O271" s="1"/>
      <c r="P271" s="1"/>
      <c r="Q271" s="1"/>
      <c r="R271" s="6" t="s">
        <v>786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135</v>
      </c>
      <c r="B272" s="228">
        <v>43285</v>
      </c>
      <c r="C272" s="228"/>
      <c r="D272" s="229" t="s">
        <v>55</v>
      </c>
      <c r="E272" s="230" t="s">
        <v>625</v>
      </c>
      <c r="F272" s="230">
        <f>127.5-5.53</f>
        <v>121.97</v>
      </c>
      <c r="G272" s="231"/>
      <c r="H272" s="231">
        <v>122.5</v>
      </c>
      <c r="I272" s="231">
        <v>170</v>
      </c>
      <c r="J272" s="232" t="s">
        <v>828</v>
      </c>
      <c r="K272" s="233">
        <f t="shared" si="98"/>
        <v>0.53000000000000114</v>
      </c>
      <c r="L272" s="234">
        <f t="shared" si="99"/>
        <v>4.3453308190538747E-3</v>
      </c>
      <c r="M272" s="230" t="s">
        <v>716</v>
      </c>
      <c r="N272" s="228">
        <v>44431</v>
      </c>
      <c r="O272" s="1"/>
      <c r="P272" s="1"/>
      <c r="Q272" s="1"/>
      <c r="R272" s="6" t="s">
        <v>782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8">
        <v>136</v>
      </c>
      <c r="B273" s="249">
        <v>43294</v>
      </c>
      <c r="C273" s="249"/>
      <c r="D273" s="250" t="s">
        <v>366</v>
      </c>
      <c r="E273" s="251" t="s">
        <v>625</v>
      </c>
      <c r="F273" s="246">
        <v>46.5</v>
      </c>
      <c r="G273" s="251"/>
      <c r="H273" s="251">
        <v>17</v>
      </c>
      <c r="I273" s="252">
        <v>59</v>
      </c>
      <c r="J273" s="220" t="s">
        <v>796</v>
      </c>
      <c r="K273" s="221">
        <f t="shared" ref="K273:K281" si="100">H273-F273</f>
        <v>-29.5</v>
      </c>
      <c r="L273" s="222">
        <f t="shared" ref="L273:L281" si="101">K273/F273</f>
        <v>-0.63440860215053763</v>
      </c>
      <c r="M273" s="218" t="s">
        <v>606</v>
      </c>
      <c r="N273" s="215">
        <v>43887</v>
      </c>
      <c r="O273" s="1"/>
      <c r="P273" s="1"/>
      <c r="Q273" s="1"/>
      <c r="R273" s="6" t="s">
        <v>782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5">
        <v>137</v>
      </c>
      <c r="B274" s="236">
        <v>43396</v>
      </c>
      <c r="C274" s="236"/>
      <c r="D274" s="237" t="s">
        <v>419</v>
      </c>
      <c r="E274" s="238" t="s">
        <v>625</v>
      </c>
      <c r="F274" s="238">
        <v>156.5</v>
      </c>
      <c r="G274" s="238"/>
      <c r="H274" s="238">
        <v>207.5</v>
      </c>
      <c r="I274" s="240">
        <v>191</v>
      </c>
      <c r="J274" s="210" t="s">
        <v>683</v>
      </c>
      <c r="K274" s="211">
        <f t="shared" si="100"/>
        <v>51</v>
      </c>
      <c r="L274" s="212">
        <f t="shared" si="101"/>
        <v>0.32587859424920129</v>
      </c>
      <c r="M274" s="207" t="s">
        <v>593</v>
      </c>
      <c r="N274" s="213">
        <v>44369</v>
      </c>
      <c r="O274" s="1"/>
      <c r="P274" s="1"/>
      <c r="Q274" s="1"/>
      <c r="R274" s="6" t="s">
        <v>782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5">
        <v>138</v>
      </c>
      <c r="B275" s="236">
        <v>43439</v>
      </c>
      <c r="C275" s="236"/>
      <c r="D275" s="237" t="s">
        <v>328</v>
      </c>
      <c r="E275" s="238" t="s">
        <v>625</v>
      </c>
      <c r="F275" s="238">
        <v>259.5</v>
      </c>
      <c r="G275" s="238"/>
      <c r="H275" s="238">
        <v>320</v>
      </c>
      <c r="I275" s="240">
        <v>320</v>
      </c>
      <c r="J275" s="210" t="s">
        <v>683</v>
      </c>
      <c r="K275" s="211">
        <f t="shared" si="100"/>
        <v>60.5</v>
      </c>
      <c r="L275" s="212">
        <f t="shared" si="101"/>
        <v>0.23314065510597304</v>
      </c>
      <c r="M275" s="207" t="s">
        <v>593</v>
      </c>
      <c r="N275" s="213">
        <v>44323</v>
      </c>
      <c r="O275" s="1"/>
      <c r="P275" s="1"/>
      <c r="Q275" s="1"/>
      <c r="R275" s="6" t="s">
        <v>782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8">
        <v>139</v>
      </c>
      <c r="B276" s="249">
        <v>43439</v>
      </c>
      <c r="C276" s="249"/>
      <c r="D276" s="250" t="s">
        <v>797</v>
      </c>
      <c r="E276" s="251" t="s">
        <v>625</v>
      </c>
      <c r="F276" s="251">
        <v>715</v>
      </c>
      <c r="G276" s="251"/>
      <c r="H276" s="251">
        <v>445</v>
      </c>
      <c r="I276" s="252">
        <v>840</v>
      </c>
      <c r="J276" s="220" t="s">
        <v>798</v>
      </c>
      <c r="K276" s="221">
        <f t="shared" si="100"/>
        <v>-270</v>
      </c>
      <c r="L276" s="222">
        <f t="shared" si="101"/>
        <v>-0.3776223776223776</v>
      </c>
      <c r="M276" s="218" t="s">
        <v>606</v>
      </c>
      <c r="N276" s="215">
        <v>43800</v>
      </c>
      <c r="O276" s="1"/>
      <c r="P276" s="1"/>
      <c r="Q276" s="1"/>
      <c r="R276" s="6" t="s">
        <v>782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5">
        <v>140</v>
      </c>
      <c r="B277" s="236">
        <v>43469</v>
      </c>
      <c r="C277" s="236"/>
      <c r="D277" s="237" t="s">
        <v>158</v>
      </c>
      <c r="E277" s="238" t="s">
        <v>625</v>
      </c>
      <c r="F277" s="238">
        <v>875</v>
      </c>
      <c r="G277" s="238"/>
      <c r="H277" s="238">
        <v>1165</v>
      </c>
      <c r="I277" s="240">
        <v>1185</v>
      </c>
      <c r="J277" s="210" t="s">
        <v>799</v>
      </c>
      <c r="K277" s="211">
        <f t="shared" si="100"/>
        <v>290</v>
      </c>
      <c r="L277" s="212">
        <f t="shared" si="101"/>
        <v>0.33142857142857141</v>
      </c>
      <c r="M277" s="207" t="s">
        <v>593</v>
      </c>
      <c r="N277" s="213">
        <v>43847</v>
      </c>
      <c r="O277" s="1"/>
      <c r="P277" s="1"/>
      <c r="Q277" s="1"/>
      <c r="R277" s="6" t="s">
        <v>782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5">
        <v>141</v>
      </c>
      <c r="B278" s="236">
        <v>43559</v>
      </c>
      <c r="C278" s="236"/>
      <c r="D278" s="237" t="s">
        <v>344</v>
      </c>
      <c r="E278" s="238" t="s">
        <v>625</v>
      </c>
      <c r="F278" s="238">
        <f>387-14.63</f>
        <v>372.37</v>
      </c>
      <c r="G278" s="238"/>
      <c r="H278" s="238">
        <v>490</v>
      </c>
      <c r="I278" s="240">
        <v>490</v>
      </c>
      <c r="J278" s="210" t="s">
        <v>683</v>
      </c>
      <c r="K278" s="211">
        <f t="shared" si="100"/>
        <v>117.63</v>
      </c>
      <c r="L278" s="212">
        <f t="shared" si="101"/>
        <v>0.31589548030185027</v>
      </c>
      <c r="M278" s="207" t="s">
        <v>593</v>
      </c>
      <c r="N278" s="213">
        <v>43850</v>
      </c>
      <c r="O278" s="1"/>
      <c r="P278" s="1"/>
      <c r="Q278" s="1"/>
      <c r="R278" s="6" t="s">
        <v>782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8">
        <v>142</v>
      </c>
      <c r="B279" s="249">
        <v>43578</v>
      </c>
      <c r="C279" s="249"/>
      <c r="D279" s="250" t="s">
        <v>800</v>
      </c>
      <c r="E279" s="251" t="s">
        <v>595</v>
      </c>
      <c r="F279" s="251">
        <v>220</v>
      </c>
      <c r="G279" s="251"/>
      <c r="H279" s="251">
        <v>127.5</v>
      </c>
      <c r="I279" s="252">
        <v>284</v>
      </c>
      <c r="J279" s="220" t="s">
        <v>801</v>
      </c>
      <c r="K279" s="221">
        <f t="shared" si="100"/>
        <v>-92.5</v>
      </c>
      <c r="L279" s="222">
        <f t="shared" si="101"/>
        <v>-0.42045454545454547</v>
      </c>
      <c r="M279" s="218" t="s">
        <v>606</v>
      </c>
      <c r="N279" s="215">
        <v>43896</v>
      </c>
      <c r="O279" s="1"/>
      <c r="P279" s="1"/>
      <c r="Q279" s="1"/>
      <c r="R279" s="6" t="s">
        <v>782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5">
        <v>143</v>
      </c>
      <c r="B280" s="236">
        <v>43622</v>
      </c>
      <c r="C280" s="236"/>
      <c r="D280" s="237" t="s">
        <v>484</v>
      </c>
      <c r="E280" s="238" t="s">
        <v>595</v>
      </c>
      <c r="F280" s="238">
        <v>332.8</v>
      </c>
      <c r="G280" s="238"/>
      <c r="H280" s="238">
        <v>405</v>
      </c>
      <c r="I280" s="240">
        <v>419</v>
      </c>
      <c r="J280" s="210" t="s">
        <v>802</v>
      </c>
      <c r="K280" s="211">
        <f t="shared" si="100"/>
        <v>72.199999999999989</v>
      </c>
      <c r="L280" s="212">
        <f t="shared" si="101"/>
        <v>0.21694711538461534</v>
      </c>
      <c r="M280" s="207" t="s">
        <v>593</v>
      </c>
      <c r="N280" s="213">
        <v>43860</v>
      </c>
      <c r="O280" s="1"/>
      <c r="P280" s="1"/>
      <c r="Q280" s="1"/>
      <c r="R280" s="6" t="s">
        <v>786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144</v>
      </c>
      <c r="B281" s="228">
        <v>43641</v>
      </c>
      <c r="C281" s="228"/>
      <c r="D281" s="229" t="s">
        <v>151</v>
      </c>
      <c r="E281" s="230" t="s">
        <v>625</v>
      </c>
      <c r="F281" s="230">
        <v>386</v>
      </c>
      <c r="G281" s="231"/>
      <c r="H281" s="231">
        <v>395</v>
      </c>
      <c r="I281" s="231">
        <v>452</v>
      </c>
      <c r="J281" s="232" t="s">
        <v>803</v>
      </c>
      <c r="K281" s="233">
        <f t="shared" si="100"/>
        <v>9</v>
      </c>
      <c r="L281" s="234">
        <f t="shared" si="101"/>
        <v>2.3316062176165803E-2</v>
      </c>
      <c r="M281" s="230" t="s">
        <v>716</v>
      </c>
      <c r="N281" s="228">
        <v>43868</v>
      </c>
      <c r="O281" s="1"/>
      <c r="P281" s="1"/>
      <c r="Q281" s="1"/>
      <c r="R281" s="6" t="s">
        <v>786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145</v>
      </c>
      <c r="B282" s="228">
        <v>43707</v>
      </c>
      <c r="C282" s="228"/>
      <c r="D282" s="229" t="s">
        <v>131</v>
      </c>
      <c r="E282" s="230" t="s">
        <v>625</v>
      </c>
      <c r="F282" s="230">
        <v>137.5</v>
      </c>
      <c r="G282" s="231"/>
      <c r="H282" s="231">
        <v>138.5</v>
      </c>
      <c r="I282" s="231">
        <v>190</v>
      </c>
      <c r="J282" s="232" t="s">
        <v>827</v>
      </c>
      <c r="K282" s="233">
        <f t="shared" ref="K282" si="102">H282-F282</f>
        <v>1</v>
      </c>
      <c r="L282" s="234">
        <f t="shared" ref="L282" si="103">K282/F282</f>
        <v>7.2727272727272727E-3</v>
      </c>
      <c r="M282" s="230" t="s">
        <v>716</v>
      </c>
      <c r="N282" s="228">
        <v>44432</v>
      </c>
      <c r="O282" s="1"/>
      <c r="P282" s="1"/>
      <c r="Q282" s="1"/>
      <c r="R282" s="6" t="s">
        <v>782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5">
        <v>146</v>
      </c>
      <c r="B283" s="236">
        <v>43731</v>
      </c>
      <c r="C283" s="236"/>
      <c r="D283" s="237" t="s">
        <v>431</v>
      </c>
      <c r="E283" s="238" t="s">
        <v>625</v>
      </c>
      <c r="F283" s="238">
        <v>235</v>
      </c>
      <c r="G283" s="238"/>
      <c r="H283" s="238">
        <v>295</v>
      </c>
      <c r="I283" s="240">
        <v>296</v>
      </c>
      <c r="J283" s="210" t="s">
        <v>804</v>
      </c>
      <c r="K283" s="211">
        <f t="shared" ref="K283:K288" si="104">H283-F283</f>
        <v>60</v>
      </c>
      <c r="L283" s="212">
        <f t="shared" ref="L283:L288" si="105">K283/F283</f>
        <v>0.25531914893617019</v>
      </c>
      <c r="M283" s="207" t="s">
        <v>593</v>
      </c>
      <c r="N283" s="213">
        <v>43844</v>
      </c>
      <c r="O283" s="1"/>
      <c r="P283" s="1"/>
      <c r="Q283" s="1"/>
      <c r="R283" s="6" t="s">
        <v>786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5">
        <v>147</v>
      </c>
      <c r="B284" s="236">
        <v>43752</v>
      </c>
      <c r="C284" s="236"/>
      <c r="D284" s="237" t="s">
        <v>805</v>
      </c>
      <c r="E284" s="238" t="s">
        <v>625</v>
      </c>
      <c r="F284" s="238">
        <v>277.5</v>
      </c>
      <c r="G284" s="238"/>
      <c r="H284" s="238">
        <v>333</v>
      </c>
      <c r="I284" s="240">
        <v>333</v>
      </c>
      <c r="J284" s="210" t="s">
        <v>806</v>
      </c>
      <c r="K284" s="211">
        <f t="shared" si="104"/>
        <v>55.5</v>
      </c>
      <c r="L284" s="212">
        <f t="shared" si="105"/>
        <v>0.2</v>
      </c>
      <c r="M284" s="207" t="s">
        <v>593</v>
      </c>
      <c r="N284" s="213">
        <v>43846</v>
      </c>
      <c r="O284" s="1"/>
      <c r="P284" s="1"/>
      <c r="Q284" s="1"/>
      <c r="R284" s="6" t="s">
        <v>782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5">
        <v>148</v>
      </c>
      <c r="B285" s="236">
        <v>43752</v>
      </c>
      <c r="C285" s="236"/>
      <c r="D285" s="237" t="s">
        <v>807</v>
      </c>
      <c r="E285" s="238" t="s">
        <v>625</v>
      </c>
      <c r="F285" s="238">
        <v>930</v>
      </c>
      <c r="G285" s="238"/>
      <c r="H285" s="238">
        <v>1165</v>
      </c>
      <c r="I285" s="240">
        <v>1200</v>
      </c>
      <c r="J285" s="210" t="s">
        <v>808</v>
      </c>
      <c r="K285" s="211">
        <f t="shared" si="104"/>
        <v>235</v>
      </c>
      <c r="L285" s="212">
        <f t="shared" si="105"/>
        <v>0.25268817204301075</v>
      </c>
      <c r="M285" s="207" t="s">
        <v>593</v>
      </c>
      <c r="N285" s="213">
        <v>43847</v>
      </c>
      <c r="O285" s="1"/>
      <c r="P285" s="1"/>
      <c r="Q285" s="1"/>
      <c r="R285" s="6" t="s">
        <v>786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5">
        <v>149</v>
      </c>
      <c r="B286" s="236">
        <v>43753</v>
      </c>
      <c r="C286" s="236"/>
      <c r="D286" s="237" t="s">
        <v>809</v>
      </c>
      <c r="E286" s="238" t="s">
        <v>625</v>
      </c>
      <c r="F286" s="208">
        <v>111</v>
      </c>
      <c r="G286" s="238"/>
      <c r="H286" s="238">
        <v>141</v>
      </c>
      <c r="I286" s="240">
        <v>141</v>
      </c>
      <c r="J286" s="210" t="s">
        <v>609</v>
      </c>
      <c r="K286" s="211">
        <f t="shared" si="104"/>
        <v>30</v>
      </c>
      <c r="L286" s="212">
        <f t="shared" si="105"/>
        <v>0.27027027027027029</v>
      </c>
      <c r="M286" s="207" t="s">
        <v>593</v>
      </c>
      <c r="N286" s="213">
        <v>44328</v>
      </c>
      <c r="O286" s="1"/>
      <c r="P286" s="1"/>
      <c r="Q286" s="1"/>
      <c r="R286" s="6" t="s">
        <v>786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5">
        <v>150</v>
      </c>
      <c r="B287" s="236">
        <v>43753</v>
      </c>
      <c r="C287" s="236"/>
      <c r="D287" s="237" t="s">
        <v>810</v>
      </c>
      <c r="E287" s="238" t="s">
        <v>625</v>
      </c>
      <c r="F287" s="208">
        <v>296</v>
      </c>
      <c r="G287" s="238"/>
      <c r="H287" s="238">
        <v>370</v>
      </c>
      <c r="I287" s="240">
        <v>370</v>
      </c>
      <c r="J287" s="210" t="s">
        <v>683</v>
      </c>
      <c r="K287" s="211">
        <f t="shared" si="104"/>
        <v>74</v>
      </c>
      <c r="L287" s="212">
        <f t="shared" si="105"/>
        <v>0.25</v>
      </c>
      <c r="M287" s="207" t="s">
        <v>593</v>
      </c>
      <c r="N287" s="213">
        <v>43853</v>
      </c>
      <c r="O287" s="1"/>
      <c r="P287" s="1"/>
      <c r="Q287" s="1"/>
      <c r="R287" s="6" t="s">
        <v>786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5">
        <v>151</v>
      </c>
      <c r="B288" s="236">
        <v>43754</v>
      </c>
      <c r="C288" s="236"/>
      <c r="D288" s="237" t="s">
        <v>811</v>
      </c>
      <c r="E288" s="238" t="s">
        <v>625</v>
      </c>
      <c r="F288" s="208">
        <v>300</v>
      </c>
      <c r="G288" s="238"/>
      <c r="H288" s="238">
        <v>382.5</v>
      </c>
      <c r="I288" s="240">
        <v>344</v>
      </c>
      <c r="J288" s="210" t="s">
        <v>812</v>
      </c>
      <c r="K288" s="211">
        <f t="shared" si="104"/>
        <v>82.5</v>
      </c>
      <c r="L288" s="212">
        <f t="shared" si="105"/>
        <v>0.27500000000000002</v>
      </c>
      <c r="M288" s="207" t="s">
        <v>593</v>
      </c>
      <c r="N288" s="213">
        <v>44238</v>
      </c>
      <c r="O288" s="1"/>
      <c r="P288" s="1"/>
      <c r="Q288" s="1"/>
      <c r="R288" s="6" t="s">
        <v>786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54">
        <v>152</v>
      </c>
      <c r="B289" s="255">
        <v>43832</v>
      </c>
      <c r="C289" s="255"/>
      <c r="D289" s="256" t="s">
        <v>813</v>
      </c>
      <c r="E289" s="56" t="s">
        <v>625</v>
      </c>
      <c r="F289" s="257" t="s">
        <v>814</v>
      </c>
      <c r="G289" s="56"/>
      <c r="H289" s="56"/>
      <c r="I289" s="258">
        <v>590</v>
      </c>
      <c r="J289" s="253" t="s">
        <v>596</v>
      </c>
      <c r="K289" s="253"/>
      <c r="L289" s="259"/>
      <c r="M289" s="260" t="s">
        <v>596</v>
      </c>
      <c r="N289" s="261"/>
      <c r="O289" s="1"/>
      <c r="P289" s="1"/>
      <c r="Q289" s="1"/>
      <c r="R289" s="6" t="s">
        <v>786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5">
        <v>153</v>
      </c>
      <c r="B290" s="236">
        <v>43966</v>
      </c>
      <c r="C290" s="236"/>
      <c r="D290" s="237" t="s">
        <v>71</v>
      </c>
      <c r="E290" s="238" t="s">
        <v>625</v>
      </c>
      <c r="F290" s="208">
        <v>67.5</v>
      </c>
      <c r="G290" s="238"/>
      <c r="H290" s="238">
        <v>86</v>
      </c>
      <c r="I290" s="240">
        <v>86</v>
      </c>
      <c r="J290" s="210" t="s">
        <v>815</v>
      </c>
      <c r="K290" s="211">
        <f t="shared" ref="K290:K297" si="106">H290-F290</f>
        <v>18.5</v>
      </c>
      <c r="L290" s="212">
        <f t="shared" ref="L290:L297" si="107">K290/F290</f>
        <v>0.27407407407407408</v>
      </c>
      <c r="M290" s="207" t="s">
        <v>593</v>
      </c>
      <c r="N290" s="213">
        <v>44008</v>
      </c>
      <c r="O290" s="1"/>
      <c r="P290" s="1"/>
      <c r="Q290" s="1"/>
      <c r="R290" s="6" t="s">
        <v>786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5">
        <v>154</v>
      </c>
      <c r="B291" s="236">
        <v>44035</v>
      </c>
      <c r="C291" s="236"/>
      <c r="D291" s="237" t="s">
        <v>483</v>
      </c>
      <c r="E291" s="238" t="s">
        <v>625</v>
      </c>
      <c r="F291" s="208">
        <v>231</v>
      </c>
      <c r="G291" s="238"/>
      <c r="H291" s="238">
        <v>281</v>
      </c>
      <c r="I291" s="240">
        <v>281</v>
      </c>
      <c r="J291" s="210" t="s">
        <v>683</v>
      </c>
      <c r="K291" s="211">
        <f t="shared" si="106"/>
        <v>50</v>
      </c>
      <c r="L291" s="212">
        <f t="shared" si="107"/>
        <v>0.21645021645021645</v>
      </c>
      <c r="M291" s="207" t="s">
        <v>593</v>
      </c>
      <c r="N291" s="213">
        <v>44358</v>
      </c>
      <c r="O291" s="1"/>
      <c r="P291" s="1"/>
      <c r="Q291" s="1"/>
      <c r="R291" s="6" t="s">
        <v>786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5">
        <v>155</v>
      </c>
      <c r="B292" s="236">
        <v>44092</v>
      </c>
      <c r="C292" s="236"/>
      <c r="D292" s="237" t="s">
        <v>408</v>
      </c>
      <c r="E292" s="238" t="s">
        <v>625</v>
      </c>
      <c r="F292" s="238">
        <v>206</v>
      </c>
      <c r="G292" s="238"/>
      <c r="H292" s="238">
        <v>248</v>
      </c>
      <c r="I292" s="240">
        <v>248</v>
      </c>
      <c r="J292" s="210" t="s">
        <v>683</v>
      </c>
      <c r="K292" s="211">
        <f t="shared" si="106"/>
        <v>42</v>
      </c>
      <c r="L292" s="212">
        <f t="shared" si="107"/>
        <v>0.20388349514563106</v>
      </c>
      <c r="M292" s="207" t="s">
        <v>593</v>
      </c>
      <c r="N292" s="213">
        <v>44214</v>
      </c>
      <c r="O292" s="1"/>
      <c r="P292" s="1"/>
      <c r="Q292" s="1"/>
      <c r="R292" s="6" t="s">
        <v>786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5">
        <v>156</v>
      </c>
      <c r="B293" s="236">
        <v>44140</v>
      </c>
      <c r="C293" s="236"/>
      <c r="D293" s="237" t="s">
        <v>408</v>
      </c>
      <c r="E293" s="238" t="s">
        <v>625</v>
      </c>
      <c r="F293" s="238">
        <v>182.5</v>
      </c>
      <c r="G293" s="238"/>
      <c r="H293" s="238">
        <v>248</v>
      </c>
      <c r="I293" s="240">
        <v>248</v>
      </c>
      <c r="J293" s="210" t="s">
        <v>683</v>
      </c>
      <c r="K293" s="211">
        <f t="shared" si="106"/>
        <v>65.5</v>
      </c>
      <c r="L293" s="212">
        <f t="shared" si="107"/>
        <v>0.35890410958904112</v>
      </c>
      <c r="M293" s="207" t="s">
        <v>593</v>
      </c>
      <c r="N293" s="213">
        <v>44214</v>
      </c>
      <c r="O293" s="1"/>
      <c r="P293" s="1"/>
      <c r="Q293" s="1"/>
      <c r="R293" s="6" t="s">
        <v>786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5">
        <v>157</v>
      </c>
      <c r="B294" s="236">
        <v>44140</v>
      </c>
      <c r="C294" s="236"/>
      <c r="D294" s="237" t="s">
        <v>328</v>
      </c>
      <c r="E294" s="238" t="s">
        <v>625</v>
      </c>
      <c r="F294" s="238">
        <v>247.5</v>
      </c>
      <c r="G294" s="238"/>
      <c r="H294" s="238">
        <v>320</v>
      </c>
      <c r="I294" s="240">
        <v>320</v>
      </c>
      <c r="J294" s="210" t="s">
        <v>683</v>
      </c>
      <c r="K294" s="211">
        <f t="shared" si="106"/>
        <v>72.5</v>
      </c>
      <c r="L294" s="212">
        <f t="shared" si="107"/>
        <v>0.29292929292929293</v>
      </c>
      <c r="M294" s="207" t="s">
        <v>593</v>
      </c>
      <c r="N294" s="213">
        <v>44323</v>
      </c>
      <c r="O294" s="1"/>
      <c r="P294" s="1"/>
      <c r="Q294" s="1"/>
      <c r="R294" s="6" t="s">
        <v>786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5">
        <v>158</v>
      </c>
      <c r="B295" s="236">
        <v>44140</v>
      </c>
      <c r="C295" s="236"/>
      <c r="D295" s="237" t="s">
        <v>272</v>
      </c>
      <c r="E295" s="238" t="s">
        <v>625</v>
      </c>
      <c r="F295" s="208">
        <v>925</v>
      </c>
      <c r="G295" s="238"/>
      <c r="H295" s="238">
        <v>1095</v>
      </c>
      <c r="I295" s="240">
        <v>1093</v>
      </c>
      <c r="J295" s="210" t="s">
        <v>816</v>
      </c>
      <c r="K295" s="211">
        <f t="shared" si="106"/>
        <v>170</v>
      </c>
      <c r="L295" s="212">
        <f t="shared" si="107"/>
        <v>0.18378378378378379</v>
      </c>
      <c r="M295" s="207" t="s">
        <v>593</v>
      </c>
      <c r="N295" s="213">
        <v>44201</v>
      </c>
      <c r="O295" s="1"/>
      <c r="P295" s="1"/>
      <c r="Q295" s="1"/>
      <c r="R295" s="6" t="s">
        <v>786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5">
        <v>159</v>
      </c>
      <c r="B296" s="236">
        <v>44140</v>
      </c>
      <c r="C296" s="236"/>
      <c r="D296" s="237" t="s">
        <v>344</v>
      </c>
      <c r="E296" s="238" t="s">
        <v>625</v>
      </c>
      <c r="F296" s="208">
        <v>332.5</v>
      </c>
      <c r="G296" s="238"/>
      <c r="H296" s="238">
        <v>393</v>
      </c>
      <c r="I296" s="240">
        <v>406</v>
      </c>
      <c r="J296" s="210" t="s">
        <v>817</v>
      </c>
      <c r="K296" s="211">
        <f t="shared" si="106"/>
        <v>60.5</v>
      </c>
      <c r="L296" s="212">
        <f t="shared" si="107"/>
        <v>0.18195488721804512</v>
      </c>
      <c r="M296" s="207" t="s">
        <v>593</v>
      </c>
      <c r="N296" s="213">
        <v>44256</v>
      </c>
      <c r="O296" s="1"/>
      <c r="P296" s="1"/>
      <c r="Q296" s="1"/>
      <c r="R296" s="6" t="s">
        <v>786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5">
        <v>160</v>
      </c>
      <c r="B297" s="236">
        <v>44141</v>
      </c>
      <c r="C297" s="236"/>
      <c r="D297" s="237" t="s">
        <v>483</v>
      </c>
      <c r="E297" s="238" t="s">
        <v>625</v>
      </c>
      <c r="F297" s="208">
        <v>231</v>
      </c>
      <c r="G297" s="238"/>
      <c r="H297" s="238">
        <v>281</v>
      </c>
      <c r="I297" s="240">
        <v>281</v>
      </c>
      <c r="J297" s="210" t="s">
        <v>683</v>
      </c>
      <c r="K297" s="211">
        <f t="shared" si="106"/>
        <v>50</v>
      </c>
      <c r="L297" s="212">
        <f t="shared" si="107"/>
        <v>0.21645021645021645</v>
      </c>
      <c r="M297" s="207" t="s">
        <v>593</v>
      </c>
      <c r="N297" s="213">
        <v>44358</v>
      </c>
      <c r="O297" s="1"/>
      <c r="P297" s="1"/>
      <c r="Q297" s="1"/>
      <c r="R297" s="6" t="s">
        <v>786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62">
        <v>161</v>
      </c>
      <c r="B298" s="255">
        <v>44187</v>
      </c>
      <c r="C298" s="255"/>
      <c r="D298" s="256" t="s">
        <v>456</v>
      </c>
      <c r="E298" s="56" t="s">
        <v>625</v>
      </c>
      <c r="F298" s="257" t="s">
        <v>818</v>
      </c>
      <c r="G298" s="56"/>
      <c r="H298" s="56"/>
      <c r="I298" s="258">
        <v>239</v>
      </c>
      <c r="J298" s="253" t="s">
        <v>596</v>
      </c>
      <c r="K298" s="253"/>
      <c r="L298" s="259"/>
      <c r="M298" s="260"/>
      <c r="N298" s="261"/>
      <c r="O298" s="1"/>
      <c r="P298" s="1"/>
      <c r="Q298" s="1"/>
      <c r="R298" s="6" t="s">
        <v>786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62">
        <v>162</v>
      </c>
      <c r="B299" s="255">
        <v>44258</v>
      </c>
      <c r="C299" s="255"/>
      <c r="D299" s="256" t="s">
        <v>813</v>
      </c>
      <c r="E299" s="56" t="s">
        <v>625</v>
      </c>
      <c r="F299" s="257" t="s">
        <v>814</v>
      </c>
      <c r="G299" s="56"/>
      <c r="H299" s="56"/>
      <c r="I299" s="258">
        <v>590</v>
      </c>
      <c r="J299" s="253" t="s">
        <v>596</v>
      </c>
      <c r="K299" s="253"/>
      <c r="L299" s="259"/>
      <c r="M299" s="260"/>
      <c r="N299" s="261"/>
      <c r="O299" s="1"/>
      <c r="P299" s="1"/>
      <c r="R299" s="6" t="s">
        <v>786</v>
      </c>
    </row>
    <row r="300" spans="1:26" ht="12.75" customHeight="1">
      <c r="A300" s="235">
        <v>163</v>
      </c>
      <c r="B300" s="236">
        <v>44274</v>
      </c>
      <c r="C300" s="236"/>
      <c r="D300" s="237" t="s">
        <v>344</v>
      </c>
      <c r="E300" s="238" t="s">
        <v>625</v>
      </c>
      <c r="F300" s="208">
        <v>355</v>
      </c>
      <c r="G300" s="238"/>
      <c r="H300" s="238">
        <v>422.5</v>
      </c>
      <c r="I300" s="240">
        <v>420</v>
      </c>
      <c r="J300" s="210" t="s">
        <v>819</v>
      </c>
      <c r="K300" s="211">
        <f t="shared" ref="K300:K303" si="108">H300-F300</f>
        <v>67.5</v>
      </c>
      <c r="L300" s="212">
        <f t="shared" ref="L300:L303" si="109">K300/F300</f>
        <v>0.19014084507042253</v>
      </c>
      <c r="M300" s="207" t="s">
        <v>593</v>
      </c>
      <c r="N300" s="213">
        <v>44361</v>
      </c>
      <c r="O300" s="1"/>
      <c r="R300" s="263" t="s">
        <v>786</v>
      </c>
    </row>
    <row r="301" spans="1:26" ht="12.75" customHeight="1">
      <c r="A301" s="235">
        <v>164</v>
      </c>
      <c r="B301" s="236">
        <v>44295</v>
      </c>
      <c r="C301" s="236"/>
      <c r="D301" s="237" t="s">
        <v>820</v>
      </c>
      <c r="E301" s="238" t="s">
        <v>625</v>
      </c>
      <c r="F301" s="208">
        <v>555</v>
      </c>
      <c r="G301" s="238"/>
      <c r="H301" s="238">
        <v>663</v>
      </c>
      <c r="I301" s="240">
        <v>663</v>
      </c>
      <c r="J301" s="210" t="s">
        <v>821</v>
      </c>
      <c r="K301" s="211">
        <f t="shared" si="108"/>
        <v>108</v>
      </c>
      <c r="L301" s="212">
        <f t="shared" si="109"/>
        <v>0.19459459459459461</v>
      </c>
      <c r="M301" s="207" t="s">
        <v>593</v>
      </c>
      <c r="N301" s="213">
        <v>44321</v>
      </c>
      <c r="O301" s="1"/>
      <c r="P301" s="1"/>
      <c r="Q301" s="1"/>
      <c r="R301" s="263" t="s">
        <v>786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5">
        <v>165</v>
      </c>
      <c r="B302" s="236">
        <v>44308</v>
      </c>
      <c r="C302" s="236"/>
      <c r="D302" s="237" t="s">
        <v>377</v>
      </c>
      <c r="E302" s="238" t="s">
        <v>625</v>
      </c>
      <c r="F302" s="208">
        <v>126.5</v>
      </c>
      <c r="G302" s="238"/>
      <c r="H302" s="238">
        <v>155</v>
      </c>
      <c r="I302" s="240">
        <v>155</v>
      </c>
      <c r="J302" s="210" t="s">
        <v>683</v>
      </c>
      <c r="K302" s="211">
        <f t="shared" si="108"/>
        <v>28.5</v>
      </c>
      <c r="L302" s="212">
        <f t="shared" si="109"/>
        <v>0.22529644268774704</v>
      </c>
      <c r="M302" s="207" t="s">
        <v>593</v>
      </c>
      <c r="N302" s="213">
        <v>44362</v>
      </c>
      <c r="O302" s="1"/>
      <c r="R302" s="263" t="s">
        <v>786</v>
      </c>
    </row>
    <row r="303" spans="1:26" ht="12.75" customHeight="1">
      <c r="A303" s="450">
        <v>166</v>
      </c>
      <c r="B303" s="451">
        <v>44368</v>
      </c>
      <c r="C303" s="451"/>
      <c r="D303" s="452" t="s">
        <v>395</v>
      </c>
      <c r="E303" s="453" t="s">
        <v>625</v>
      </c>
      <c r="F303" s="454">
        <v>287.5</v>
      </c>
      <c r="G303" s="453"/>
      <c r="H303" s="453">
        <v>245</v>
      </c>
      <c r="I303" s="455">
        <v>344</v>
      </c>
      <c r="J303" s="220" t="s">
        <v>913</v>
      </c>
      <c r="K303" s="221">
        <f t="shared" si="108"/>
        <v>-42.5</v>
      </c>
      <c r="L303" s="222">
        <f t="shared" si="109"/>
        <v>-0.14782608695652175</v>
      </c>
      <c r="M303" s="218" t="s">
        <v>606</v>
      </c>
      <c r="N303" s="215">
        <v>44508</v>
      </c>
      <c r="O303" s="1"/>
      <c r="R303" s="263" t="s">
        <v>786</v>
      </c>
    </row>
    <row r="304" spans="1:26" ht="12.75" customHeight="1">
      <c r="A304" s="262">
        <v>167</v>
      </c>
      <c r="B304" s="255">
        <v>44368</v>
      </c>
      <c r="C304" s="255"/>
      <c r="D304" s="256" t="s">
        <v>483</v>
      </c>
      <c r="E304" s="56" t="s">
        <v>625</v>
      </c>
      <c r="F304" s="257" t="s">
        <v>822</v>
      </c>
      <c r="G304" s="56"/>
      <c r="H304" s="56"/>
      <c r="I304" s="258">
        <v>320</v>
      </c>
      <c r="J304" s="253" t="s">
        <v>596</v>
      </c>
      <c r="K304" s="262"/>
      <c r="L304" s="255"/>
      <c r="M304" s="255"/>
      <c r="N304" s="256"/>
      <c r="O304" s="44"/>
      <c r="R304" s="263" t="s">
        <v>786</v>
      </c>
    </row>
    <row r="305" spans="1:18" ht="12.75" customHeight="1">
      <c r="A305" s="262">
        <v>168</v>
      </c>
      <c r="B305" s="255">
        <v>44406</v>
      </c>
      <c r="C305" s="255"/>
      <c r="D305" s="256" t="s">
        <v>377</v>
      </c>
      <c r="E305" s="56" t="s">
        <v>625</v>
      </c>
      <c r="F305" s="257" t="s">
        <v>825</v>
      </c>
      <c r="G305" s="56"/>
      <c r="H305" s="56"/>
      <c r="I305" s="56">
        <v>200</v>
      </c>
      <c r="J305" s="253" t="s">
        <v>596</v>
      </c>
      <c r="K305" s="262"/>
      <c r="L305" s="255"/>
      <c r="M305" s="255"/>
      <c r="N305" s="256"/>
      <c r="O305" s="44"/>
      <c r="R305" s="263" t="s">
        <v>786</v>
      </c>
    </row>
    <row r="306" spans="1:18" ht="12.75" customHeight="1">
      <c r="A306" s="262">
        <v>169</v>
      </c>
      <c r="B306" s="255">
        <v>44462</v>
      </c>
      <c r="C306" s="255"/>
      <c r="D306" s="256" t="s">
        <v>832</v>
      </c>
      <c r="E306" s="56" t="s">
        <v>625</v>
      </c>
      <c r="F306" s="257" t="s">
        <v>833</v>
      </c>
      <c r="G306" s="56"/>
      <c r="H306" s="56"/>
      <c r="I306" s="56">
        <v>1500</v>
      </c>
      <c r="J306" s="253" t="s">
        <v>596</v>
      </c>
      <c r="K306" s="262"/>
      <c r="L306" s="255"/>
      <c r="M306" s="255"/>
      <c r="N306" s="256"/>
      <c r="O306" s="44"/>
      <c r="R306" s="263" t="s">
        <v>786</v>
      </c>
    </row>
    <row r="307" spans="1:18" ht="12.75" customHeight="1">
      <c r="A307" s="340">
        <v>170</v>
      </c>
      <c r="B307" s="341">
        <v>44480</v>
      </c>
      <c r="C307" s="341"/>
      <c r="D307" s="342" t="s">
        <v>839</v>
      </c>
      <c r="E307" s="343" t="s">
        <v>625</v>
      </c>
      <c r="F307" s="344" t="s">
        <v>845</v>
      </c>
      <c r="G307" s="343"/>
      <c r="H307" s="343"/>
      <c r="I307" s="343">
        <v>145</v>
      </c>
      <c r="J307" s="345" t="s">
        <v>596</v>
      </c>
      <c r="K307" s="340"/>
      <c r="L307" s="341"/>
      <c r="M307" s="341"/>
      <c r="N307" s="342"/>
      <c r="O307" s="44"/>
      <c r="R307" s="263" t="s">
        <v>786</v>
      </c>
    </row>
    <row r="308" spans="1:18" ht="12.75" customHeight="1">
      <c r="A308" s="346">
        <v>171</v>
      </c>
      <c r="B308" s="347">
        <v>44481</v>
      </c>
      <c r="C308" s="347"/>
      <c r="D308" s="348" t="s">
        <v>261</v>
      </c>
      <c r="E308" s="349" t="s">
        <v>625</v>
      </c>
      <c r="F308" s="350" t="s">
        <v>842</v>
      </c>
      <c r="G308" s="349"/>
      <c r="H308" s="349"/>
      <c r="I308" s="349">
        <v>380</v>
      </c>
      <c r="J308" s="351" t="s">
        <v>596</v>
      </c>
      <c r="K308" s="346"/>
      <c r="L308" s="347"/>
      <c r="M308" s="347"/>
      <c r="N308" s="348"/>
      <c r="O308" s="44"/>
      <c r="R308" s="263" t="s">
        <v>786</v>
      </c>
    </row>
    <row r="309" spans="1:18" ht="12.75" customHeight="1">
      <c r="A309" s="346">
        <v>172</v>
      </c>
      <c r="B309" s="347">
        <v>44481</v>
      </c>
      <c r="C309" s="347"/>
      <c r="D309" s="348" t="s">
        <v>403</v>
      </c>
      <c r="E309" s="349" t="s">
        <v>625</v>
      </c>
      <c r="F309" s="350" t="s">
        <v>843</v>
      </c>
      <c r="G309" s="349"/>
      <c r="H309" s="349"/>
      <c r="I309" s="349">
        <v>56</v>
      </c>
      <c r="J309" s="351" t="s">
        <v>596</v>
      </c>
      <c r="K309" s="346"/>
      <c r="L309" s="347"/>
      <c r="M309" s="347"/>
      <c r="N309" s="348"/>
      <c r="O309" s="44"/>
      <c r="R309" s="263"/>
    </row>
    <row r="310" spans="1:18" ht="12.75" customHeight="1">
      <c r="A310" s="352"/>
      <c r="B310" s="352"/>
      <c r="C310" s="352"/>
      <c r="D310" s="352"/>
      <c r="E310" s="352"/>
      <c r="F310" s="349"/>
      <c r="G310" s="349"/>
      <c r="H310" s="349"/>
      <c r="I310" s="349"/>
      <c r="J310" s="353"/>
      <c r="K310" s="349"/>
      <c r="L310" s="349"/>
      <c r="M310" s="349"/>
      <c r="N310" s="352"/>
      <c r="O310" s="44"/>
      <c r="R310" s="263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263"/>
    </row>
    <row r="312" spans="1:18" ht="12.75" customHeight="1">
      <c r="A312" s="262"/>
      <c r="B312" s="264" t="s">
        <v>823</v>
      </c>
      <c r="F312" s="59"/>
      <c r="G312" s="59"/>
      <c r="H312" s="59"/>
      <c r="I312" s="59"/>
      <c r="J312" s="44"/>
      <c r="K312" s="59"/>
      <c r="L312" s="59"/>
      <c r="M312" s="59"/>
      <c r="O312" s="44"/>
      <c r="R312" s="263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1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1:18" ht="12.75" customHeight="1">
      <c r="A322" s="265"/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1:18" ht="12.75" customHeight="1">
      <c r="A323" s="265"/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1:18" ht="12.75" customHeight="1">
      <c r="A324" s="56"/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</sheetData>
  <autoFilter ref="R1:R320"/>
  <mergeCells count="20">
    <mergeCell ref="O102:O103"/>
    <mergeCell ref="P102:P103"/>
    <mergeCell ref="A102:A103"/>
    <mergeCell ref="B102:B103"/>
    <mergeCell ref="J102:J103"/>
    <mergeCell ref="M102:M103"/>
    <mergeCell ref="N102:N103"/>
    <mergeCell ref="O66:O67"/>
    <mergeCell ref="P66:P67"/>
    <mergeCell ref="A66:A67"/>
    <mergeCell ref="B66:B67"/>
    <mergeCell ref="M66:M67"/>
    <mergeCell ref="N66:N67"/>
    <mergeCell ref="P87:P88"/>
    <mergeCell ref="A87:A88"/>
    <mergeCell ref="B87:B88"/>
    <mergeCell ref="M87:M88"/>
    <mergeCell ref="N87:N88"/>
    <mergeCell ref="O87:O88"/>
    <mergeCell ref="J87:J8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2021-11-22T02:44:20Z</dcterms:modified>
</cp:coreProperties>
</file>