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F&amp;O)'!$R$1:$R$357</definedName>
  </definedNames>
  <calcPr calcId="124519"/>
</workbook>
</file>

<file path=xl/calcChain.xml><?xml version="1.0" encoding="utf-8"?>
<calcChain xmlns="http://schemas.openxmlformats.org/spreadsheetml/2006/main">
  <c r="K143" i="6"/>
  <c r="M143" s="1"/>
  <c r="L53"/>
  <c r="K53"/>
  <c r="M53" s="1"/>
  <c r="L44"/>
  <c r="K44"/>
  <c r="K138"/>
  <c r="M138" s="1"/>
  <c r="K140"/>
  <c r="M140" s="1"/>
  <c r="K141"/>
  <c r="M141" s="1"/>
  <c r="K139"/>
  <c r="M139" s="1"/>
  <c r="K137"/>
  <c r="M137" s="1"/>
  <c r="L156"/>
  <c r="K156"/>
  <c r="L52"/>
  <c r="K52"/>
  <c r="L51"/>
  <c r="K51"/>
  <c r="L14"/>
  <c r="L13"/>
  <c r="L12"/>
  <c r="L11"/>
  <c r="K14"/>
  <c r="L19"/>
  <c r="K19"/>
  <c r="M19" s="1"/>
  <c r="L80"/>
  <c r="K80"/>
  <c r="K132"/>
  <c r="M132" s="1"/>
  <c r="K136"/>
  <c r="M136" s="1"/>
  <c r="M135"/>
  <c r="K135"/>
  <c r="K134"/>
  <c r="M134" s="1"/>
  <c r="K133"/>
  <c r="M133" s="1"/>
  <c r="K128"/>
  <c r="M128" s="1"/>
  <c r="L79"/>
  <c r="K79"/>
  <c r="L50"/>
  <c r="K50"/>
  <c r="K123"/>
  <c r="M123" s="1"/>
  <c r="K127"/>
  <c r="M127" s="1"/>
  <c r="K129"/>
  <c r="M129" s="1"/>
  <c r="K126"/>
  <c r="M126" s="1"/>
  <c r="M130"/>
  <c r="K131"/>
  <c r="K130"/>
  <c r="L49"/>
  <c r="K49"/>
  <c r="L48"/>
  <c r="K48"/>
  <c r="L47"/>
  <c r="K47"/>
  <c r="K125"/>
  <c r="M125" s="1"/>
  <c r="K124"/>
  <c r="M124" s="1"/>
  <c r="K119"/>
  <c r="M119" s="1"/>
  <c r="L78"/>
  <c r="K78"/>
  <c r="L77"/>
  <c r="K77"/>
  <c r="L46"/>
  <c r="K46"/>
  <c r="L35"/>
  <c r="K35"/>
  <c r="K121"/>
  <c r="M121" s="1"/>
  <c r="K122"/>
  <c r="M122" s="1"/>
  <c r="K118"/>
  <c r="M118" s="1"/>
  <c r="M117"/>
  <c r="K117"/>
  <c r="K120"/>
  <c r="M120" s="1"/>
  <c r="L36"/>
  <c r="K36"/>
  <c r="L39"/>
  <c r="K39"/>
  <c r="L16"/>
  <c r="K16"/>
  <c r="L17"/>
  <c r="K17"/>
  <c r="K116"/>
  <c r="M116" s="1"/>
  <c r="L74"/>
  <c r="K74"/>
  <c r="L43"/>
  <c r="K43"/>
  <c r="L40"/>
  <c r="K40"/>
  <c r="L42"/>
  <c r="K42"/>
  <c r="L41"/>
  <c r="K41"/>
  <c r="K104"/>
  <c r="M104" s="1"/>
  <c r="K102"/>
  <c r="M102" s="1"/>
  <c r="L75"/>
  <c r="K75"/>
  <c r="K114"/>
  <c r="M114" s="1"/>
  <c r="K112"/>
  <c r="M112" s="1"/>
  <c r="K110"/>
  <c r="M110" s="1"/>
  <c r="K115"/>
  <c r="M115" s="1"/>
  <c r="K113"/>
  <c r="M113" s="1"/>
  <c r="K111"/>
  <c r="M111" s="1"/>
  <c r="L70"/>
  <c r="K70"/>
  <c r="K109"/>
  <c r="M109" s="1"/>
  <c r="K108"/>
  <c r="M108" s="1"/>
  <c r="L73"/>
  <c r="K73"/>
  <c r="L71"/>
  <c r="K71"/>
  <c r="L31"/>
  <c r="K31"/>
  <c r="L68"/>
  <c r="K68"/>
  <c r="L72"/>
  <c r="K72"/>
  <c r="K101"/>
  <c r="M101" s="1"/>
  <c r="K107"/>
  <c r="M107" s="1"/>
  <c r="K106"/>
  <c r="M106" s="1"/>
  <c r="K311"/>
  <c r="L311" s="1"/>
  <c r="L38"/>
  <c r="K38"/>
  <c r="L37"/>
  <c r="K37"/>
  <c r="K105"/>
  <c r="M105" s="1"/>
  <c r="K103"/>
  <c r="M103" s="1"/>
  <c r="L69"/>
  <c r="K69"/>
  <c r="L10"/>
  <c r="K10"/>
  <c r="L15"/>
  <c r="K15"/>
  <c r="L67"/>
  <c r="K67"/>
  <c r="L33"/>
  <c r="K33"/>
  <c r="L34"/>
  <c r="K34"/>
  <c r="K13"/>
  <c r="K100"/>
  <c r="M100" s="1"/>
  <c r="L66"/>
  <c r="K66"/>
  <c r="L65"/>
  <c r="K65"/>
  <c r="K99"/>
  <c r="M99" s="1"/>
  <c r="L64"/>
  <c r="K64"/>
  <c r="M44" l="1"/>
  <c r="M78"/>
  <c r="M16"/>
  <c r="M79"/>
  <c r="M14"/>
  <c r="M47"/>
  <c r="M156"/>
  <c r="M36"/>
  <c r="M77"/>
  <c r="M40"/>
  <c r="M42"/>
  <c r="M35"/>
  <c r="M50"/>
  <c r="M52"/>
  <c r="M39"/>
  <c r="M48"/>
  <c r="M74"/>
  <c r="M43"/>
  <c r="M41"/>
  <c r="M46"/>
  <c r="M17"/>
  <c r="M51"/>
  <c r="M80"/>
  <c r="M49"/>
  <c r="M38"/>
  <c r="M37"/>
  <c r="M69"/>
  <c r="M31"/>
  <c r="M75"/>
  <c r="M70"/>
  <c r="M73"/>
  <c r="M71"/>
  <c r="M68"/>
  <c r="M72"/>
  <c r="M15"/>
  <c r="M10"/>
  <c r="M64"/>
  <c r="M65"/>
  <c r="M34"/>
  <c r="M13"/>
  <c r="M67"/>
  <c r="M33"/>
  <c r="M66"/>
  <c r="K98" l="1"/>
  <c r="M98" s="1"/>
  <c r="K91"/>
  <c r="M91" s="1"/>
  <c r="K92"/>
  <c r="M92" s="1"/>
  <c r="K97"/>
  <c r="M97" s="1"/>
  <c r="K96"/>
  <c r="M96" s="1"/>
  <c r="K95"/>
  <c r="M95" s="1"/>
  <c r="K93"/>
  <c r="M93" s="1"/>
  <c r="K94"/>
  <c r="M94" s="1"/>
  <c r="L32" l="1"/>
  <c r="K32"/>
  <c r="K11"/>
  <c r="K321"/>
  <c r="L321" s="1"/>
  <c r="K12"/>
  <c r="M32" l="1"/>
  <c r="M12"/>
  <c r="M11"/>
  <c r="K341" l="1"/>
  <c r="L341" s="1"/>
  <c r="K340"/>
  <c r="L340" s="1"/>
  <c r="K339"/>
  <c r="L339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K329"/>
  <c r="L329" s="1"/>
  <c r="K327"/>
  <c r="L327" s="1"/>
  <c r="K326"/>
  <c r="L326" s="1"/>
  <c r="K325"/>
  <c r="L325" s="1"/>
  <c r="K324"/>
  <c r="L324" s="1"/>
  <c r="K323"/>
  <c r="L323" s="1"/>
  <c r="K322"/>
  <c r="L322" s="1"/>
  <c r="K320"/>
  <c r="L320" s="1"/>
  <c r="K319"/>
  <c r="L319" s="1"/>
  <c r="K318"/>
  <c r="L318" s="1"/>
  <c r="F317"/>
  <c r="K317" s="1"/>
  <c r="L317" s="1"/>
  <c r="K316"/>
  <c r="L316" s="1"/>
  <c r="K315"/>
  <c r="L315" s="1"/>
  <c r="K314"/>
  <c r="L314" s="1"/>
  <c r="K313"/>
  <c r="L313" s="1"/>
  <c r="K312"/>
  <c r="L312" s="1"/>
  <c r="F311"/>
  <c r="F310"/>
  <c r="K310" s="1"/>
  <c r="L310" s="1"/>
  <c r="K309"/>
  <c r="L309" s="1"/>
  <c r="F308"/>
  <c r="K308" s="1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0"/>
  <c r="L290" s="1"/>
  <c r="K289"/>
  <c r="L289" s="1"/>
  <c r="F288"/>
  <c r="K288" s="1"/>
  <c r="L288" s="1"/>
  <c r="K287"/>
  <c r="L287" s="1"/>
  <c r="K284"/>
  <c r="L284" s="1"/>
  <c r="K283"/>
  <c r="L283" s="1"/>
  <c r="K282"/>
  <c r="L282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0"/>
  <c r="L260" s="1"/>
  <c r="K258"/>
  <c r="L258" s="1"/>
  <c r="K256"/>
  <c r="L256" s="1"/>
  <c r="K255"/>
  <c r="L255" s="1"/>
  <c r="K254"/>
  <c r="L254" s="1"/>
  <c r="K252"/>
  <c r="L252" s="1"/>
  <c r="K251"/>
  <c r="L251" s="1"/>
  <c r="K250"/>
  <c r="L250" s="1"/>
  <c r="K249"/>
  <c r="K248"/>
  <c r="L248" s="1"/>
  <c r="K247"/>
  <c r="L247" s="1"/>
  <c r="K245"/>
  <c r="L245" s="1"/>
  <c r="K244"/>
  <c r="L244" s="1"/>
  <c r="K243"/>
  <c r="L243" s="1"/>
  <c r="K242"/>
  <c r="L242" s="1"/>
  <c r="K241"/>
  <c r="L241" s="1"/>
  <c r="F240"/>
  <c r="K240" s="1"/>
  <c r="L240" s="1"/>
  <c r="H239"/>
  <c r="K239" s="1"/>
  <c r="L239" s="1"/>
  <c r="K236"/>
  <c r="L236" s="1"/>
  <c r="K235"/>
  <c r="L235" s="1"/>
  <c r="K234"/>
  <c r="L234" s="1"/>
  <c r="K233"/>
  <c r="L233" s="1"/>
  <c r="K232"/>
  <c r="L232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H205"/>
  <c r="K205" s="1"/>
  <c r="L205" s="1"/>
  <c r="F204"/>
  <c r="K204" s="1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M7"/>
  <c r="D7" i="5"/>
  <c r="K6" i="4"/>
  <c r="K6" i="3"/>
  <c r="L6" i="2"/>
</calcChain>
</file>

<file path=xl/sharedStrings.xml><?xml version="1.0" encoding="utf-8"?>
<sst xmlns="http://schemas.openxmlformats.org/spreadsheetml/2006/main" count="3137" uniqueCount="1190">
  <si>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</si>
  <si>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</si>
  <si>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</si>
  <si>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</si>
  <si>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</si>
  <si>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</si>
  <si>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</si>
  <si>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</si>
  <si>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</si>
  <si>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</si>
  <si>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</si>
  <si>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</si>
  <si>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</si>
  <si>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</si>
  <si>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</si>
  <si>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</si>
  <si>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</si>
  <si>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</si>
  <si>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</si>
  <si>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</si>
  <si>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</si>
  <si>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</si>
  <si>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</si>
  <si>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</si>
  <si>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</si>
  <si>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</si>
  <si>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</si>
  <si>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</si>
  <si>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</si>
  <si>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</si>
  <si>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</si>
  <si>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</si>
  <si>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</si>
  <si>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</si>
  <si>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</si>
  <si>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</si>
  <si>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</si>
  <si>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</si>
  <si>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</si>
  <si>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</si>
  <si>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</si>
  <si>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</si>
  <si>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</si>
  <si>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</si>
  <si>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</si>
  <si>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</si>
  <si>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</si>
  <si>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</si>
  <si>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</si>
  <si>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</si>
  <si>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</si>
  <si>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</si>
  <si>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</si>
  <si>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</si>
  <si>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</si>
  <si>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</si>
  <si>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</si>
  <si>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</si>
  <si>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</si>
  <si>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</si>
  <si>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</si>
  <si>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</si>
  <si>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</si>
  <si>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</si>
  <si>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</si>
  <si>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</si>
  <si>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</si>
  <si>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</si>
  <si>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</si>
  <si>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</si>
  <si>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</si>
  <si>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</si>
  <si>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</si>
  <si>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</si>
  <si>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</si>
  <si>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</si>
  <si>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</si>
  <si>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</si>
  <si>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</si>
  <si>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</si>
  <si>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</si>
  <si>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</si>
  <si>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</si>
  <si>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</si>
  <si>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</si>
  <si>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</si>
  <si>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</si>
  <si>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</si>
  <si>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</si>
  <si>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</si>
  <si>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</si>
  <si>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</si>
  <si>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</si>
  <si>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</si>
  <si>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</si>
  <si>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</si>
  <si>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</si>
  <si>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</si>
  <si>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</si>
  <si>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</si>
  <si>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</si>
  <si>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</si>
  <si>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</si>
  <si>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</si>
  <si>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</si>
  <si>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</si>
  <si>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</si>
  <si>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</si>
  <si>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</si>
  <si>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</si>
  <si>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</si>
  <si>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</si>
  <si>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</si>
  <si>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</si>
  <si>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</si>
  <si>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</si>
  <si>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</si>
  <si>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</si>
  <si>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</si>
  <si>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</si>
  <si>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</si>
  <si>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</si>
  <si>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</si>
  <si>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</si>
  <si>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</si>
  <si>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</si>
  <si>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</si>
  <si>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</si>
  <si>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</si>
  <si>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</si>
  <si>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</si>
  <si>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</si>
  <si>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</si>
  <si>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</si>
  <si>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</si>
  <si>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</si>
  <si>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</si>
  <si>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</si>
  <si>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</si>
  <si>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</si>
  <si>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</si>
  <si>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</si>
  <si>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</si>
  <si>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</si>
  <si>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</si>
  <si>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</si>
  <si>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</si>
  <si>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</si>
  <si>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</si>
  <si>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</si>
  <si>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</si>
  <si>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</si>
  <si>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</si>
  <si>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</si>
  <si>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</si>
  <si>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</si>
  <si>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</si>
  <si>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</si>
  <si>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</si>
  <si>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</si>
  <si>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</si>
  <si>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</si>
  <si>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</si>
  <si>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</si>
  <si>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</si>
  <si>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</si>
  <si>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</si>
  <si>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</si>
  <si>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</si>
  <si>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</si>
  <si>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</si>
  <si>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</si>
  <si>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</si>
  <si>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</si>
  <si>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</si>
  <si>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</si>
  <si>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</si>
  <si>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</si>
  <si>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</si>
  <si>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</si>
  <si>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</si>
  <si>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</si>
  <si>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</si>
  <si>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</si>
  <si>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</si>
  <si>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</si>
  <si>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</si>
  <si>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</si>
  <si>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</si>
  <si>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</si>
  <si>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</si>
  <si>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</si>
  <si>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</si>
  <si>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</si>
  <si>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</si>
  <si>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</si>
  <si>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</si>
  <si>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</si>
  <si>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</si>
  <si>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</si>
  <si>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</si>
  <si>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</si>
  <si>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</si>
  <si>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</si>
  <si>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</si>
  <si>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</si>
  <si>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</si>
  <si>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</si>
  <si>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</si>
  <si>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</si>
  <si>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</si>
  <si>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</si>
  <si>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</si>
  <si>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</si>
  <si>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</si>
  <si>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</si>
  <si>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</si>
  <si>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</si>
  <si>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</si>
  <si>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</si>
  <si>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</si>
  <si>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</si>
  <si>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</si>
  <si>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</si>
  <si>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</si>
  <si>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</si>
  <si>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</si>
  <si>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</si>
  <si>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</si>
  <si>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</si>
  <si>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</si>
  <si>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</si>
  <si>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</si>
  <si>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</si>
  <si>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</si>
  <si>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</si>
  <si>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</si>
  <si>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</si>
  <si>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</si>
  <si>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</si>
  <si>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</si>
  <si>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</si>
  <si>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</si>
  <si>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</si>
  <si>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</si>
  <si>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</si>
  <si>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</si>
  <si>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</si>
  <si>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</si>
  <si>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</si>
  <si>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</si>
  <si>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</si>
  <si>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</si>
  <si>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</si>
  <si>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</si>
  <si>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</si>
  <si>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</si>
  <si>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</si>
  <si>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</si>
  <si>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</si>
  <si>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</si>
  <si>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</si>
  <si>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</si>
  <si>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</si>
  <si>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</si>
  <si>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</si>
  <si>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</si>
  <si>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</si>
  <si>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</si>
  <si>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</si>
  <si>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</si>
  <si>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</si>
  <si>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</si>
  <si>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</si>
  <si>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</si>
  <si>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</si>
  <si>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</si>
  <si>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</si>
  <si>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</si>
  <si>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</si>
  <si>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</si>
  <si>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</si>
  <si>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</si>
  <si>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</si>
  <si>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</si>
  <si>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</si>
  <si>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</si>
  <si>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</si>
  <si>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</si>
  <si>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</si>
  <si>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</si>
  <si>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</si>
  <si>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</si>
  <si>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</si>
  <si>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</si>
  <si>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</si>
  <si>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</si>
  <si>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</si>
  <si>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</si>
  <si>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</si>
  <si>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</si>
  <si>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</si>
  <si>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</si>
  <si>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</si>
  <si>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</si>
  <si>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</si>
  <si>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</si>
  <si>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</si>
  <si>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</si>
  <si>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</si>
  <si>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</si>
  <si>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</si>
  <si>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</si>
  <si>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</si>
  <si>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</si>
  <si>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</si>
  <si>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</si>
  <si>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</si>
  <si>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</si>
  <si>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</si>
  <si>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</si>
  <si>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</si>
  <si>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</si>
  <si>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</si>
  <si>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</si>
  <si>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</si>
  <si>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</si>
  <si>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</si>
  <si>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</si>
  <si>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</si>
  <si>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</si>
  <si>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</si>
  <si>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</si>
  <si>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</si>
  <si>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</si>
  <si>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</si>
  <si>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</si>
  <si>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</si>
  <si>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</si>
  <si>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</si>
  <si>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</si>
  <si>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</si>
  <si>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</si>
  <si>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</si>
  <si>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</si>
  <si>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</si>
  <si>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</si>
  <si>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</si>
  <si>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</si>
  <si>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</si>
  <si>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</si>
  <si>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</si>
  <si>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</si>
  <si>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</si>
  <si>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</si>
  <si>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</si>
  <si>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</si>
  <si>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</si>
  <si>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</si>
  <si>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</si>
  <si>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</si>
  <si>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</si>
  <si>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</si>
  <si>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</si>
  <si>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</si>
  <si>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</si>
  <si>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</si>
  <si>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</si>
  <si>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</si>
  <si>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</si>
  <si>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</si>
  <si>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</si>
  <si>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</si>
  <si>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</si>
  <si>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</si>
  <si>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</si>
  <si>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</si>
  <si>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</si>
  <si>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</si>
  <si>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</si>
  <si>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</si>
  <si>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</si>
  <si>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</si>
  <si>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</si>
  <si>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</si>
  <si>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</si>
  <si>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</si>
  <si>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</si>
  <si>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</si>
  <si>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</si>
  <si>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</si>
  <si>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</si>
  <si>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</si>
  <si>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</si>
  <si>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</si>
  <si>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</si>
  <si>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</si>
  <si>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</si>
  <si>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</si>
  <si>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</si>
  <si>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</si>
  <si>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</si>
  <si>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</si>
  <si>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</si>
  <si>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</si>
  <si>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</si>
  <si>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</si>
  <si>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</si>
  <si>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</si>
  <si>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</si>
  <si>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</si>
  <si>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</si>
  <si>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</si>
  <si>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</si>
  <si>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</si>
  <si>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</si>
  <si>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</si>
  <si>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</si>
  <si>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</si>
  <si>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</si>
  <si>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</si>
  <si>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</si>
  <si>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</si>
  <si>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</si>
  <si>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</si>
  <si>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</si>
  <si>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</si>
  <si>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</si>
  <si>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</si>
  <si>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</si>
  <si>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</si>
  <si>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</si>
  <si>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</si>
  <si>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</si>
  <si>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</si>
  <si>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</si>
  <si>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</si>
  <si>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</si>
  <si>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</si>
  <si>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</si>
  <si>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</si>
  <si>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</si>
  <si>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</si>
  <si>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</si>
  <si>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</si>
  <si>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</si>
  <si>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</si>
  <si>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</si>
  <si>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</si>
  <si>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</si>
  <si>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</si>
  <si>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</si>
  <si>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</si>
  <si>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</si>
  <si>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</si>
  <si>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</si>
  <si>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</si>
  <si>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</si>
  <si>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</si>
  <si>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</si>
  <si>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</si>
  <si>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</si>
  <si>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</si>
  <si>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</si>
  <si>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</si>
  <si>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</si>
  <si>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</si>
  <si>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</si>
  <si>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</si>
  <si>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</si>
  <si>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</si>
  <si>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</si>
  <si>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</si>
  <si>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</si>
  <si>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</si>
  <si>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</si>
  <si>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</si>
  <si>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</si>
  <si>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</si>
  <si>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</si>
  <si>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</si>
  <si>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</si>
  <si>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</si>
  <si>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</si>
  <si>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</si>
  <si>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</si>
  <si>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</si>
  <si>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</si>
  <si>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</si>
  <si>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</si>
  <si>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</si>
  <si>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</si>
  <si>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</si>
  <si>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</si>
  <si>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</si>
  <si>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</si>
  <si>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</si>
  <si>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</si>
  <si>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</si>
  <si>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</si>
  <si>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</si>
  <si>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</si>
  <si>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</si>
  <si>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</si>
  <si>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</si>
  <si>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</si>
  <si>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</si>
  <si>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</si>
  <si>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</si>
  <si>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</si>
  <si>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</si>
  <si>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</si>
  <si>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</si>
  <si>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</si>
  <si>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</si>
  <si>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</si>
  <si>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</si>
  <si>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</si>
  <si>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</si>
  <si>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</si>
  <si>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</si>
  <si>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</si>
  <si>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</si>
  <si>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</si>
  <si>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</si>
  <si>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</si>
  <si>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</si>
  <si>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</si>
  <si>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</si>
  <si>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</si>
  <si>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</si>
  <si>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</si>
  <si>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</si>
  <si>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</si>
  <si>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</si>
  <si>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</si>
  <si>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</si>
  <si>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</si>
  <si>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</si>
  <si>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</si>
  <si>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</si>
  <si>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</si>
  <si>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</si>
  <si>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</si>
  <si>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</si>
  <si>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</si>
  <si>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</si>
  <si>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</si>
  <si>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</si>
  <si>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</si>
  <si>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</si>
  <si>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</si>
  <si>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</si>
  <si>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</si>
  <si>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</si>
  <si>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</si>
  <si>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</si>
  <si>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</si>
  <si>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</si>
  <si>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</si>
  <si>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</si>
  <si>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</si>
  <si>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</si>
  <si>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</si>
  <si>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</si>
  <si>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</si>
  <si>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</si>
  <si>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</si>
  <si>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</si>
  <si>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</si>
  <si>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</si>
  <si>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</si>
  <si>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</si>
  <si>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</si>
  <si>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</si>
  <si>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</si>
  <si>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</si>
  <si>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</si>
  <si>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</si>
  <si>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</si>
  <si>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</si>
  <si>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</si>
  <si>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</si>
  <si>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</si>
  <si>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</si>
  <si>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</si>
  <si>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</si>
  <si>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</si>
  <si>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</si>
  <si>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</si>
  <si>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</si>
  <si>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</si>
  <si>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</si>
  <si>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</si>
  <si>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</si>
  <si>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</si>
  <si>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</si>
  <si>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</si>
  <si>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</si>
  <si>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</si>
  <si>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</si>
  <si>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</si>
  <si>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</si>
  <si>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</si>
  <si>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</si>
  <si>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</si>
  <si>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</si>
  <si>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</si>
  <si>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</si>
  <si>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</si>
  <si>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</si>
  <si>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</si>
  <si>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</si>
  <si>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</si>
  <si>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</si>
  <si>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</si>
  <si>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</si>
  <si>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</si>
  <si>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</si>
  <si>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</si>
  <si>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</si>
  <si>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</si>
  <si>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</si>
  <si>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</si>
  <si>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</si>
  <si>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</si>
  <si>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</si>
  <si>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</si>
  <si>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</si>
  <si>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</si>
  <si>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</si>
  <si>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</si>
  <si>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</si>
  <si>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</si>
  <si>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</si>
  <si>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</si>
  <si>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</si>
  <si>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</si>
  <si>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</si>
  <si>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</si>
  <si>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</si>
  <si>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</si>
  <si>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</si>
  <si>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</si>
  <si>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</si>
  <si>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</si>
  <si>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</si>
  <si>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</si>
  <si>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</si>
  <si>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</si>
  <si>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</si>
  <si>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</si>
  <si>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</si>
  <si>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</si>
  <si>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</si>
  <si>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</si>
  <si>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</si>
  <si>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</si>
  <si>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</si>
  <si>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</si>
  <si>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</si>
  <si>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</si>
  <si>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</si>
  <si>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</si>
  <si>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</si>
  <si>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</si>
  <si>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</si>
  <si>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</si>
  <si>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</si>
  <si>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</si>
  <si>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</si>
  <si>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</si>
  <si>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</si>
  <si>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</si>
  <si>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</si>
  <si>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</si>
  <si>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</si>
  <si>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</si>
  <si>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</si>
  <si>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</si>
  <si>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</si>
  <si>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</si>
  <si>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</si>
  <si>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</si>
  <si>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</si>
  <si>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</si>
  <si>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</si>
  <si>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</si>
  <si>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</si>
  <si>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</si>
  <si>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</si>
  <si>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</si>
  <si>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</si>
  <si>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</si>
  <si>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</si>
  <si>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</si>
  <si>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</si>
  <si>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</si>
  <si>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</si>
  <si>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</si>
  <si>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</si>
  <si>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</si>
  <si>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</si>
  <si>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</si>
  <si>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</si>
  <si>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</si>
  <si>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</si>
  <si>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</si>
  <si>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</si>
  <si>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</si>
  <si>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</si>
  <si>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</si>
  <si>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</si>
  <si>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</si>
  <si>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</si>
  <si>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</si>
  <si>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</si>
  <si>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</si>
  <si>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</si>
  <si>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</si>
  <si>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</si>
  <si>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</si>
  <si>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</si>
  <si>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</si>
  <si>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</si>
  <si>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</si>
  <si>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</si>
  <si>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</si>
  <si>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</si>
  <si>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</si>
  <si>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</si>
  <si>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</si>
  <si>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</si>
  <si>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</si>
  <si>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</si>
  <si>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</si>
  <si>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</si>
  <si>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</si>
  <si>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</si>
  <si>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</si>
  <si>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</si>
  <si>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</si>
  <si>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</si>
  <si>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</si>
  <si>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</si>
  <si>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</si>
  <si>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</si>
  <si>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</si>
  <si>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</si>
  <si>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</si>
  <si>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</si>
  <si>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</si>
  <si>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</si>
  <si>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</si>
  <si>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</si>
  <si>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</si>
  <si>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</si>
  <si>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</si>
  <si>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</si>
  <si>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</si>
  <si>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</si>
  <si>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</si>
  <si>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</si>
  <si>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</si>
  <si>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</si>
  <si>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</si>
  <si>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</si>
  <si>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</si>
  <si>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</si>
  <si>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</si>
  <si>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</si>
  <si>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</si>
  <si>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</si>
  <si>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</si>
  <si>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</si>
  <si>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</si>
  <si>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</si>
  <si>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</si>
  <si>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</si>
  <si>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</si>
  <si>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</si>
  <si>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</si>
  <si>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</si>
  <si>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</si>
  <si>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</si>
  <si>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</si>
  <si>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</si>
  <si>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</si>
  <si>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</si>
  <si>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</si>
  <si>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</si>
  <si>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</si>
  <si>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</si>
  <si>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</si>
  <si>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</si>
  <si>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</si>
  <si>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</si>
  <si>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</si>
  <si>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</si>
  <si>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</si>
  <si>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</si>
  <si>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</si>
  <si>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</si>
  <si>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</si>
  <si>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</si>
  <si>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</si>
  <si>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</si>
  <si>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</si>
  <si>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</si>
  <si>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</si>
  <si>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</si>
  <si>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</si>
  <si>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</si>
  <si>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</si>
  <si>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</si>
  <si>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</si>
  <si>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</si>
  <si>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</si>
  <si>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</si>
  <si>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</si>
  <si>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</si>
  <si>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</si>
  <si>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</si>
  <si>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</si>
  <si>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</si>
  <si>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</si>
  <si>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</si>
  <si>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</si>
  <si>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</si>
  <si>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</si>
  <si>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</si>
  <si>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</si>
  <si>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</si>
  <si>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</si>
  <si>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</si>
  <si>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</si>
  <si>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</si>
  <si>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</si>
  <si>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</si>
  <si>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</si>
  <si>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</si>
  <si>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</si>
  <si>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</si>
  <si>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</si>
  <si>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</si>
  <si>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</si>
  <si>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</si>
  <si>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</si>
  <si>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</si>
  <si>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</si>
  <si>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</si>
  <si>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</si>
  <si>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</si>
  <si>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</si>
  <si>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</si>
  <si>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</si>
  <si>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380-390</t>
  </si>
  <si>
    <t>1650-1680</t>
  </si>
  <si>
    <t>980-1000</t>
  </si>
  <si>
    <t>Profit of Rs.1/-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</si>
  <si>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</si>
  <si>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</si>
  <si>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</si>
  <si>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</si>
  <si>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</si>
  <si>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</si>
  <si>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</si>
  <si>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</si>
  <si>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</si>
  <si>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</si>
  <si>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</si>
  <si>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</si>
  <si>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</si>
  <si>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</si>
  <si>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</si>
  <si>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</si>
  <si>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</si>
  <si>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</si>
  <si>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</si>
  <si>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</si>
  <si>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</si>
  <si>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</si>
  <si>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</si>
  <si>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</si>
  <si>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</si>
  <si>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</si>
  <si>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</si>
  <si>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</si>
  <si>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</si>
  <si>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</si>
  <si>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</si>
  <si>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</si>
  <si>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</si>
  <si>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</si>
  <si>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</si>
  <si>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</si>
  <si>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</si>
  <si>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</si>
  <si>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Profit of Rs.107.5/-</t>
  </si>
  <si>
    <t>Profit of Rs.4.65/-</t>
  </si>
  <si>
    <t>4400-4500</t>
  </si>
  <si>
    <t>1840-1880</t>
  </si>
  <si>
    <t xml:space="preserve">HDFCLIFE </t>
  </si>
  <si>
    <t>760-770</t>
  </si>
  <si>
    <t>NIFTY 17500 CE 30-SEP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</si>
  <si>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</si>
  <si>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</si>
  <si>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</si>
  <si>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</si>
  <si>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</si>
  <si>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</si>
  <si>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</si>
  <si>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</si>
  <si>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</si>
  <si>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</si>
  <si>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</si>
  <si>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</si>
  <si>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</si>
  <si>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</si>
  <si>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</si>
  <si>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</si>
  <si>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</si>
  <si>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</si>
  <si>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</si>
  <si>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</si>
  <si>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</si>
  <si>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</si>
  <si>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</si>
  <si>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</si>
  <si>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</si>
  <si>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</si>
  <si>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</si>
  <si>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</si>
  <si>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1650-1700</t>
  </si>
  <si>
    <t>2950-2980</t>
  </si>
  <si>
    <t>Loss of Rs.31.5/-</t>
  </si>
  <si>
    <t>Loss of Rs.46.5/-</t>
  </si>
  <si>
    <t>Profit of Rs.35.5/-</t>
  </si>
  <si>
    <t xml:space="preserve"> ITC SEP FUT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</si>
  <si>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</si>
  <si>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</si>
  <si>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</si>
  <si>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</si>
  <si>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</si>
  <si>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</si>
  <si>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Profit of Rs.45/-</t>
  </si>
  <si>
    <t>Profit of Rs.10.5/-</t>
  </si>
  <si>
    <t>NIFTY 17350 PE 9-SEP</t>
  </si>
  <si>
    <t>BANKNIFTY 36700 PE 9-SEP</t>
  </si>
  <si>
    <t>KOTAKBANK 1840 CE SEP</t>
  </si>
  <si>
    <t>Profit of Rs.12/-</t>
  </si>
  <si>
    <t>Profit of Rs.11/-</t>
  </si>
  <si>
    <t>Profit of Rs.20/-</t>
  </si>
  <si>
    <t>950-960</t>
  </si>
  <si>
    <t>Profit of Rs.27.50/-</t>
  </si>
  <si>
    <t>3500-3600</t>
  </si>
  <si>
    <t>Profit of Rs.26/-</t>
  </si>
  <si>
    <t>1450-1470</t>
  </si>
  <si>
    <t>Profit of Rs.19/-</t>
  </si>
  <si>
    <t>Profit of Rs.4.25/-</t>
  </si>
  <si>
    <t>Profit of Rs.2.75/-</t>
  </si>
  <si>
    <t>1734-1736</t>
  </si>
  <si>
    <t>1800-1820</t>
  </si>
  <si>
    <t>630-640</t>
  </si>
  <si>
    <t>BALKRISIND 2400 PE SEP</t>
  </si>
  <si>
    <t>65-70</t>
  </si>
  <si>
    <t>ICICIGI 1700 CE SEP</t>
  </si>
  <si>
    <t>40-50</t>
  </si>
  <si>
    <t>NIFTY 17300 PE 16-SEP</t>
  </si>
  <si>
    <t>110-120</t>
  </si>
  <si>
    <t>Profit of Rs.3.15/-</t>
  </si>
  <si>
    <t>Profit of Rs.8/-</t>
  </si>
  <si>
    <t>Profit of Rs.42.50/-</t>
  </si>
  <si>
    <t>Profit of Rs.6/-</t>
  </si>
  <si>
    <t>Part Profit of Rs.130/-</t>
  </si>
  <si>
    <t>1735-1740</t>
  </si>
  <si>
    <t>Profit of Rs.64/-</t>
  </si>
  <si>
    <t>Profit of Rs.16/-</t>
  </si>
  <si>
    <t>Loss of Rs.10.50/-</t>
  </si>
  <si>
    <t>LT 1700 CE SEP</t>
  </si>
  <si>
    <t>40-42</t>
  </si>
  <si>
    <t>BANKNIFTY 36600 PE 16-SEP</t>
  </si>
  <si>
    <t>300-350</t>
  </si>
  <si>
    <t>M&amp;MFIN 185 CE SEP</t>
  </si>
  <si>
    <t>Profit of Rs.13.5/-</t>
  </si>
  <si>
    <t>83-84</t>
  </si>
  <si>
    <t>Profit of Rs.1.55/-</t>
  </si>
  <si>
    <t>1670-1660</t>
  </si>
  <si>
    <t>INDUSINDBK SEP FUT</t>
  </si>
  <si>
    <t>1055-1060</t>
  </si>
  <si>
    <t>HDFCBANK SEP FUT</t>
  </si>
  <si>
    <t>1580-1590</t>
  </si>
  <si>
    <t>Profit of Rs.10/-</t>
  </si>
  <si>
    <t>Loss of Rs.39/-</t>
  </si>
  <si>
    <t>2185-2205</t>
  </si>
  <si>
    <t>2400-2500</t>
  </si>
  <si>
    <t>HDFCAMC 3300 CE SEP</t>
  </si>
  <si>
    <t>NIFTY 17600 CE 30-SEP</t>
  </si>
  <si>
    <t>HINDUNILVR 2780 CE SEP</t>
  </si>
  <si>
    <t>Loss of Rs.87.50/-</t>
  </si>
  <si>
    <t>Profit of Rs.4/-</t>
  </si>
  <si>
    <t>GRAVITON RESEARCH CAPITAL LLP</t>
  </si>
  <si>
    <t>Profit of Rs.100/-</t>
  </si>
  <si>
    <t>60-61</t>
  </si>
  <si>
    <t>Profit of Rs.1.15/-</t>
  </si>
  <si>
    <t>IDFCFIRST</t>
  </si>
  <si>
    <t>42-42.5</t>
  </si>
  <si>
    <t>250-255</t>
  </si>
  <si>
    <t>Profit of Rs.1.10/-</t>
  </si>
  <si>
    <t>Profit of Rs.1.45/-</t>
  </si>
  <si>
    <t>HDFCBANK 1560 CE SEP</t>
  </si>
  <si>
    <t>40-44</t>
  </si>
  <si>
    <t>NIFTY 17600 PE 16-SEP</t>
  </si>
  <si>
    <t>BANKNIFTY 37600 CE 23-SEP</t>
  </si>
  <si>
    <t>BANKNIFTY 37600 CE 16-SEP</t>
  </si>
  <si>
    <t>700-800</t>
  </si>
  <si>
    <t>Profit of Rs.80</t>
  </si>
  <si>
    <t>BANKNIFTY 37700 CE 23-SEP</t>
  </si>
  <si>
    <t>Loss of Rs.70.50/-</t>
  </si>
  <si>
    <t>Loss of Rs.35/-</t>
  </si>
  <si>
    <t>Loss of Rs.1.15/-</t>
  </si>
  <si>
    <t>Loss of Rs.7/-</t>
  </si>
  <si>
    <t>Profit of Rs.180/-</t>
  </si>
  <si>
    <t>Loss of Rs.15/-</t>
  </si>
  <si>
    <t>90-92</t>
  </si>
  <si>
    <t>240-242</t>
  </si>
  <si>
    <t>450-500</t>
  </si>
  <si>
    <t>Loss of Rs.15.5/-</t>
  </si>
  <si>
    <t>NIFTY 17700 CE 30-SEP</t>
  </si>
  <si>
    <t>NBL</t>
  </si>
  <si>
    <t>JALAN</t>
  </si>
  <si>
    <t>Jalan Transolu. India Ltd</t>
  </si>
  <si>
    <t>Profit of Rs.0.10/-</t>
  </si>
  <si>
    <t>Profit of Rs.6.5/-</t>
  </si>
  <si>
    <t>NIFTY 17400 PE 23-SEP</t>
  </si>
  <si>
    <t>HDFCBANK  1580 CE SEP</t>
  </si>
  <si>
    <t>35-50</t>
  </si>
  <si>
    <t>53-55</t>
  </si>
  <si>
    <t>Part profit of Rs.29.5/-</t>
  </si>
  <si>
    <t>ADVIKCA</t>
  </si>
  <si>
    <t>BODHTREE</t>
  </si>
  <si>
    <t>PADMANABHAN BALASUBRAMANIAM</t>
  </si>
  <si>
    <t>CALSOFT</t>
  </si>
  <si>
    <t>RAHUL AGARWAL</t>
  </si>
  <si>
    <t>CHOKSI</t>
  </si>
  <si>
    <t>TWINKLE ASHISH SHAH</t>
  </si>
  <si>
    <t>DGL</t>
  </si>
  <si>
    <t>SEEMA JAIN</t>
  </si>
  <si>
    <t>INOX CHEMICALS LLP</t>
  </si>
  <si>
    <t>SIDDHO MAL TRADING LLP</t>
  </si>
  <si>
    <t>ARPAN HITESH AHMEDAWADI</t>
  </si>
  <si>
    <t>ALPHA LEON ENTERPRISES LLP</t>
  </si>
  <si>
    <t>RGRL</t>
  </si>
  <si>
    <t>SOLIDCO</t>
  </si>
  <si>
    <t>NEW INDIA ASSURANCE CO LTD</t>
  </si>
  <si>
    <t>SRESTHA</t>
  </si>
  <si>
    <t>VANDAMI ADVISORY LLP</t>
  </si>
  <si>
    <t>VAL</t>
  </si>
  <si>
    <t>OLGA TRADING PRIVATE LIMITED</t>
  </si>
  <si>
    <t>RITU JALAN</t>
  </si>
  <si>
    <t>SHRI RAVINDRA MEDIA VENTURES PRIVATE LIMITED</t>
  </si>
  <si>
    <t>Profit of Rs.13/-</t>
  </si>
  <si>
    <t>Loss of Rs.5.15/-</t>
  </si>
  <si>
    <t>1500-1520</t>
  </si>
  <si>
    <t>1680-1720</t>
  </si>
  <si>
    <t>150-152</t>
  </si>
  <si>
    <t>LT 1700 PE SEP</t>
  </si>
  <si>
    <t>35-40</t>
  </si>
  <si>
    <t>HDFCBANK  1560 CE SEP</t>
  </si>
  <si>
    <t>16-17</t>
  </si>
  <si>
    <t>30-35</t>
  </si>
  <si>
    <t>130-150</t>
  </si>
  <si>
    <t>19.5-20.5</t>
  </si>
  <si>
    <t>HINDUNILVR 2820 CE SEP</t>
  </si>
  <si>
    <t>39-40</t>
  </si>
  <si>
    <t>ITC 245 CE SEP</t>
  </si>
  <si>
    <t>5-5.30</t>
  </si>
  <si>
    <t>7.0-8.0</t>
  </si>
  <si>
    <t>HDFC  2800 CE SEP</t>
  </si>
  <si>
    <t>34-35</t>
  </si>
  <si>
    <t>60-65</t>
  </si>
  <si>
    <t>Profit of Rs.5.50/-</t>
  </si>
  <si>
    <t>AASHKA</t>
  </si>
  <si>
    <t>ANITA PRAKASH JALAN</t>
  </si>
  <si>
    <t>ZUBER TRADING LLP</t>
  </si>
  <si>
    <t>AFEL</t>
  </si>
  <si>
    <t>RAJESH NUWAL (HUF)</t>
  </si>
  <si>
    <t>BAPACK</t>
  </si>
  <si>
    <t>RAJASTHAN GLOBAL SECURITIES PRIVATE LIMITED</t>
  </si>
  <si>
    <t>BCP</t>
  </si>
  <si>
    <t>ROOPSINGHRATHORE</t>
  </si>
  <si>
    <t>MILLENNIUM STOCK BROKING PVT LTD</t>
  </si>
  <si>
    <t>SUMANCHEPURI</t>
  </si>
  <si>
    <t>MANAN DEEPAK SHAH</t>
  </si>
  <si>
    <t>ARVIND KESHAVLAL SHAH</t>
  </si>
  <si>
    <t>PANKAJ MANSUKHLAL SHAH</t>
  </si>
  <si>
    <t>COSPOWER</t>
  </si>
  <si>
    <t>BIJAY PRATAP SINGH HUF</t>
  </si>
  <si>
    <t>VINEETA SINGH</t>
  </si>
  <si>
    <t>SATYA PRAKASH MITTAL</t>
  </si>
  <si>
    <t>ALTINA FINANCE PVT LTD.</t>
  </si>
  <si>
    <t>SHRENI SHARES PRIVATE LIMITED</t>
  </si>
  <si>
    <t>RAJESHKUMAR</t>
  </si>
  <si>
    <t>SCHUBERT JOSEPH VAZ</t>
  </si>
  <si>
    <t>GLANCE</t>
  </si>
  <si>
    <t>SUBHASH CHANDRA AGARWAL</t>
  </si>
  <si>
    <t>POONAM NARENDRA ARORA</t>
  </si>
  <si>
    <t>IWEL</t>
  </si>
  <si>
    <t>VIVEK KUMAR JAIN</t>
  </si>
  <si>
    <t>KAVVERITEL</t>
  </si>
  <si>
    <t>ASPIRE EMERGING FUND</t>
  </si>
  <si>
    <t>KPEL</t>
  </si>
  <si>
    <t>ZENAB AIYUB YACOOBALI</t>
  </si>
  <si>
    <t>ASHISH ASHWIN MITHANI</t>
  </si>
  <si>
    <t>KRRAIL</t>
  </si>
  <si>
    <t>RAKESH KUMAR AGARWAL</t>
  </si>
  <si>
    <t>DANA ENGINEERS</t>
  </si>
  <si>
    <t>SIMRAN SUNIL RAHEJA</t>
  </si>
  <si>
    <t>NEWLIGHT</t>
  </si>
  <si>
    <t>TANAY KAMAL SEETHA</t>
  </si>
  <si>
    <t>MANISH NITIN THAKUR</t>
  </si>
  <si>
    <t>OBCL</t>
  </si>
  <si>
    <t>NNM SECURITIES PVT LTD</t>
  </si>
  <si>
    <t>RDBRL</t>
  </si>
  <si>
    <t>FAITHFUL VANIJYA PRIVATE LIMITED</t>
  </si>
  <si>
    <t>VINOD DUGAR</t>
  </si>
  <si>
    <t>REGENCY</t>
  </si>
  <si>
    <t>BRAHAM KUMAR DHUPAR</t>
  </si>
  <si>
    <t>SUSHIL C SHINDE</t>
  </si>
  <si>
    <t>GANESH MUKUND RAO BODAKHE</t>
  </si>
  <si>
    <t>SHEETAL</t>
  </si>
  <si>
    <t>PARESH DHIRAJLAL SHAH</t>
  </si>
  <si>
    <t>SAUMIL ARVINDBHAI BHAVNAGARI</t>
  </si>
  <si>
    <t>TERRASCOPE</t>
  </si>
  <si>
    <t>MEDHA B NAIR</t>
  </si>
  <si>
    <t>JAYASEELAN SINGARAVELU</t>
  </si>
  <si>
    <t>TIGERLOGS</t>
  </si>
  <si>
    <t>OVERSKUD MULTI ASSET MANAGEMENT PRIVATE LIMITED</t>
  </si>
  <si>
    <t>VENKATESHWARA INDUSTRIAL PROMOTION CO LIMITED</t>
  </si>
  <si>
    <t>GEETABEN VINODBHAI JHAVERI</t>
  </si>
  <si>
    <t>ANMOL</t>
  </si>
  <si>
    <t>Anmol India Limited</t>
  </si>
  <si>
    <t>JILESH NAVIN CHHEDA</t>
  </si>
  <si>
    <t>Asian Granito India Limit</t>
  </si>
  <si>
    <t>CNM FINVEST PRIVATE LIMITED .</t>
  </si>
  <si>
    <t>B.C. Power Controls Ltd</t>
  </si>
  <si>
    <t>ROOP SINGH RATHORE</t>
  </si>
  <si>
    <t>BHARATWIRE</t>
  </si>
  <si>
    <t>Bharat Wire Ropes Ltd.</t>
  </si>
  <si>
    <t>RASHI ENTERPRISES</t>
  </si>
  <si>
    <t>DSML</t>
  </si>
  <si>
    <t>Debock Sale Marketing Ltd</t>
  </si>
  <si>
    <t>COMPANY SHIVAAY TRADING</t>
  </si>
  <si>
    <t>UMESH BHAT</t>
  </si>
  <si>
    <t>SUNDER SINGH HUF</t>
  </si>
  <si>
    <t>GOLDTECH</t>
  </si>
  <si>
    <t>Goldstone Tech Ltd.</t>
  </si>
  <si>
    <t>VELDI RAMADEVI</t>
  </si>
  <si>
    <t>Himadri Speciality Chem L</t>
  </si>
  <si>
    <t>HRTI PRIVATE LIMITED</t>
  </si>
  <si>
    <t>LIBAS</t>
  </si>
  <si>
    <t>Libas Consu Products Ltd</t>
  </si>
  <si>
    <t>VISA CAPITAL PARTNERS</t>
  </si>
  <si>
    <t>NGIL</t>
  </si>
  <si>
    <t>Nakoda Group of Ind. Ltd</t>
  </si>
  <si>
    <t>BEERESHWAR FINANCIAL SERVICES PRIVATE LIMITED</t>
  </si>
  <si>
    <t>JOLLE UDYOG SAMUHA EXAMBA</t>
  </si>
  <si>
    <t>BASAVA JYOTI INVESTMENTS PRIVATE LIMITED</t>
  </si>
  <si>
    <t>JOLLE FASHIONS PRIVATE LIMITED</t>
  </si>
  <si>
    <t>RELINFRA</t>
  </si>
  <si>
    <t>Reliance Infrastructu Ltd</t>
  </si>
  <si>
    <t>RPGLIFE</t>
  </si>
  <si>
    <t>RPG Life Sciences Limited</t>
  </si>
  <si>
    <t>XTX MARKETS LLP</t>
  </si>
  <si>
    <t>SBI Cards &amp; Pay Ser Ltd</t>
  </si>
  <si>
    <t>SOCIETE GENERALE</t>
  </si>
  <si>
    <t>UFO</t>
  </si>
  <si>
    <t>UFO Moviez India Ltd.</t>
  </si>
  <si>
    <t>WELENT</t>
  </si>
  <si>
    <t>Welspun Enterprises Ltd</t>
  </si>
  <si>
    <t>WELSPUN GROUP MASTER TRUST</t>
  </si>
  <si>
    <t>RASHI FINCORP LTD</t>
  </si>
  <si>
    <t>SATISH RAMSEVAK PANDEY</t>
  </si>
  <si>
    <t>SUNITA SINGH</t>
  </si>
  <si>
    <t>SHILPAASHOKGANDHI</t>
  </si>
  <si>
    <t>PANJWANI PRADEEP OMPRAKASH</t>
  </si>
  <si>
    <t>CA ROVER HOLDINGS</t>
  </si>
  <si>
    <t>WEBELSOLAR</t>
  </si>
  <si>
    <t>Websol Energy System Ltd</t>
  </si>
  <si>
    <t>INDIA MAX INVESTMENT FUND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</si>
</sst>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7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8" borderId="0" xfId="0" applyFont="1" applyFill="1" applyAlignment="1"/>
    <xf numFmtId="43" fontId="36" fillId="19" borderId="15" xfId="0" applyNumberFormat="1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6" borderId="1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7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/>
    <xf numFmtId="0" fontId="43" fillId="22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5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5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21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3" borderId="24" xfId="0" applyNumberFormat="1" applyFont="1" applyFill="1" applyBorder="1" applyAlignment="1">
      <alignment horizontal="center" vertical="center"/>
    </xf>
    <xf numFmtId="165" fontId="35" fillId="23" borderId="24" xfId="0" applyNumberFormat="1" applyFont="1" applyFill="1" applyBorder="1" applyAlignment="1">
      <alignment horizontal="center" vertical="center"/>
    </xf>
    <xf numFmtId="166" fontId="35" fillId="23" borderId="24" xfId="0" applyNumberFormat="1" applyFont="1" applyFill="1" applyBorder="1" applyAlignment="1">
      <alignment horizontal="center" vertical="center"/>
    </xf>
    <xf numFmtId="0" fontId="43" fillId="24" borderId="24" xfId="0" applyFont="1" applyFill="1" applyBorder="1" applyAlignment="1"/>
    <xf numFmtId="0" fontId="35" fillId="23" borderId="24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7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0" fillId="17" borderId="0" xfId="0" applyFill="1" applyAlignment="1"/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left"/>
    </xf>
    <xf numFmtId="0" fontId="35" fillId="11" borderId="24" xfId="0" applyFont="1" applyFill="1" applyBorder="1" applyAlignment="1">
      <alignment horizontal="left"/>
    </xf>
    <xf numFmtId="0" fontId="1" fillId="26" borderId="1" xfId="0" applyFont="1" applyFill="1" applyBorder="1" applyAlignment="1">
      <alignment horizontal="center" vertical="center"/>
    </xf>
    <xf numFmtId="165" fontId="35" fillId="26" borderId="1" xfId="0" applyNumberFormat="1" applyFont="1" applyFill="1" applyBorder="1" applyAlignment="1">
      <alignment horizontal="center" vertical="center"/>
    </xf>
    <xf numFmtId="15" fontId="1" fillId="26" borderId="1" xfId="0" applyNumberFormat="1" applyFont="1" applyFill="1" applyBorder="1" applyAlignment="1">
      <alignment horizontal="center" vertical="center"/>
    </xf>
    <xf numFmtId="0" fontId="36" fillId="26" borderId="1" xfId="0" applyFont="1" applyFill="1" applyBorder="1"/>
    <xf numFmtId="43" fontId="35" fillId="26" borderId="1" xfId="0" applyNumberFormat="1" applyFont="1" applyFill="1" applyBorder="1" applyAlignment="1">
      <alignment horizontal="center" vertical="top"/>
    </xf>
    <xf numFmtId="0" fontId="35" fillId="26" borderId="1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top"/>
    </xf>
    <xf numFmtId="0" fontId="36" fillId="27" borderId="1" xfId="0" applyFont="1" applyFill="1" applyBorder="1" applyAlignment="1">
      <alignment horizontal="center" vertical="center"/>
    </xf>
    <xf numFmtId="2" fontId="36" fillId="27" borderId="1" xfId="0" applyNumberFormat="1" applyFont="1" applyFill="1" applyBorder="1" applyAlignment="1">
      <alignment horizontal="center" vertical="center"/>
    </xf>
    <xf numFmtId="10" fontId="36" fillId="27" borderId="1" xfId="0" applyNumberFormat="1" applyFont="1" applyFill="1" applyBorder="1" applyAlignment="1">
      <alignment horizontal="center" vertical="center" wrapText="1"/>
    </xf>
    <xf numFmtId="16" fontId="36" fillId="27" borderId="1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11" borderId="4" xfId="0" applyFont="1" applyFill="1" applyBorder="1"/>
    <xf numFmtId="0" fontId="36" fillId="11" borderId="1" xfId="0" applyFont="1" applyFill="1" applyBorder="1" applyAlignment="1">
      <alignment horizontal="center" vertical="center"/>
    </xf>
    <xf numFmtId="2" fontId="36" fillId="11" borderId="22" xfId="0" applyNumberFormat="1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2" fontId="36" fillId="11" borderId="25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165" fontId="44" fillId="12" borderId="24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6" fontId="36" fillId="25" borderId="1" xfId="0" applyNumberFormat="1" applyFont="1" applyFill="1" applyBorder="1" applyAlignment="1">
      <alignment horizontal="center" vertical="center"/>
    </xf>
    <xf numFmtId="0" fontId="35" fillId="23" borderId="24" xfId="0" applyFont="1" applyFill="1" applyBorder="1" applyAlignment="1">
      <alignment horizontal="left"/>
    </xf>
    <xf numFmtId="15" fontId="35" fillId="26" borderId="0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6" fillId="15" borderId="2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11" borderId="2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6" fillId="11" borderId="6" xfId="0" applyFont="1" applyFill="1" applyBorder="1" applyAlignment="1">
      <alignment horizontal="center" vertical="center"/>
    </xf>
    <xf numFmtId="0" fontId="36" fillId="11" borderId="23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44461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I16" sqref="I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44461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4" t="s">
        <v>16</v>
      </c>
      <c r="B9" s="486" t="s">
        <v>17</v>
      </c>
      <c r="C9" s="486" t="s">
        <v>18</v>
      </c>
      <c r="D9" s="486" t="s">
        <v>19</v>
      </c>
      <c r="E9" s="26" t="s">
        <v>20</v>
      </c>
      <c r="F9" s="26" t="s">
        <v>21</v>
      </c>
      <c r="G9" s="481" t="s">
        <v>22</v>
      </c>
      <c r="H9" s="482"/>
      <c r="I9" s="483"/>
      <c r="J9" s="481" t="s">
        <v>23</v>
      </c>
      <c r="K9" s="482"/>
      <c r="L9" s="483"/>
      <c r="M9" s="26"/>
      <c r="N9" s="27"/>
      <c r="O9" s="27"/>
      <c r="P9" s="27"/>
    </row>
    <row r="10" spans="1:16" ht="59.25" customHeight="1">
      <c r="A10" s="485"/>
      <c r="B10" s="487"/>
      <c r="C10" s="487"/>
      <c r="D10" s="48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37370.5</v>
      </c>
      <c r="F11" s="35">
        <v>37138.283333333333</v>
      </c>
      <c r="G11" s="36">
        <v>36841.566666666666</v>
      </c>
      <c r="H11" s="36">
        <v>36312.633333333331</v>
      </c>
      <c r="I11" s="36">
        <v>36015.916666666664</v>
      </c>
      <c r="J11" s="36">
        <v>37667.216666666667</v>
      </c>
      <c r="K11" s="36">
        <v>37963.933333333327</v>
      </c>
      <c r="L11" s="36">
        <v>38492.866666666669</v>
      </c>
      <c r="M11" s="37">
        <v>37435</v>
      </c>
      <c r="N11" s="37">
        <v>36609.35</v>
      </c>
      <c r="O11" s="38">
        <v>2252525</v>
      </c>
      <c r="P11" s="39">
        <v>1.6998701958349793E-2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17559.3</v>
      </c>
      <c r="F12" s="40">
        <v>17488.116666666665</v>
      </c>
      <c r="G12" s="41">
        <v>17406.683333333331</v>
      </c>
      <c r="H12" s="41">
        <v>17254.066666666666</v>
      </c>
      <c r="I12" s="41">
        <v>17172.633333333331</v>
      </c>
      <c r="J12" s="41">
        <v>17640.73333333333</v>
      </c>
      <c r="K12" s="41">
        <v>17722.166666666664</v>
      </c>
      <c r="L12" s="41">
        <v>17874.783333333329</v>
      </c>
      <c r="M12" s="31">
        <v>17569.55</v>
      </c>
      <c r="N12" s="31">
        <v>17335.5</v>
      </c>
      <c r="O12" s="42">
        <v>14735800</v>
      </c>
      <c r="P12" s="43">
        <v>-3.8243020542692581E-2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18339.849999999999</v>
      </c>
      <c r="F13" s="40">
        <v>18232.816666666666</v>
      </c>
      <c r="G13" s="41">
        <v>18105.633333333331</v>
      </c>
      <c r="H13" s="41">
        <v>17871.416666666664</v>
      </c>
      <c r="I13" s="41">
        <v>17744.23333333333</v>
      </c>
      <c r="J13" s="41">
        <v>18467.033333333333</v>
      </c>
      <c r="K13" s="41">
        <v>18594.216666666667</v>
      </c>
      <c r="L13" s="41">
        <v>18828.433333333334</v>
      </c>
      <c r="M13" s="31">
        <v>18360</v>
      </c>
      <c r="N13" s="31">
        <v>17998.599999999999</v>
      </c>
      <c r="O13" s="42">
        <v>4480</v>
      </c>
      <c r="P13" s="43">
        <v>0.10891089108910891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905.3</v>
      </c>
      <c r="F14" s="40">
        <v>898.4</v>
      </c>
      <c r="G14" s="41">
        <v>886.9</v>
      </c>
      <c r="H14" s="41">
        <v>868.5</v>
      </c>
      <c r="I14" s="41">
        <v>857</v>
      </c>
      <c r="J14" s="41">
        <v>916.8</v>
      </c>
      <c r="K14" s="41">
        <v>928.3</v>
      </c>
      <c r="L14" s="41">
        <v>946.69999999999993</v>
      </c>
      <c r="M14" s="31">
        <v>909.9</v>
      </c>
      <c r="N14" s="31">
        <v>880</v>
      </c>
      <c r="O14" s="42">
        <v>4178600</v>
      </c>
      <c r="P14" s="43">
        <v>4.0849673202614381E-3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202.1</v>
      </c>
      <c r="F15" s="40">
        <v>201.04999999999998</v>
      </c>
      <c r="G15" s="41">
        <v>198.74999999999997</v>
      </c>
      <c r="H15" s="41">
        <v>195.39999999999998</v>
      </c>
      <c r="I15" s="41">
        <v>193.09999999999997</v>
      </c>
      <c r="J15" s="41">
        <v>204.39999999999998</v>
      </c>
      <c r="K15" s="41">
        <v>206.7</v>
      </c>
      <c r="L15" s="41">
        <v>210.04999999999998</v>
      </c>
      <c r="M15" s="31">
        <v>203.35</v>
      </c>
      <c r="N15" s="31">
        <v>197.7</v>
      </c>
      <c r="O15" s="42">
        <v>10714600</v>
      </c>
      <c r="P15" s="43">
        <v>-1.6957364341085271E-3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2340.15</v>
      </c>
      <c r="F16" s="40">
        <v>2324.8500000000004</v>
      </c>
      <c r="G16" s="41">
        <v>2304.6500000000005</v>
      </c>
      <c r="H16" s="41">
        <v>2269.15</v>
      </c>
      <c r="I16" s="41">
        <v>2248.9500000000003</v>
      </c>
      <c r="J16" s="41">
        <v>2360.3500000000008</v>
      </c>
      <c r="K16" s="41">
        <v>2380.5500000000006</v>
      </c>
      <c r="L16" s="41">
        <v>2416.0500000000011</v>
      </c>
      <c r="M16" s="31">
        <v>2345.0500000000002</v>
      </c>
      <c r="N16" s="31">
        <v>2289.35</v>
      </c>
      <c r="O16" s="42">
        <v>2833500</v>
      </c>
      <c r="P16" s="43">
        <v>5.4914370811615786E-2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1444.85</v>
      </c>
      <c r="F17" s="40">
        <v>1427.3499999999997</v>
      </c>
      <c r="G17" s="41">
        <v>1404.0999999999995</v>
      </c>
      <c r="H17" s="41">
        <v>1363.3499999999997</v>
      </c>
      <c r="I17" s="41">
        <v>1340.0999999999995</v>
      </c>
      <c r="J17" s="41">
        <v>1468.0999999999995</v>
      </c>
      <c r="K17" s="41">
        <v>1491.35</v>
      </c>
      <c r="L17" s="41">
        <v>1532.0999999999995</v>
      </c>
      <c r="M17" s="31">
        <v>1450.6</v>
      </c>
      <c r="N17" s="31">
        <v>1386.6</v>
      </c>
      <c r="O17" s="42">
        <v>25311000</v>
      </c>
      <c r="P17" s="43">
        <v>-2.7579685591584257E-3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751.7</v>
      </c>
      <c r="F18" s="40">
        <v>748.78333333333342</v>
      </c>
      <c r="G18" s="41">
        <v>738.21666666666681</v>
      </c>
      <c r="H18" s="41">
        <v>724.73333333333335</v>
      </c>
      <c r="I18" s="41">
        <v>714.16666666666674</v>
      </c>
      <c r="J18" s="41">
        <v>762.26666666666688</v>
      </c>
      <c r="K18" s="41">
        <v>772.83333333333348</v>
      </c>
      <c r="L18" s="41">
        <v>786.31666666666695</v>
      </c>
      <c r="M18" s="31">
        <v>759.35</v>
      </c>
      <c r="N18" s="31">
        <v>735.3</v>
      </c>
      <c r="O18" s="42">
        <v>90152500</v>
      </c>
      <c r="P18" s="43">
        <v>9.6312680236302038E-3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3857.45</v>
      </c>
      <c r="F19" s="40">
        <v>3829.2833333333328</v>
      </c>
      <c r="G19" s="41">
        <v>3796.3666666666659</v>
      </c>
      <c r="H19" s="41">
        <v>3735.2833333333328</v>
      </c>
      <c r="I19" s="41">
        <v>3702.3666666666659</v>
      </c>
      <c r="J19" s="41">
        <v>3890.3666666666659</v>
      </c>
      <c r="K19" s="41">
        <v>3923.2833333333328</v>
      </c>
      <c r="L19" s="41">
        <v>3984.3666666666659</v>
      </c>
      <c r="M19" s="31">
        <v>3862.2</v>
      </c>
      <c r="N19" s="31">
        <v>3768.2</v>
      </c>
      <c r="O19" s="42">
        <v>372600</v>
      </c>
      <c r="P19" s="43">
        <v>-2.1019442984760904E-2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727.45</v>
      </c>
      <c r="F20" s="40">
        <v>723.19999999999993</v>
      </c>
      <c r="G20" s="41">
        <v>716.74999999999989</v>
      </c>
      <c r="H20" s="41">
        <v>706.05</v>
      </c>
      <c r="I20" s="41">
        <v>699.59999999999991</v>
      </c>
      <c r="J20" s="41">
        <v>733.89999999999986</v>
      </c>
      <c r="K20" s="41">
        <v>740.34999999999991</v>
      </c>
      <c r="L20" s="41">
        <v>751.04999999999984</v>
      </c>
      <c r="M20" s="31">
        <v>729.65</v>
      </c>
      <c r="N20" s="31">
        <v>712.5</v>
      </c>
      <c r="O20" s="42">
        <v>8187000</v>
      </c>
      <c r="P20" s="43">
        <v>-3.7722073497201266E-3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414.3</v>
      </c>
      <c r="F21" s="40">
        <v>410.9666666666667</v>
      </c>
      <c r="G21" s="41">
        <v>407.08333333333337</v>
      </c>
      <c r="H21" s="41">
        <v>399.86666666666667</v>
      </c>
      <c r="I21" s="41">
        <v>395.98333333333335</v>
      </c>
      <c r="J21" s="41">
        <v>418.18333333333339</v>
      </c>
      <c r="K21" s="41">
        <v>422.06666666666672</v>
      </c>
      <c r="L21" s="41">
        <v>429.28333333333342</v>
      </c>
      <c r="M21" s="31">
        <v>414.85</v>
      </c>
      <c r="N21" s="31">
        <v>403.75</v>
      </c>
      <c r="O21" s="42">
        <v>14973000</v>
      </c>
      <c r="P21" s="43">
        <v>-1.8099547511312219E-2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782.9</v>
      </c>
      <c r="F22" s="40">
        <v>780.30000000000007</v>
      </c>
      <c r="G22" s="41">
        <v>770.75000000000011</v>
      </c>
      <c r="H22" s="41">
        <v>758.6</v>
      </c>
      <c r="I22" s="41">
        <v>749.05000000000007</v>
      </c>
      <c r="J22" s="41">
        <v>792.45000000000016</v>
      </c>
      <c r="K22" s="41">
        <v>802.00000000000011</v>
      </c>
      <c r="L22" s="41">
        <v>814.1500000000002</v>
      </c>
      <c r="M22" s="31">
        <v>789.85</v>
      </c>
      <c r="N22" s="31">
        <v>768.15</v>
      </c>
      <c r="O22" s="42">
        <v>1844700</v>
      </c>
      <c r="P22" s="43">
        <v>8.7218045112781948E-3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4907.55</v>
      </c>
      <c r="F23" s="40">
        <v>4877.4833333333327</v>
      </c>
      <c r="G23" s="41">
        <v>4824.9666666666653</v>
      </c>
      <c r="H23" s="41">
        <v>4742.3833333333323</v>
      </c>
      <c r="I23" s="41">
        <v>4689.866666666665</v>
      </c>
      <c r="J23" s="41">
        <v>4960.0666666666657</v>
      </c>
      <c r="K23" s="41">
        <v>5012.5833333333339</v>
      </c>
      <c r="L23" s="41">
        <v>5095.1666666666661</v>
      </c>
      <c r="M23" s="31">
        <v>4930</v>
      </c>
      <c r="N23" s="31">
        <v>4794.8999999999996</v>
      </c>
      <c r="O23" s="42">
        <v>2616000</v>
      </c>
      <c r="P23" s="43">
        <v>1.7107309486780714E-2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220</v>
      </c>
      <c r="F24" s="40">
        <v>218.20000000000002</v>
      </c>
      <c r="G24" s="41">
        <v>216.10000000000002</v>
      </c>
      <c r="H24" s="41">
        <v>212.20000000000002</v>
      </c>
      <c r="I24" s="41">
        <v>210.10000000000002</v>
      </c>
      <c r="J24" s="41">
        <v>222.10000000000002</v>
      </c>
      <c r="K24" s="41">
        <v>224.2</v>
      </c>
      <c r="L24" s="41">
        <v>228.10000000000002</v>
      </c>
      <c r="M24" s="31">
        <v>220.3</v>
      </c>
      <c r="N24" s="31">
        <v>214.3</v>
      </c>
      <c r="O24" s="42">
        <v>13077500</v>
      </c>
      <c r="P24" s="43">
        <v>-2.7695167286245354E-2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127.3</v>
      </c>
      <c r="F25" s="40">
        <v>126.18333333333334</v>
      </c>
      <c r="G25" s="41">
        <v>124.86666666666667</v>
      </c>
      <c r="H25" s="41">
        <v>122.43333333333334</v>
      </c>
      <c r="I25" s="41">
        <v>121.11666666666667</v>
      </c>
      <c r="J25" s="41">
        <v>128.61666666666667</v>
      </c>
      <c r="K25" s="41">
        <v>129.93333333333334</v>
      </c>
      <c r="L25" s="41">
        <v>132.36666666666667</v>
      </c>
      <c r="M25" s="31">
        <v>127.5</v>
      </c>
      <c r="N25" s="31">
        <v>123.75</v>
      </c>
      <c r="O25" s="42">
        <v>49941000</v>
      </c>
      <c r="P25" s="43">
        <v>1.602123958619427E-2</v>
      </c>
    </row>
    <row r="26" spans="1:16" ht="12.75" customHeight="1">
      <c r="A26" s="31">
        <v>16</v>
      </c>
      <c r="B26" s="276" t="s">
        <v>57</v>
      </c>
      <c r="C26" s="33" t="s">
        <v>58</v>
      </c>
      <c r="D26" s="34">
        <v>44469</v>
      </c>
      <c r="E26" s="40">
        <v>3319.3</v>
      </c>
      <c r="F26" s="40">
        <v>3310.7166666666667</v>
      </c>
      <c r="G26" s="41">
        <v>3282.8333333333335</v>
      </c>
      <c r="H26" s="41">
        <v>3246.3666666666668</v>
      </c>
      <c r="I26" s="41">
        <v>3218.4833333333336</v>
      </c>
      <c r="J26" s="41">
        <v>3347.1833333333334</v>
      </c>
      <c r="K26" s="41">
        <v>3375.0666666666666</v>
      </c>
      <c r="L26" s="41">
        <v>3411.5333333333333</v>
      </c>
      <c r="M26" s="31">
        <v>3338.6</v>
      </c>
      <c r="N26" s="31">
        <v>3274.25</v>
      </c>
      <c r="O26" s="42">
        <v>4631400</v>
      </c>
      <c r="P26" s="43">
        <v>7.4393108848864525E-3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2076.5</v>
      </c>
      <c r="F27" s="40">
        <v>2008.7666666666664</v>
      </c>
      <c r="G27" s="41">
        <v>1924.083333333333</v>
      </c>
      <c r="H27" s="41">
        <v>1771.6666666666665</v>
      </c>
      <c r="I27" s="41">
        <v>1686.9833333333331</v>
      </c>
      <c r="J27" s="41">
        <v>2161.1833333333329</v>
      </c>
      <c r="K27" s="41">
        <v>2245.8666666666663</v>
      </c>
      <c r="L27" s="41">
        <v>2398.2833333333328</v>
      </c>
      <c r="M27" s="31">
        <v>2093.4499999999998</v>
      </c>
      <c r="N27" s="31">
        <v>1856.35</v>
      </c>
      <c r="O27" s="42">
        <v>420200</v>
      </c>
      <c r="P27" s="43">
        <v>-0.10799766491535318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1088.3499999999999</v>
      </c>
      <c r="F28" s="40">
        <v>1094.3333333333333</v>
      </c>
      <c r="G28" s="41">
        <v>1068.4166666666665</v>
      </c>
      <c r="H28" s="41">
        <v>1048.4833333333333</v>
      </c>
      <c r="I28" s="41">
        <v>1022.5666666666666</v>
      </c>
      <c r="J28" s="41">
        <v>1114.2666666666664</v>
      </c>
      <c r="K28" s="41">
        <v>1140.1833333333329</v>
      </c>
      <c r="L28" s="41">
        <v>1160.1166666666663</v>
      </c>
      <c r="M28" s="31">
        <v>1120.25</v>
      </c>
      <c r="N28" s="31">
        <v>1074.4000000000001</v>
      </c>
      <c r="O28" s="42">
        <v>5102500</v>
      </c>
      <c r="P28" s="43">
        <v>6.4240275315465639E-2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727.6</v>
      </c>
      <c r="F29" s="40">
        <v>722.31666666666661</v>
      </c>
      <c r="G29" s="41">
        <v>712.63333333333321</v>
      </c>
      <c r="H29" s="41">
        <v>697.66666666666663</v>
      </c>
      <c r="I29" s="41">
        <v>687.98333333333323</v>
      </c>
      <c r="J29" s="41">
        <v>737.28333333333319</v>
      </c>
      <c r="K29" s="41">
        <v>746.96666666666658</v>
      </c>
      <c r="L29" s="41">
        <v>761.93333333333317</v>
      </c>
      <c r="M29" s="31">
        <v>732</v>
      </c>
      <c r="N29" s="31">
        <v>707.35</v>
      </c>
      <c r="O29" s="42">
        <v>14841450</v>
      </c>
      <c r="P29" s="43">
        <v>-1.7639719485436474E-2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795.95</v>
      </c>
      <c r="F30" s="40">
        <v>789.9</v>
      </c>
      <c r="G30" s="41">
        <v>780.05</v>
      </c>
      <c r="H30" s="41">
        <v>764.15</v>
      </c>
      <c r="I30" s="41">
        <v>754.3</v>
      </c>
      <c r="J30" s="41">
        <v>805.8</v>
      </c>
      <c r="K30" s="41">
        <v>815.65000000000009</v>
      </c>
      <c r="L30" s="41">
        <v>831.55</v>
      </c>
      <c r="M30" s="31">
        <v>799.75</v>
      </c>
      <c r="N30" s="31">
        <v>774</v>
      </c>
      <c r="O30" s="42">
        <v>33319200</v>
      </c>
      <c r="P30" s="43">
        <v>1.9235004772043169E-2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3736.9</v>
      </c>
      <c r="F31" s="40">
        <v>3741.8833333333337</v>
      </c>
      <c r="G31" s="41">
        <v>3692.7166666666672</v>
      </c>
      <c r="H31" s="41">
        <v>3648.5333333333333</v>
      </c>
      <c r="I31" s="41">
        <v>3599.3666666666668</v>
      </c>
      <c r="J31" s="41">
        <v>3786.0666666666675</v>
      </c>
      <c r="K31" s="41">
        <v>3835.2333333333345</v>
      </c>
      <c r="L31" s="41">
        <v>3879.4166666666679</v>
      </c>
      <c r="M31" s="31">
        <v>3791.05</v>
      </c>
      <c r="N31" s="31">
        <v>3697.7</v>
      </c>
      <c r="O31" s="42">
        <v>3109250</v>
      </c>
      <c r="P31" s="43">
        <v>5.9856022001132415E-3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17623.55</v>
      </c>
      <c r="F32" s="40">
        <v>17377.350000000002</v>
      </c>
      <c r="G32" s="41">
        <v>17074.700000000004</v>
      </c>
      <c r="H32" s="41">
        <v>16525.850000000002</v>
      </c>
      <c r="I32" s="41">
        <v>16223.200000000004</v>
      </c>
      <c r="J32" s="41">
        <v>17926.200000000004</v>
      </c>
      <c r="K32" s="41">
        <v>18228.850000000006</v>
      </c>
      <c r="L32" s="41">
        <v>18777.700000000004</v>
      </c>
      <c r="M32" s="31">
        <v>17680</v>
      </c>
      <c r="N32" s="31">
        <v>16828.5</v>
      </c>
      <c r="O32" s="42">
        <v>855825</v>
      </c>
      <c r="P32" s="43">
        <v>3.7457950722792982E-2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7824.5</v>
      </c>
      <c r="F33" s="40">
        <v>7691.166666666667</v>
      </c>
      <c r="G33" s="41">
        <v>7538.3333333333339</v>
      </c>
      <c r="H33" s="41">
        <v>7252.166666666667</v>
      </c>
      <c r="I33" s="41">
        <v>7099.3333333333339</v>
      </c>
      <c r="J33" s="41">
        <v>7977.3333333333339</v>
      </c>
      <c r="K33" s="41">
        <v>8130.1666666666679</v>
      </c>
      <c r="L33" s="41">
        <v>8416.3333333333339</v>
      </c>
      <c r="M33" s="31">
        <v>7844</v>
      </c>
      <c r="N33" s="31">
        <v>7405</v>
      </c>
      <c r="O33" s="42">
        <v>4823250</v>
      </c>
      <c r="P33" s="43">
        <v>6.7858526595450275E-2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2541.85</v>
      </c>
      <c r="F34" s="40">
        <v>2516.35</v>
      </c>
      <c r="G34" s="41">
        <v>2477.6999999999998</v>
      </c>
      <c r="H34" s="41">
        <v>2413.5499999999997</v>
      </c>
      <c r="I34" s="41">
        <v>2374.8999999999996</v>
      </c>
      <c r="J34" s="41">
        <v>2580.5</v>
      </c>
      <c r="K34" s="41">
        <v>2619.1500000000005</v>
      </c>
      <c r="L34" s="41">
        <v>2683.3</v>
      </c>
      <c r="M34" s="31">
        <v>2555</v>
      </c>
      <c r="N34" s="31">
        <v>2452.1999999999998</v>
      </c>
      <c r="O34" s="42">
        <v>1458000</v>
      </c>
      <c r="P34" s="43">
        <v>7.1113723185424624E-2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281.3</v>
      </c>
      <c r="F35" s="40">
        <v>279.5</v>
      </c>
      <c r="G35" s="41">
        <v>275.95</v>
      </c>
      <c r="H35" s="41">
        <v>270.59999999999997</v>
      </c>
      <c r="I35" s="41">
        <v>267.04999999999995</v>
      </c>
      <c r="J35" s="41">
        <v>284.85000000000002</v>
      </c>
      <c r="K35" s="41">
        <v>288.39999999999998</v>
      </c>
      <c r="L35" s="41">
        <v>293.75000000000006</v>
      </c>
      <c r="M35" s="31">
        <v>283.05</v>
      </c>
      <c r="N35" s="31">
        <v>274.14999999999998</v>
      </c>
      <c r="O35" s="42">
        <v>29275200</v>
      </c>
      <c r="P35" s="43">
        <v>6.9341258048538877E-3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78.7</v>
      </c>
      <c r="F36" s="40">
        <v>78.233333333333334</v>
      </c>
      <c r="G36" s="41">
        <v>77.266666666666666</v>
      </c>
      <c r="H36" s="41">
        <v>75.833333333333329</v>
      </c>
      <c r="I36" s="41">
        <v>74.86666666666666</v>
      </c>
      <c r="J36" s="41">
        <v>79.666666666666671</v>
      </c>
      <c r="K36" s="41">
        <v>80.63333333333334</v>
      </c>
      <c r="L36" s="41">
        <v>82.066666666666677</v>
      </c>
      <c r="M36" s="31">
        <v>79.2</v>
      </c>
      <c r="N36" s="31">
        <v>76.8</v>
      </c>
      <c r="O36" s="42">
        <v>169123500</v>
      </c>
      <c r="P36" s="43">
        <v>-1.1894182787613644E-2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1777.15</v>
      </c>
      <c r="F37" s="40">
        <v>1767.7833333333335</v>
      </c>
      <c r="G37" s="41">
        <v>1749.0166666666671</v>
      </c>
      <c r="H37" s="41">
        <v>1720.8833333333337</v>
      </c>
      <c r="I37" s="41">
        <v>1702.1166666666672</v>
      </c>
      <c r="J37" s="41">
        <v>1795.916666666667</v>
      </c>
      <c r="K37" s="41">
        <v>1814.6833333333334</v>
      </c>
      <c r="L37" s="41">
        <v>1842.8166666666668</v>
      </c>
      <c r="M37" s="31">
        <v>1786.55</v>
      </c>
      <c r="N37" s="31">
        <v>1739.65</v>
      </c>
      <c r="O37" s="42">
        <v>1999800</v>
      </c>
      <c r="P37" s="43">
        <v>0.10115081768625075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204.85</v>
      </c>
      <c r="F38" s="40">
        <v>204.81666666666669</v>
      </c>
      <c r="G38" s="41">
        <v>202.23333333333338</v>
      </c>
      <c r="H38" s="41">
        <v>199.61666666666667</v>
      </c>
      <c r="I38" s="41">
        <v>197.03333333333336</v>
      </c>
      <c r="J38" s="41">
        <v>207.43333333333339</v>
      </c>
      <c r="K38" s="41">
        <v>210.01666666666671</v>
      </c>
      <c r="L38" s="41">
        <v>212.63333333333341</v>
      </c>
      <c r="M38" s="31">
        <v>207.4</v>
      </c>
      <c r="N38" s="31">
        <v>202.2</v>
      </c>
      <c r="O38" s="42">
        <v>24384600</v>
      </c>
      <c r="P38" s="43">
        <v>2.2466539196940728E-2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818.2</v>
      </c>
      <c r="F39" s="40">
        <v>815.43333333333339</v>
      </c>
      <c r="G39" s="41">
        <v>811.31666666666683</v>
      </c>
      <c r="H39" s="41">
        <v>804.43333333333339</v>
      </c>
      <c r="I39" s="41">
        <v>800.31666666666683</v>
      </c>
      <c r="J39" s="41">
        <v>822.31666666666683</v>
      </c>
      <c r="K39" s="41">
        <v>826.43333333333339</v>
      </c>
      <c r="L39" s="41">
        <v>833.31666666666683</v>
      </c>
      <c r="M39" s="31">
        <v>819.55</v>
      </c>
      <c r="N39" s="31">
        <v>808.55</v>
      </c>
      <c r="O39" s="42">
        <v>5222800</v>
      </c>
      <c r="P39" s="43">
        <v>2.1954369349978475E-2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741.65</v>
      </c>
      <c r="F40" s="40">
        <v>739.68333333333339</v>
      </c>
      <c r="G40" s="41">
        <v>729.36666666666679</v>
      </c>
      <c r="H40" s="41">
        <v>717.08333333333337</v>
      </c>
      <c r="I40" s="41">
        <v>706.76666666666677</v>
      </c>
      <c r="J40" s="41">
        <v>751.96666666666681</v>
      </c>
      <c r="K40" s="41">
        <v>762.28333333333342</v>
      </c>
      <c r="L40" s="41">
        <v>774.56666666666683</v>
      </c>
      <c r="M40" s="31">
        <v>750</v>
      </c>
      <c r="N40" s="31">
        <v>727.4</v>
      </c>
      <c r="O40" s="42">
        <v>9559500</v>
      </c>
      <c r="P40" s="43">
        <v>4.69853786758666E-2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728</v>
      </c>
      <c r="F41" s="40">
        <v>729.48333333333323</v>
      </c>
      <c r="G41" s="41">
        <v>719.51666666666642</v>
      </c>
      <c r="H41" s="41">
        <v>711.03333333333319</v>
      </c>
      <c r="I41" s="41">
        <v>701.06666666666638</v>
      </c>
      <c r="J41" s="41">
        <v>737.96666666666647</v>
      </c>
      <c r="K41" s="41">
        <v>747.93333333333339</v>
      </c>
      <c r="L41" s="41">
        <v>756.41666666666652</v>
      </c>
      <c r="M41" s="31">
        <v>739.45</v>
      </c>
      <c r="N41" s="31">
        <v>721</v>
      </c>
      <c r="O41" s="42">
        <v>66402774</v>
      </c>
      <c r="P41" s="43">
        <v>2.4181345818939676E-2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54.55</v>
      </c>
      <c r="F42" s="40">
        <v>54.1</v>
      </c>
      <c r="G42" s="41">
        <v>53.45</v>
      </c>
      <c r="H42" s="41">
        <v>52.35</v>
      </c>
      <c r="I42" s="41">
        <v>51.7</v>
      </c>
      <c r="J42" s="41">
        <v>55.2</v>
      </c>
      <c r="K42" s="41">
        <v>55.849999999999994</v>
      </c>
      <c r="L42" s="41">
        <v>56.95</v>
      </c>
      <c r="M42" s="31">
        <v>54.75</v>
      </c>
      <c r="N42" s="31">
        <v>53</v>
      </c>
      <c r="O42" s="42">
        <v>117663000</v>
      </c>
      <c r="P42" s="43">
        <v>-1.5808888108203058E-2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367.15</v>
      </c>
      <c r="F43" s="40">
        <v>364.05</v>
      </c>
      <c r="G43" s="41">
        <v>358.70000000000005</v>
      </c>
      <c r="H43" s="41">
        <v>350.25000000000006</v>
      </c>
      <c r="I43" s="41">
        <v>344.90000000000009</v>
      </c>
      <c r="J43" s="41">
        <v>372.5</v>
      </c>
      <c r="K43" s="41">
        <v>377.85</v>
      </c>
      <c r="L43" s="41">
        <v>386.29999999999995</v>
      </c>
      <c r="M43" s="31">
        <v>369.4</v>
      </c>
      <c r="N43" s="31">
        <v>355.6</v>
      </c>
      <c r="O43" s="42">
        <v>18464400</v>
      </c>
      <c r="P43" s="43">
        <v>-2.7498485766202303E-2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15214.65</v>
      </c>
      <c r="F44" s="40">
        <v>15119.466666666667</v>
      </c>
      <c r="G44" s="41">
        <v>14950.933333333334</v>
      </c>
      <c r="H44" s="41">
        <v>14687.216666666667</v>
      </c>
      <c r="I44" s="41">
        <v>14518.683333333334</v>
      </c>
      <c r="J44" s="41">
        <v>15383.183333333334</v>
      </c>
      <c r="K44" s="41">
        <v>15551.716666666667</v>
      </c>
      <c r="L44" s="41">
        <v>15815.433333333334</v>
      </c>
      <c r="M44" s="31">
        <v>15288</v>
      </c>
      <c r="N44" s="31">
        <v>14855.75</v>
      </c>
      <c r="O44" s="42">
        <v>131750</v>
      </c>
      <c r="P44" s="43">
        <v>-3.3027522935779818E-2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415.05</v>
      </c>
      <c r="F45" s="40">
        <v>418.01666666666665</v>
      </c>
      <c r="G45" s="41">
        <v>411.23333333333329</v>
      </c>
      <c r="H45" s="41">
        <v>407.41666666666663</v>
      </c>
      <c r="I45" s="41">
        <v>400.63333333333327</v>
      </c>
      <c r="J45" s="41">
        <v>421.83333333333331</v>
      </c>
      <c r="K45" s="41">
        <v>428.61666666666662</v>
      </c>
      <c r="L45" s="41">
        <v>432.43333333333334</v>
      </c>
      <c r="M45" s="31">
        <v>424.8</v>
      </c>
      <c r="N45" s="31">
        <v>414.2</v>
      </c>
      <c r="O45" s="42">
        <v>41538600</v>
      </c>
      <c r="P45" s="43">
        <v>6.0159553598674743E-3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4086.3</v>
      </c>
      <c r="F46" s="40">
        <v>4084.0166666666664</v>
      </c>
      <c r="G46" s="41">
        <v>4049.0333333333328</v>
      </c>
      <c r="H46" s="41">
        <v>4011.7666666666664</v>
      </c>
      <c r="I46" s="41">
        <v>3976.7833333333328</v>
      </c>
      <c r="J46" s="41">
        <v>4121.2833333333328</v>
      </c>
      <c r="K46" s="41">
        <v>4156.2666666666664</v>
      </c>
      <c r="L46" s="41">
        <v>4193.5333333333328</v>
      </c>
      <c r="M46" s="31">
        <v>4119</v>
      </c>
      <c r="N46" s="31">
        <v>4046.75</v>
      </c>
      <c r="O46" s="42">
        <v>1307600</v>
      </c>
      <c r="P46" s="43">
        <v>6.1557402277623886E-3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551.54999999999995</v>
      </c>
      <c r="F47" s="40">
        <v>546.11666666666667</v>
      </c>
      <c r="G47" s="41">
        <v>539.23333333333335</v>
      </c>
      <c r="H47" s="41">
        <v>526.91666666666663</v>
      </c>
      <c r="I47" s="41">
        <v>520.0333333333333</v>
      </c>
      <c r="J47" s="41">
        <v>558.43333333333339</v>
      </c>
      <c r="K47" s="41">
        <v>565.31666666666683</v>
      </c>
      <c r="L47" s="41">
        <v>577.63333333333344</v>
      </c>
      <c r="M47" s="31">
        <v>553</v>
      </c>
      <c r="N47" s="31">
        <v>533.79999999999995</v>
      </c>
      <c r="O47" s="42">
        <v>18807800</v>
      </c>
      <c r="P47" s="43">
        <v>-3.5210472858593841E-2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155.30000000000001</v>
      </c>
      <c r="F48" s="40">
        <v>154.79999999999998</v>
      </c>
      <c r="G48" s="41">
        <v>152.34999999999997</v>
      </c>
      <c r="H48" s="41">
        <v>149.39999999999998</v>
      </c>
      <c r="I48" s="41">
        <v>146.94999999999996</v>
      </c>
      <c r="J48" s="41">
        <v>157.74999999999997</v>
      </c>
      <c r="K48" s="41">
        <v>160.19999999999996</v>
      </c>
      <c r="L48" s="41">
        <v>163.14999999999998</v>
      </c>
      <c r="M48" s="31">
        <v>157.25</v>
      </c>
      <c r="N48" s="31">
        <v>151.85</v>
      </c>
      <c r="O48" s="42">
        <v>76156200</v>
      </c>
      <c r="P48" s="43">
        <v>6.2212849288242826E-2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626.25</v>
      </c>
      <c r="F49" s="40">
        <v>614.86666666666667</v>
      </c>
      <c r="G49" s="41">
        <v>600.73333333333335</v>
      </c>
      <c r="H49" s="41">
        <v>575.2166666666667</v>
      </c>
      <c r="I49" s="41">
        <v>561.08333333333337</v>
      </c>
      <c r="J49" s="41">
        <v>640.38333333333333</v>
      </c>
      <c r="K49" s="41">
        <v>654.51666666666677</v>
      </c>
      <c r="L49" s="41">
        <v>680.0333333333333</v>
      </c>
      <c r="M49" s="31">
        <v>629</v>
      </c>
      <c r="N49" s="31">
        <v>589.35</v>
      </c>
      <c r="O49" s="42">
        <v>3576300</v>
      </c>
      <c r="P49" s="43">
        <v>-4.3431053203040176E-3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580.25</v>
      </c>
      <c r="F50" s="40">
        <v>579.26666666666677</v>
      </c>
      <c r="G50" s="41">
        <v>566.58333333333348</v>
      </c>
      <c r="H50" s="41">
        <v>552.91666666666674</v>
      </c>
      <c r="I50" s="41">
        <v>540.23333333333346</v>
      </c>
      <c r="J50" s="41">
        <v>592.93333333333351</v>
      </c>
      <c r="K50" s="41">
        <v>605.61666666666667</v>
      </c>
      <c r="L50" s="41">
        <v>619.28333333333353</v>
      </c>
      <c r="M50" s="31">
        <v>591.95000000000005</v>
      </c>
      <c r="N50" s="31">
        <v>565.6</v>
      </c>
      <c r="O50" s="42">
        <v>11635000</v>
      </c>
      <c r="P50" s="43">
        <v>2.1061869240895131E-2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955.4</v>
      </c>
      <c r="F51" s="40">
        <v>948.68333333333339</v>
      </c>
      <c r="G51" s="41">
        <v>938.61666666666679</v>
      </c>
      <c r="H51" s="41">
        <v>921.83333333333337</v>
      </c>
      <c r="I51" s="41">
        <v>911.76666666666677</v>
      </c>
      <c r="J51" s="41">
        <v>965.46666666666681</v>
      </c>
      <c r="K51" s="41">
        <v>975.53333333333342</v>
      </c>
      <c r="L51" s="41">
        <v>992.31666666666683</v>
      </c>
      <c r="M51" s="31">
        <v>958.75</v>
      </c>
      <c r="N51" s="31">
        <v>931.9</v>
      </c>
      <c r="O51" s="42">
        <v>11053250</v>
      </c>
      <c r="P51" s="43">
        <v>-1.881022445329179E-2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156.85</v>
      </c>
      <c r="F52" s="40">
        <v>156.29999999999998</v>
      </c>
      <c r="G52" s="41">
        <v>154.14999999999998</v>
      </c>
      <c r="H52" s="41">
        <v>151.44999999999999</v>
      </c>
      <c r="I52" s="41">
        <v>149.29999999999998</v>
      </c>
      <c r="J52" s="41">
        <v>158.99999999999997</v>
      </c>
      <c r="K52" s="41">
        <v>161.15</v>
      </c>
      <c r="L52" s="41">
        <v>163.84999999999997</v>
      </c>
      <c r="M52" s="31">
        <v>158.44999999999999</v>
      </c>
      <c r="N52" s="31">
        <v>153.6</v>
      </c>
      <c r="O52" s="42">
        <v>55952400</v>
      </c>
      <c r="P52" s="43">
        <v>1.9748928352725046E-2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5540.35</v>
      </c>
      <c r="F53" s="40">
        <v>5472.1333333333341</v>
      </c>
      <c r="G53" s="41">
        <v>5383.2166666666681</v>
      </c>
      <c r="H53" s="41">
        <v>5226.0833333333339</v>
      </c>
      <c r="I53" s="41">
        <v>5137.1666666666679</v>
      </c>
      <c r="J53" s="41">
        <v>5629.2666666666682</v>
      </c>
      <c r="K53" s="41">
        <v>5718.1833333333343</v>
      </c>
      <c r="L53" s="41">
        <v>5875.3166666666684</v>
      </c>
      <c r="M53" s="31">
        <v>5561.05</v>
      </c>
      <c r="N53" s="31">
        <v>5315</v>
      </c>
      <c r="O53" s="42">
        <v>797800</v>
      </c>
      <c r="P53" s="43">
        <v>-8.944099378881987E-3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1736.75</v>
      </c>
      <c r="F54" s="40">
        <v>1730.9833333333333</v>
      </c>
      <c r="G54" s="41">
        <v>1721.5666666666666</v>
      </c>
      <c r="H54" s="41">
        <v>1706.3833333333332</v>
      </c>
      <c r="I54" s="41">
        <v>1696.9666666666665</v>
      </c>
      <c r="J54" s="41">
        <v>1746.1666666666667</v>
      </c>
      <c r="K54" s="41">
        <v>1755.5833333333333</v>
      </c>
      <c r="L54" s="41">
        <v>1770.7666666666669</v>
      </c>
      <c r="M54" s="31">
        <v>1740.4</v>
      </c>
      <c r="N54" s="31">
        <v>1715.8</v>
      </c>
      <c r="O54" s="42">
        <v>3004400</v>
      </c>
      <c r="P54" s="43">
        <v>-2.0091324200913242E-2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704.9</v>
      </c>
      <c r="F55" s="40">
        <v>701.84999999999991</v>
      </c>
      <c r="G55" s="41">
        <v>694.14999999999986</v>
      </c>
      <c r="H55" s="41">
        <v>683.4</v>
      </c>
      <c r="I55" s="41">
        <v>675.69999999999993</v>
      </c>
      <c r="J55" s="41">
        <v>712.5999999999998</v>
      </c>
      <c r="K55" s="41">
        <v>720.29999999999984</v>
      </c>
      <c r="L55" s="41">
        <v>731.04999999999973</v>
      </c>
      <c r="M55" s="31">
        <v>709.55</v>
      </c>
      <c r="N55" s="31">
        <v>691.1</v>
      </c>
      <c r="O55" s="42">
        <v>8160423</v>
      </c>
      <c r="P55" s="43">
        <v>4.3365307753796961E-2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806</v>
      </c>
      <c r="F56" s="40">
        <v>792.11666666666667</v>
      </c>
      <c r="G56" s="41">
        <v>775.23333333333335</v>
      </c>
      <c r="H56" s="41">
        <v>744.4666666666667</v>
      </c>
      <c r="I56" s="41">
        <v>727.58333333333337</v>
      </c>
      <c r="J56" s="41">
        <v>822.88333333333333</v>
      </c>
      <c r="K56" s="41">
        <v>839.76666666666677</v>
      </c>
      <c r="L56" s="41">
        <v>870.5333333333333</v>
      </c>
      <c r="M56" s="31">
        <v>809</v>
      </c>
      <c r="N56" s="31">
        <v>761.35</v>
      </c>
      <c r="O56" s="42">
        <v>1870625</v>
      </c>
      <c r="P56" s="43">
        <v>-1.7077175697865352E-2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150.30000000000001</v>
      </c>
      <c r="F57" s="40">
        <v>149.31666666666669</v>
      </c>
      <c r="G57" s="41">
        <v>147.83333333333337</v>
      </c>
      <c r="H57" s="41">
        <v>145.36666666666667</v>
      </c>
      <c r="I57" s="41">
        <v>143.88333333333335</v>
      </c>
      <c r="J57" s="41">
        <v>151.78333333333339</v>
      </c>
      <c r="K57" s="41">
        <v>153.26666666666668</v>
      </c>
      <c r="L57" s="41">
        <v>155.73333333333341</v>
      </c>
      <c r="M57" s="31">
        <v>150.80000000000001</v>
      </c>
      <c r="N57" s="31">
        <v>146.85</v>
      </c>
      <c r="O57" s="42">
        <v>9259700</v>
      </c>
      <c r="P57" s="43">
        <v>2.2945205479452054E-2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992.3</v>
      </c>
      <c r="F58" s="40">
        <v>990.16666666666663</v>
      </c>
      <c r="G58" s="41">
        <v>973.33333333333326</v>
      </c>
      <c r="H58" s="41">
        <v>954.36666666666667</v>
      </c>
      <c r="I58" s="41">
        <v>937.5333333333333</v>
      </c>
      <c r="J58" s="41">
        <v>1009.1333333333332</v>
      </c>
      <c r="K58" s="41">
        <v>1025.9666666666665</v>
      </c>
      <c r="L58" s="41">
        <v>1044.9333333333332</v>
      </c>
      <c r="M58" s="31">
        <v>1007</v>
      </c>
      <c r="N58" s="31">
        <v>971.2</v>
      </c>
      <c r="O58" s="42">
        <v>2131200</v>
      </c>
      <c r="P58" s="43">
        <v>2.3631123919308359E-2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651.35</v>
      </c>
      <c r="F59" s="40">
        <v>649.68333333333328</v>
      </c>
      <c r="G59" s="41">
        <v>646.71666666666658</v>
      </c>
      <c r="H59" s="41">
        <v>642.08333333333326</v>
      </c>
      <c r="I59" s="41">
        <v>639.11666666666656</v>
      </c>
      <c r="J59" s="41">
        <v>654.31666666666661</v>
      </c>
      <c r="K59" s="41">
        <v>657.2833333333333</v>
      </c>
      <c r="L59" s="41">
        <v>661.91666666666663</v>
      </c>
      <c r="M59" s="31">
        <v>652.65</v>
      </c>
      <c r="N59" s="31">
        <v>645.04999999999995</v>
      </c>
      <c r="O59" s="42">
        <v>11418750</v>
      </c>
      <c r="P59" s="43">
        <v>-2.5703924914675769E-2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2433.3000000000002</v>
      </c>
      <c r="F60" s="40">
        <v>2399.7666666666669</v>
      </c>
      <c r="G60" s="41">
        <v>2354.5333333333338</v>
      </c>
      <c r="H60" s="41">
        <v>2275.7666666666669</v>
      </c>
      <c r="I60" s="41">
        <v>2230.5333333333338</v>
      </c>
      <c r="J60" s="41">
        <v>2478.5333333333338</v>
      </c>
      <c r="K60" s="41">
        <v>2523.7666666666664</v>
      </c>
      <c r="L60" s="41">
        <v>2602.5333333333338</v>
      </c>
      <c r="M60" s="31">
        <v>2445</v>
      </c>
      <c r="N60" s="31">
        <v>2321</v>
      </c>
      <c r="O60" s="42">
        <v>2765000</v>
      </c>
      <c r="P60" s="43">
        <v>1.0784134527508682E-2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5176.95</v>
      </c>
      <c r="F61" s="40">
        <v>5155.7166666666662</v>
      </c>
      <c r="G61" s="41">
        <v>5124.1333333333323</v>
      </c>
      <c r="H61" s="41">
        <v>5071.3166666666657</v>
      </c>
      <c r="I61" s="41">
        <v>5039.7333333333318</v>
      </c>
      <c r="J61" s="41">
        <v>5208.5333333333328</v>
      </c>
      <c r="K61" s="41">
        <v>5240.1166666666668</v>
      </c>
      <c r="L61" s="41">
        <v>5292.9333333333334</v>
      </c>
      <c r="M61" s="31">
        <v>5187.3</v>
      </c>
      <c r="N61" s="31">
        <v>5102.8999999999996</v>
      </c>
      <c r="O61" s="42">
        <v>2177400</v>
      </c>
      <c r="P61" s="43">
        <v>-1.3322457857531268E-2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4118.25</v>
      </c>
      <c r="F62" s="40">
        <v>4084.9666666666667</v>
      </c>
      <c r="G62" s="41">
        <v>4019.8833333333332</v>
      </c>
      <c r="H62" s="41">
        <v>3921.5166666666664</v>
      </c>
      <c r="I62" s="41">
        <v>3856.4333333333329</v>
      </c>
      <c r="J62" s="41">
        <v>4183.3333333333339</v>
      </c>
      <c r="K62" s="41">
        <v>4248.4166666666661</v>
      </c>
      <c r="L62" s="41">
        <v>4346.7833333333338</v>
      </c>
      <c r="M62" s="31">
        <v>4150.05</v>
      </c>
      <c r="N62" s="31">
        <v>3986.6</v>
      </c>
      <c r="O62" s="42">
        <v>437750</v>
      </c>
      <c r="P62" s="43">
        <v>2.8563267637817766E-4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331.6</v>
      </c>
      <c r="F63" s="40">
        <v>328.7</v>
      </c>
      <c r="G63" s="41">
        <v>323.39999999999998</v>
      </c>
      <c r="H63" s="41">
        <v>315.2</v>
      </c>
      <c r="I63" s="41">
        <v>309.89999999999998</v>
      </c>
      <c r="J63" s="41">
        <v>336.9</v>
      </c>
      <c r="K63" s="41">
        <v>342.20000000000005</v>
      </c>
      <c r="L63" s="41">
        <v>350.4</v>
      </c>
      <c r="M63" s="31">
        <v>334</v>
      </c>
      <c r="N63" s="31">
        <v>320.5</v>
      </c>
      <c r="O63" s="42">
        <v>37233900</v>
      </c>
      <c r="P63" s="43">
        <v>2.1178387184360575E-2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4862.3999999999996</v>
      </c>
      <c r="F64" s="40">
        <v>4830.4833333333336</v>
      </c>
      <c r="G64" s="41">
        <v>4786.916666666667</v>
      </c>
      <c r="H64" s="41">
        <v>4711.4333333333334</v>
      </c>
      <c r="I64" s="41">
        <v>4667.8666666666668</v>
      </c>
      <c r="J64" s="41">
        <v>4905.9666666666672</v>
      </c>
      <c r="K64" s="41">
        <v>4949.5333333333328</v>
      </c>
      <c r="L64" s="41">
        <v>5025.0166666666673</v>
      </c>
      <c r="M64" s="31">
        <v>4874.05</v>
      </c>
      <c r="N64" s="31">
        <v>4755</v>
      </c>
      <c r="O64" s="42">
        <v>2824000</v>
      </c>
      <c r="P64" s="43">
        <v>-4.2143644534893582E-2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2844.65</v>
      </c>
      <c r="F65" s="40">
        <v>2823.7333333333336</v>
      </c>
      <c r="G65" s="41">
        <v>2798.9666666666672</v>
      </c>
      <c r="H65" s="41">
        <v>2753.2833333333338</v>
      </c>
      <c r="I65" s="41">
        <v>2728.5166666666673</v>
      </c>
      <c r="J65" s="41">
        <v>2869.416666666667</v>
      </c>
      <c r="K65" s="41">
        <v>2894.1833333333334</v>
      </c>
      <c r="L65" s="41">
        <v>2939.8666666666668</v>
      </c>
      <c r="M65" s="31">
        <v>2848.5</v>
      </c>
      <c r="N65" s="31">
        <v>2778.05</v>
      </c>
      <c r="O65" s="42">
        <v>4508700</v>
      </c>
      <c r="P65" s="43">
        <v>1.6652197932286322E-2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1477.85</v>
      </c>
      <c r="F66" s="40">
        <v>1470.4833333333336</v>
      </c>
      <c r="G66" s="41">
        <v>1445.5166666666671</v>
      </c>
      <c r="H66" s="41">
        <v>1413.1833333333336</v>
      </c>
      <c r="I66" s="41">
        <v>1388.2166666666672</v>
      </c>
      <c r="J66" s="41">
        <v>1502.8166666666671</v>
      </c>
      <c r="K66" s="41">
        <v>1527.7833333333333</v>
      </c>
      <c r="L66" s="41">
        <v>1560.116666666667</v>
      </c>
      <c r="M66" s="31">
        <v>1495.45</v>
      </c>
      <c r="N66" s="31">
        <v>1438.15</v>
      </c>
      <c r="O66" s="42">
        <v>7662050</v>
      </c>
      <c r="P66" s="43">
        <v>0.19630742808072135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179.35</v>
      </c>
      <c r="F67" s="40">
        <v>178.86666666666665</v>
      </c>
      <c r="G67" s="41">
        <v>176.0333333333333</v>
      </c>
      <c r="H67" s="41">
        <v>172.71666666666667</v>
      </c>
      <c r="I67" s="41">
        <v>169.88333333333333</v>
      </c>
      <c r="J67" s="41">
        <v>182.18333333333328</v>
      </c>
      <c r="K67" s="41">
        <v>185.01666666666659</v>
      </c>
      <c r="L67" s="41">
        <v>188.33333333333326</v>
      </c>
      <c r="M67" s="31">
        <v>181.7</v>
      </c>
      <c r="N67" s="31">
        <v>175.55</v>
      </c>
      <c r="O67" s="42">
        <v>29379600</v>
      </c>
      <c r="P67" s="43">
        <v>-2.4387328153018528E-2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80.349999999999994</v>
      </c>
      <c r="F68" s="40">
        <v>79.733333333333334</v>
      </c>
      <c r="G68" s="41">
        <v>78.766666666666666</v>
      </c>
      <c r="H68" s="41">
        <v>77.183333333333337</v>
      </c>
      <c r="I68" s="41">
        <v>76.216666666666669</v>
      </c>
      <c r="J68" s="41">
        <v>81.316666666666663</v>
      </c>
      <c r="K68" s="41">
        <v>82.283333333333331</v>
      </c>
      <c r="L68" s="41">
        <v>83.86666666666666</v>
      </c>
      <c r="M68" s="31">
        <v>80.7</v>
      </c>
      <c r="N68" s="31">
        <v>78.150000000000006</v>
      </c>
      <c r="O68" s="42">
        <v>93630000</v>
      </c>
      <c r="P68" s="43">
        <v>3.6532713384257724E-2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150.44999999999999</v>
      </c>
      <c r="F69" s="40">
        <v>150.29999999999998</v>
      </c>
      <c r="G69" s="41">
        <v>148.59999999999997</v>
      </c>
      <c r="H69" s="41">
        <v>146.74999999999997</v>
      </c>
      <c r="I69" s="41">
        <v>145.04999999999995</v>
      </c>
      <c r="J69" s="41">
        <v>152.14999999999998</v>
      </c>
      <c r="K69" s="41">
        <v>153.84999999999997</v>
      </c>
      <c r="L69" s="41">
        <v>155.69999999999999</v>
      </c>
      <c r="M69" s="31">
        <v>152</v>
      </c>
      <c r="N69" s="31">
        <v>148.44999999999999</v>
      </c>
      <c r="O69" s="42">
        <v>39314500</v>
      </c>
      <c r="P69" s="43">
        <v>3.3680834001603849E-2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507.4</v>
      </c>
      <c r="F70" s="40">
        <v>501.93333333333334</v>
      </c>
      <c r="G70" s="41">
        <v>494.4666666666667</v>
      </c>
      <c r="H70" s="41">
        <v>481.53333333333336</v>
      </c>
      <c r="I70" s="41">
        <v>474.06666666666672</v>
      </c>
      <c r="J70" s="41">
        <v>514.86666666666667</v>
      </c>
      <c r="K70" s="41">
        <v>522.33333333333326</v>
      </c>
      <c r="L70" s="41">
        <v>535.26666666666665</v>
      </c>
      <c r="M70" s="31">
        <v>509.4</v>
      </c>
      <c r="N70" s="31">
        <v>489</v>
      </c>
      <c r="O70" s="42">
        <v>7470400</v>
      </c>
      <c r="P70" s="43">
        <v>-2.9143625765954268E-2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35.4</v>
      </c>
      <c r="F71" s="40">
        <v>34.833333333333336</v>
      </c>
      <c r="G71" s="41">
        <v>33.966666666666669</v>
      </c>
      <c r="H71" s="41">
        <v>32.533333333333331</v>
      </c>
      <c r="I71" s="41">
        <v>31.666666666666664</v>
      </c>
      <c r="J71" s="41">
        <v>36.266666666666673</v>
      </c>
      <c r="K71" s="41">
        <v>37.133333333333333</v>
      </c>
      <c r="L71" s="41">
        <v>38.566666666666677</v>
      </c>
      <c r="M71" s="31">
        <v>35.700000000000003</v>
      </c>
      <c r="N71" s="31">
        <v>33.4</v>
      </c>
      <c r="O71" s="42">
        <v>118755000</v>
      </c>
      <c r="P71" s="43">
        <v>6.2399355877616747E-2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1083.2</v>
      </c>
      <c r="F72" s="40">
        <v>1082.2</v>
      </c>
      <c r="G72" s="41">
        <v>1071.5</v>
      </c>
      <c r="H72" s="41">
        <v>1059.8</v>
      </c>
      <c r="I72" s="41">
        <v>1049.0999999999999</v>
      </c>
      <c r="J72" s="41">
        <v>1093.9000000000001</v>
      </c>
      <c r="K72" s="41">
        <v>1104.6000000000004</v>
      </c>
      <c r="L72" s="41">
        <v>1116.3000000000002</v>
      </c>
      <c r="M72" s="31">
        <v>1092.9000000000001</v>
      </c>
      <c r="N72" s="31">
        <v>1070.5</v>
      </c>
      <c r="O72" s="42">
        <v>5087000</v>
      </c>
      <c r="P72" s="43">
        <v>-1.7764047113342344E-2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1719.4</v>
      </c>
      <c r="F73" s="40">
        <v>1701.4666666666665</v>
      </c>
      <c r="G73" s="41">
        <v>1653.9333333333329</v>
      </c>
      <c r="H73" s="41">
        <v>1588.4666666666665</v>
      </c>
      <c r="I73" s="41">
        <v>1540.9333333333329</v>
      </c>
      <c r="J73" s="41">
        <v>1766.9333333333329</v>
      </c>
      <c r="K73" s="41">
        <v>1814.4666666666662</v>
      </c>
      <c r="L73" s="41">
        <v>1879.9333333333329</v>
      </c>
      <c r="M73" s="31">
        <v>1749</v>
      </c>
      <c r="N73" s="31">
        <v>1636</v>
      </c>
      <c r="O73" s="42">
        <v>2458300</v>
      </c>
      <c r="P73" s="43">
        <v>0.13641826923076922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322</v>
      </c>
      <c r="F74" s="40">
        <v>320.36666666666667</v>
      </c>
      <c r="G74" s="41">
        <v>316.23333333333335</v>
      </c>
      <c r="H74" s="41">
        <v>310.4666666666667</v>
      </c>
      <c r="I74" s="41">
        <v>306.33333333333337</v>
      </c>
      <c r="J74" s="41">
        <v>326.13333333333333</v>
      </c>
      <c r="K74" s="41">
        <v>330.26666666666665</v>
      </c>
      <c r="L74" s="41">
        <v>336.0333333333333</v>
      </c>
      <c r="M74" s="31">
        <v>324.5</v>
      </c>
      <c r="N74" s="31">
        <v>314.60000000000002</v>
      </c>
      <c r="O74" s="42">
        <v>12599950</v>
      </c>
      <c r="P74" s="43">
        <v>-1.0950237255140528E-2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1556.8</v>
      </c>
      <c r="F75" s="40">
        <v>1549.55</v>
      </c>
      <c r="G75" s="41">
        <v>1534.8</v>
      </c>
      <c r="H75" s="41">
        <v>1512.8</v>
      </c>
      <c r="I75" s="41">
        <v>1498.05</v>
      </c>
      <c r="J75" s="41">
        <v>1571.55</v>
      </c>
      <c r="K75" s="41">
        <v>1586.3</v>
      </c>
      <c r="L75" s="41">
        <v>1608.3</v>
      </c>
      <c r="M75" s="31">
        <v>1564.3</v>
      </c>
      <c r="N75" s="31">
        <v>1527.55</v>
      </c>
      <c r="O75" s="42">
        <v>10483725</v>
      </c>
      <c r="P75" s="43">
        <v>7.708352226353496E-4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635.45000000000005</v>
      </c>
      <c r="F76" s="40">
        <v>628.73333333333335</v>
      </c>
      <c r="G76" s="41">
        <v>616.76666666666665</v>
      </c>
      <c r="H76" s="41">
        <v>598.08333333333326</v>
      </c>
      <c r="I76" s="41">
        <v>586.11666666666656</v>
      </c>
      <c r="J76" s="41">
        <v>647.41666666666674</v>
      </c>
      <c r="K76" s="41">
        <v>659.38333333333344</v>
      </c>
      <c r="L76" s="41">
        <v>678.06666666666683</v>
      </c>
      <c r="M76" s="31">
        <v>640.70000000000005</v>
      </c>
      <c r="N76" s="31">
        <v>610.04999999999995</v>
      </c>
      <c r="O76" s="42">
        <v>5515000</v>
      </c>
      <c r="P76" s="43">
        <v>8.6967233308696726E-2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1357.55</v>
      </c>
      <c r="F77" s="40">
        <v>1374.7166666666665</v>
      </c>
      <c r="G77" s="41">
        <v>1320.9833333333329</v>
      </c>
      <c r="H77" s="41">
        <v>1284.4166666666665</v>
      </c>
      <c r="I77" s="41">
        <v>1230.6833333333329</v>
      </c>
      <c r="J77" s="41">
        <v>1411.2833333333328</v>
      </c>
      <c r="K77" s="41">
        <v>1465.0166666666664</v>
      </c>
      <c r="L77" s="41">
        <v>1501.5833333333328</v>
      </c>
      <c r="M77" s="31">
        <v>1428.45</v>
      </c>
      <c r="N77" s="31">
        <v>1338.15</v>
      </c>
      <c r="O77" s="42">
        <v>2151275</v>
      </c>
      <c r="P77" s="43">
        <v>0.1011427182105519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1415.45</v>
      </c>
      <c r="F78" s="40">
        <v>1413.7833333333335</v>
      </c>
      <c r="G78" s="41">
        <v>1399.5166666666671</v>
      </c>
      <c r="H78" s="41">
        <v>1383.5833333333335</v>
      </c>
      <c r="I78" s="41">
        <v>1369.3166666666671</v>
      </c>
      <c r="J78" s="41">
        <v>1429.7166666666672</v>
      </c>
      <c r="K78" s="41">
        <v>1443.9833333333336</v>
      </c>
      <c r="L78" s="41">
        <v>1459.9166666666672</v>
      </c>
      <c r="M78" s="31">
        <v>1428.05</v>
      </c>
      <c r="N78" s="31">
        <v>1397.85</v>
      </c>
      <c r="O78" s="42">
        <v>4785500</v>
      </c>
      <c r="P78" s="43">
        <v>6.6169098808065055E-2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1298.75</v>
      </c>
      <c r="F79" s="40">
        <v>1295.9333333333334</v>
      </c>
      <c r="G79" s="41">
        <v>1277.8666666666668</v>
      </c>
      <c r="H79" s="41">
        <v>1256.9833333333333</v>
      </c>
      <c r="I79" s="41">
        <v>1238.9166666666667</v>
      </c>
      <c r="J79" s="41">
        <v>1316.8166666666668</v>
      </c>
      <c r="K79" s="41">
        <v>1334.8833333333334</v>
      </c>
      <c r="L79" s="41">
        <v>1355.7666666666669</v>
      </c>
      <c r="M79" s="31">
        <v>1314</v>
      </c>
      <c r="N79" s="31">
        <v>1275.05</v>
      </c>
      <c r="O79" s="42">
        <v>19180700</v>
      </c>
      <c r="P79" s="43">
        <v>1.391304347826087E-2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2777.9</v>
      </c>
      <c r="F80" s="40">
        <v>2764.7166666666667</v>
      </c>
      <c r="G80" s="41">
        <v>2745.1833333333334</v>
      </c>
      <c r="H80" s="41">
        <v>2712.4666666666667</v>
      </c>
      <c r="I80" s="41">
        <v>2692.9333333333334</v>
      </c>
      <c r="J80" s="41">
        <v>2797.4333333333334</v>
      </c>
      <c r="K80" s="41">
        <v>2816.9666666666672</v>
      </c>
      <c r="L80" s="41">
        <v>2849.6833333333334</v>
      </c>
      <c r="M80" s="31">
        <v>2784.25</v>
      </c>
      <c r="N80" s="31">
        <v>2732</v>
      </c>
      <c r="O80" s="42">
        <v>12409200</v>
      </c>
      <c r="P80" s="43">
        <v>7.3547318688812037E-3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3213.15</v>
      </c>
      <c r="F81" s="40">
        <v>3199.0166666666664</v>
      </c>
      <c r="G81" s="41">
        <v>3168.0333333333328</v>
      </c>
      <c r="H81" s="41">
        <v>3122.9166666666665</v>
      </c>
      <c r="I81" s="41">
        <v>3091.9333333333329</v>
      </c>
      <c r="J81" s="41">
        <v>3244.1333333333328</v>
      </c>
      <c r="K81" s="41">
        <v>3275.1166666666663</v>
      </c>
      <c r="L81" s="41">
        <v>3320.2333333333327</v>
      </c>
      <c r="M81" s="31">
        <v>3230</v>
      </c>
      <c r="N81" s="31">
        <v>3153.9</v>
      </c>
      <c r="O81" s="42">
        <v>1459600</v>
      </c>
      <c r="P81" s="43">
        <v>4.8189453393914358E-3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1556.75</v>
      </c>
      <c r="F82" s="40">
        <v>1552.25</v>
      </c>
      <c r="G82" s="41">
        <v>1537.25</v>
      </c>
      <c r="H82" s="41">
        <v>1517.75</v>
      </c>
      <c r="I82" s="41">
        <v>1502.75</v>
      </c>
      <c r="J82" s="41">
        <v>1571.75</v>
      </c>
      <c r="K82" s="41">
        <v>1586.75</v>
      </c>
      <c r="L82" s="41">
        <v>1606.25</v>
      </c>
      <c r="M82" s="31">
        <v>1567.25</v>
      </c>
      <c r="N82" s="31">
        <v>1532.75</v>
      </c>
      <c r="O82" s="42">
        <v>29728600</v>
      </c>
      <c r="P82" s="43">
        <v>2.9659967615963425E-2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737.55</v>
      </c>
      <c r="F83" s="40">
        <v>734.21666666666658</v>
      </c>
      <c r="G83" s="41">
        <v>729.53333333333319</v>
      </c>
      <c r="H83" s="41">
        <v>721.51666666666665</v>
      </c>
      <c r="I83" s="41">
        <v>716.83333333333326</v>
      </c>
      <c r="J83" s="41">
        <v>742.23333333333312</v>
      </c>
      <c r="K83" s="41">
        <v>746.91666666666652</v>
      </c>
      <c r="L83" s="41">
        <v>754.93333333333305</v>
      </c>
      <c r="M83" s="31">
        <v>738.9</v>
      </c>
      <c r="N83" s="31">
        <v>726.2</v>
      </c>
      <c r="O83" s="42">
        <v>17618700</v>
      </c>
      <c r="P83" s="43">
        <v>1.444043321299639E-2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2857.2</v>
      </c>
      <c r="F84" s="40">
        <v>2856.65</v>
      </c>
      <c r="G84" s="41">
        <v>2817.3500000000004</v>
      </c>
      <c r="H84" s="41">
        <v>2777.5000000000005</v>
      </c>
      <c r="I84" s="41">
        <v>2738.2000000000007</v>
      </c>
      <c r="J84" s="41">
        <v>2896.5</v>
      </c>
      <c r="K84" s="41">
        <v>2935.8</v>
      </c>
      <c r="L84" s="41">
        <v>2975.6499999999996</v>
      </c>
      <c r="M84" s="31">
        <v>2895.95</v>
      </c>
      <c r="N84" s="31">
        <v>2816.8</v>
      </c>
      <c r="O84" s="42">
        <v>3919800</v>
      </c>
      <c r="P84" s="43">
        <v>7.6347651731317962E-3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452.4</v>
      </c>
      <c r="F85" s="40">
        <v>448.5</v>
      </c>
      <c r="G85" s="41">
        <v>443.4</v>
      </c>
      <c r="H85" s="41">
        <v>434.4</v>
      </c>
      <c r="I85" s="41">
        <v>429.29999999999995</v>
      </c>
      <c r="J85" s="41">
        <v>457.5</v>
      </c>
      <c r="K85" s="41">
        <v>462.6</v>
      </c>
      <c r="L85" s="41">
        <v>471.6</v>
      </c>
      <c r="M85" s="31">
        <v>453.6</v>
      </c>
      <c r="N85" s="31">
        <v>439.5</v>
      </c>
      <c r="O85" s="42">
        <v>34584900</v>
      </c>
      <c r="P85" s="43">
        <v>0.12293193717277487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272.45</v>
      </c>
      <c r="F86" s="40">
        <v>270.90000000000003</v>
      </c>
      <c r="G86" s="41">
        <v>268.35000000000008</v>
      </c>
      <c r="H86" s="41">
        <v>264.25000000000006</v>
      </c>
      <c r="I86" s="41">
        <v>261.7000000000001</v>
      </c>
      <c r="J86" s="41">
        <v>275.00000000000006</v>
      </c>
      <c r="K86" s="41">
        <v>277.55</v>
      </c>
      <c r="L86" s="41">
        <v>281.65000000000003</v>
      </c>
      <c r="M86" s="31">
        <v>273.45</v>
      </c>
      <c r="N86" s="31">
        <v>266.8</v>
      </c>
      <c r="O86" s="42">
        <v>24316200</v>
      </c>
      <c r="P86" s="43">
        <v>2.2944116310767832E-2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2809.4</v>
      </c>
      <c r="F87" s="40">
        <v>2821.4333333333338</v>
      </c>
      <c r="G87" s="41">
        <v>2783.8166666666675</v>
      </c>
      <c r="H87" s="41">
        <v>2758.2333333333336</v>
      </c>
      <c r="I87" s="41">
        <v>2720.6166666666672</v>
      </c>
      <c r="J87" s="41">
        <v>2847.0166666666678</v>
      </c>
      <c r="K87" s="41">
        <v>2884.6333333333337</v>
      </c>
      <c r="L87" s="41">
        <v>2910.2166666666681</v>
      </c>
      <c r="M87" s="31">
        <v>2859.05</v>
      </c>
      <c r="N87" s="31">
        <v>2795.85</v>
      </c>
      <c r="O87" s="42">
        <v>7452000</v>
      </c>
      <c r="P87" s="43">
        <v>-1.2075836251660427E-4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209.8</v>
      </c>
      <c r="F88" s="40">
        <v>211.65</v>
      </c>
      <c r="G88" s="41">
        <v>204.70000000000002</v>
      </c>
      <c r="H88" s="41">
        <v>199.60000000000002</v>
      </c>
      <c r="I88" s="41">
        <v>192.65000000000003</v>
      </c>
      <c r="J88" s="41">
        <v>216.75</v>
      </c>
      <c r="K88" s="41">
        <v>223.7</v>
      </c>
      <c r="L88" s="41">
        <v>228.79999999999998</v>
      </c>
      <c r="M88" s="31">
        <v>218.6</v>
      </c>
      <c r="N88" s="31">
        <v>206.55</v>
      </c>
      <c r="O88" s="42">
        <v>38877100</v>
      </c>
      <c r="P88" s="43">
        <v>-3.8119343457585518E-2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712.35</v>
      </c>
      <c r="F89" s="40">
        <v>707.19999999999993</v>
      </c>
      <c r="G89" s="41">
        <v>700.49999999999989</v>
      </c>
      <c r="H89" s="41">
        <v>688.65</v>
      </c>
      <c r="I89" s="41">
        <v>681.94999999999993</v>
      </c>
      <c r="J89" s="41">
        <v>719.04999999999984</v>
      </c>
      <c r="K89" s="41">
        <v>725.74999999999989</v>
      </c>
      <c r="L89" s="41">
        <v>737.5999999999998</v>
      </c>
      <c r="M89" s="31">
        <v>713.9</v>
      </c>
      <c r="N89" s="31">
        <v>695.35</v>
      </c>
      <c r="O89" s="42">
        <v>82974375</v>
      </c>
      <c r="P89" s="43">
        <v>-1.7438452520515825E-2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1636.5</v>
      </c>
      <c r="F90" s="40">
        <v>1626.9833333333333</v>
      </c>
      <c r="G90" s="41">
        <v>1612.9666666666667</v>
      </c>
      <c r="H90" s="41">
        <v>1589.4333333333334</v>
      </c>
      <c r="I90" s="41">
        <v>1575.4166666666667</v>
      </c>
      <c r="J90" s="41">
        <v>1650.5166666666667</v>
      </c>
      <c r="K90" s="41">
        <v>1664.5333333333335</v>
      </c>
      <c r="L90" s="41">
        <v>1688.0666666666666</v>
      </c>
      <c r="M90" s="31">
        <v>1641</v>
      </c>
      <c r="N90" s="31">
        <v>1603.45</v>
      </c>
      <c r="O90" s="42">
        <v>2241025</v>
      </c>
      <c r="P90" s="43">
        <v>-1.0694183864915573E-2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693.75</v>
      </c>
      <c r="F91" s="40">
        <v>688</v>
      </c>
      <c r="G91" s="41">
        <v>678</v>
      </c>
      <c r="H91" s="41">
        <v>662.25</v>
      </c>
      <c r="I91" s="41">
        <v>652.25</v>
      </c>
      <c r="J91" s="41">
        <v>703.75</v>
      </c>
      <c r="K91" s="41">
        <v>713.75</v>
      </c>
      <c r="L91" s="41">
        <v>729.5</v>
      </c>
      <c r="M91" s="31">
        <v>698</v>
      </c>
      <c r="N91" s="31">
        <v>672.25</v>
      </c>
      <c r="O91" s="42">
        <v>6451500</v>
      </c>
      <c r="P91" s="43">
        <v>-2.5510204081632651E-3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10.9</v>
      </c>
      <c r="F92" s="40">
        <v>10.716666666666667</v>
      </c>
      <c r="G92" s="41">
        <v>10.333333333333334</v>
      </c>
      <c r="H92" s="41">
        <v>9.7666666666666675</v>
      </c>
      <c r="I92" s="41">
        <v>9.3833333333333346</v>
      </c>
      <c r="J92" s="41">
        <v>11.283333333333333</v>
      </c>
      <c r="K92" s="41">
        <v>11.666666666666666</v>
      </c>
      <c r="L92" s="41">
        <v>12.233333333333333</v>
      </c>
      <c r="M92" s="31">
        <v>11.1</v>
      </c>
      <c r="N92" s="31">
        <v>10.15</v>
      </c>
      <c r="O92" s="42">
        <v>766220000</v>
      </c>
      <c r="P92" s="43">
        <v>-3.0555309538570542E-2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48.7</v>
      </c>
      <c r="F93" s="40">
        <v>48.233333333333327</v>
      </c>
      <c r="G93" s="41">
        <v>47.516666666666652</v>
      </c>
      <c r="H93" s="41">
        <v>46.333333333333321</v>
      </c>
      <c r="I93" s="41">
        <v>45.616666666666646</v>
      </c>
      <c r="J93" s="41">
        <v>49.416666666666657</v>
      </c>
      <c r="K93" s="41">
        <v>50.13333333333334</v>
      </c>
      <c r="L93" s="41">
        <v>51.316666666666663</v>
      </c>
      <c r="M93" s="31">
        <v>48.95</v>
      </c>
      <c r="N93" s="31">
        <v>47.05</v>
      </c>
      <c r="O93" s="42">
        <v>174467500</v>
      </c>
      <c r="P93" s="43">
        <v>-1.0133132108014876E-2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585</v>
      </c>
      <c r="F94" s="40">
        <v>581.33333333333337</v>
      </c>
      <c r="G94" s="41">
        <v>570.41666666666674</v>
      </c>
      <c r="H94" s="41">
        <v>555.83333333333337</v>
      </c>
      <c r="I94" s="41">
        <v>544.91666666666674</v>
      </c>
      <c r="J94" s="41">
        <v>595.91666666666674</v>
      </c>
      <c r="K94" s="41">
        <v>606.83333333333348</v>
      </c>
      <c r="L94" s="41">
        <v>621.41666666666674</v>
      </c>
      <c r="M94" s="31">
        <v>592.25</v>
      </c>
      <c r="N94" s="31">
        <v>566.75</v>
      </c>
      <c r="O94" s="42">
        <v>8761250</v>
      </c>
      <c r="P94" s="43">
        <v>-1.7521726941407346E-2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549.04999999999995</v>
      </c>
      <c r="F95" s="40">
        <v>545.29999999999995</v>
      </c>
      <c r="G95" s="41">
        <v>539.69999999999993</v>
      </c>
      <c r="H95" s="41">
        <v>530.35</v>
      </c>
      <c r="I95" s="41">
        <v>524.75</v>
      </c>
      <c r="J95" s="41">
        <v>554.64999999999986</v>
      </c>
      <c r="K95" s="41">
        <v>560.24999999999977</v>
      </c>
      <c r="L95" s="41">
        <v>569.5999999999998</v>
      </c>
      <c r="M95" s="31">
        <v>550.9</v>
      </c>
      <c r="N95" s="31">
        <v>535.95000000000005</v>
      </c>
      <c r="O95" s="42">
        <v>9242750</v>
      </c>
      <c r="P95" s="43">
        <v>-3.1412103746397697E-2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164.45</v>
      </c>
      <c r="F96" s="40">
        <v>162.38333333333333</v>
      </c>
      <c r="G96" s="41">
        <v>157.56666666666666</v>
      </c>
      <c r="H96" s="41">
        <v>150.68333333333334</v>
      </c>
      <c r="I96" s="41">
        <v>145.86666666666667</v>
      </c>
      <c r="J96" s="41">
        <v>169.26666666666665</v>
      </c>
      <c r="K96" s="41">
        <v>174.08333333333331</v>
      </c>
      <c r="L96" s="41">
        <v>180.96666666666664</v>
      </c>
      <c r="M96" s="31">
        <v>167.2</v>
      </c>
      <c r="N96" s="31">
        <v>155.5</v>
      </c>
      <c r="O96" s="42">
        <v>15709200</v>
      </c>
      <c r="P96" s="43">
        <v>-1.6841591408347571E-2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8236.85</v>
      </c>
      <c r="F97" s="40">
        <v>8160.7166666666672</v>
      </c>
      <c r="G97" s="41">
        <v>8046.4833333333336</v>
      </c>
      <c r="H97" s="41">
        <v>7856.1166666666668</v>
      </c>
      <c r="I97" s="41">
        <v>7741.8833333333332</v>
      </c>
      <c r="J97" s="41">
        <v>8351.0833333333339</v>
      </c>
      <c r="K97" s="41">
        <v>8465.3166666666675</v>
      </c>
      <c r="L97" s="41">
        <v>8655.6833333333343</v>
      </c>
      <c r="M97" s="31">
        <v>8274.9500000000007</v>
      </c>
      <c r="N97" s="31">
        <v>7970.35</v>
      </c>
      <c r="O97" s="42">
        <v>219750</v>
      </c>
      <c r="P97" s="43">
        <v>-6.3299232736572897E-2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2243.3000000000002</v>
      </c>
      <c r="F98" s="40">
        <v>2214.4333333333334</v>
      </c>
      <c r="G98" s="41">
        <v>2173.8666666666668</v>
      </c>
      <c r="H98" s="41">
        <v>2104.4333333333334</v>
      </c>
      <c r="I98" s="41">
        <v>2063.8666666666668</v>
      </c>
      <c r="J98" s="41">
        <v>2283.8666666666668</v>
      </c>
      <c r="K98" s="41">
        <v>2324.4333333333334</v>
      </c>
      <c r="L98" s="41">
        <v>2393.8666666666668</v>
      </c>
      <c r="M98" s="31">
        <v>2255</v>
      </c>
      <c r="N98" s="31">
        <v>2145</v>
      </c>
      <c r="O98" s="42">
        <v>4717000</v>
      </c>
      <c r="P98" s="43">
        <v>8.2253068716301475E-2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1139.7</v>
      </c>
      <c r="F99" s="40">
        <v>1123.4833333333333</v>
      </c>
      <c r="G99" s="41">
        <v>1100.5166666666667</v>
      </c>
      <c r="H99" s="41">
        <v>1061.3333333333333</v>
      </c>
      <c r="I99" s="41">
        <v>1038.3666666666666</v>
      </c>
      <c r="J99" s="41">
        <v>1162.6666666666667</v>
      </c>
      <c r="K99" s="41">
        <v>1185.6333333333334</v>
      </c>
      <c r="L99" s="41">
        <v>1224.8166666666668</v>
      </c>
      <c r="M99" s="31">
        <v>1146.45</v>
      </c>
      <c r="N99" s="31">
        <v>1084.3</v>
      </c>
      <c r="O99" s="42">
        <v>15984000</v>
      </c>
      <c r="P99" s="43">
        <v>-2.1649314162948272E-2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271.64999999999998</v>
      </c>
      <c r="F100" s="40">
        <v>270.2</v>
      </c>
      <c r="G100" s="41">
        <v>265.59999999999997</v>
      </c>
      <c r="H100" s="41">
        <v>259.54999999999995</v>
      </c>
      <c r="I100" s="41">
        <v>254.94999999999993</v>
      </c>
      <c r="J100" s="41">
        <v>276.25</v>
      </c>
      <c r="K100" s="41">
        <v>280.85000000000002</v>
      </c>
      <c r="L100" s="41">
        <v>286.90000000000003</v>
      </c>
      <c r="M100" s="31">
        <v>274.8</v>
      </c>
      <c r="N100" s="31">
        <v>264.14999999999998</v>
      </c>
      <c r="O100" s="42">
        <v>14593600</v>
      </c>
      <c r="P100" s="43">
        <v>-6.1022120518688027E-3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1716.1</v>
      </c>
      <c r="F101" s="40">
        <v>1707.8666666666668</v>
      </c>
      <c r="G101" s="41">
        <v>1691.2333333333336</v>
      </c>
      <c r="H101" s="41">
        <v>1666.3666666666668</v>
      </c>
      <c r="I101" s="41">
        <v>1649.7333333333336</v>
      </c>
      <c r="J101" s="41">
        <v>1732.7333333333336</v>
      </c>
      <c r="K101" s="41">
        <v>1749.3666666666668</v>
      </c>
      <c r="L101" s="41">
        <v>1774.2333333333336</v>
      </c>
      <c r="M101" s="31">
        <v>1724.5</v>
      </c>
      <c r="N101" s="31">
        <v>1683</v>
      </c>
      <c r="O101" s="42">
        <v>33121800</v>
      </c>
      <c r="P101" s="43">
        <v>2.8640107330525844E-2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115.3</v>
      </c>
      <c r="F102" s="40">
        <v>114.93333333333332</v>
      </c>
      <c r="G102" s="41">
        <v>113.96666666666664</v>
      </c>
      <c r="H102" s="41">
        <v>112.63333333333331</v>
      </c>
      <c r="I102" s="41">
        <v>111.66666666666663</v>
      </c>
      <c r="J102" s="41">
        <v>116.26666666666665</v>
      </c>
      <c r="K102" s="41">
        <v>117.23333333333332</v>
      </c>
      <c r="L102" s="41">
        <v>118.56666666666666</v>
      </c>
      <c r="M102" s="31">
        <v>115.9</v>
      </c>
      <c r="N102" s="31">
        <v>113.6</v>
      </c>
      <c r="O102" s="42">
        <v>47742500</v>
      </c>
      <c r="P102" s="43">
        <v>3.4944342680005638E-2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2437.9</v>
      </c>
      <c r="F103" s="40">
        <v>2399.0499999999997</v>
      </c>
      <c r="G103" s="41">
        <v>2350.1999999999994</v>
      </c>
      <c r="H103" s="41">
        <v>2262.4999999999995</v>
      </c>
      <c r="I103" s="41">
        <v>2213.6499999999992</v>
      </c>
      <c r="J103" s="41">
        <v>2486.7499999999995</v>
      </c>
      <c r="K103" s="41">
        <v>2535.6</v>
      </c>
      <c r="L103" s="41">
        <v>2623.2999999999997</v>
      </c>
      <c r="M103" s="31">
        <v>2447.9</v>
      </c>
      <c r="N103" s="31">
        <v>2311.35</v>
      </c>
      <c r="O103" s="42">
        <v>345150</v>
      </c>
      <c r="P103" s="43">
        <v>2.2666666666666668E-2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3641.2</v>
      </c>
      <c r="F104" s="40">
        <v>3682.0666666666671</v>
      </c>
      <c r="G104" s="41">
        <v>3514.1333333333341</v>
      </c>
      <c r="H104" s="41">
        <v>3387.0666666666671</v>
      </c>
      <c r="I104" s="41">
        <v>3219.1333333333341</v>
      </c>
      <c r="J104" s="41">
        <v>3809.1333333333341</v>
      </c>
      <c r="K104" s="41">
        <v>3977.0666666666675</v>
      </c>
      <c r="L104" s="41">
        <v>4104.1333333333341</v>
      </c>
      <c r="M104" s="31">
        <v>3850</v>
      </c>
      <c r="N104" s="31">
        <v>3555</v>
      </c>
      <c r="O104" s="42">
        <v>2173925</v>
      </c>
      <c r="P104" s="43">
        <v>-0.11427436440677965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241.5</v>
      </c>
      <c r="F105" s="40">
        <v>238.63333333333333</v>
      </c>
      <c r="G105" s="41">
        <v>235.01666666666665</v>
      </c>
      <c r="H105" s="41">
        <v>228.53333333333333</v>
      </c>
      <c r="I105" s="41">
        <v>224.91666666666666</v>
      </c>
      <c r="J105" s="41">
        <v>245.11666666666665</v>
      </c>
      <c r="K105" s="41">
        <v>248.73333333333332</v>
      </c>
      <c r="L105" s="41">
        <v>255.21666666666664</v>
      </c>
      <c r="M105" s="31">
        <v>242.25</v>
      </c>
      <c r="N105" s="31">
        <v>232.15</v>
      </c>
      <c r="O105" s="42">
        <v>192620800</v>
      </c>
      <c r="P105" s="43">
        <v>5.0121247012438724E-2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361.7</v>
      </c>
      <c r="F106" s="40">
        <v>357.68333333333334</v>
      </c>
      <c r="G106" s="41">
        <v>351.16666666666669</v>
      </c>
      <c r="H106" s="41">
        <v>340.63333333333333</v>
      </c>
      <c r="I106" s="41">
        <v>334.11666666666667</v>
      </c>
      <c r="J106" s="41">
        <v>368.2166666666667</v>
      </c>
      <c r="K106" s="41">
        <v>374.73333333333335</v>
      </c>
      <c r="L106" s="41">
        <v>385.26666666666671</v>
      </c>
      <c r="M106" s="31">
        <v>364.2</v>
      </c>
      <c r="N106" s="31">
        <v>347.15</v>
      </c>
      <c r="O106" s="42">
        <v>43312500</v>
      </c>
      <c r="P106" s="43">
        <v>4.3548970003614025E-2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668.7</v>
      </c>
      <c r="F107" s="40">
        <v>656.38333333333333</v>
      </c>
      <c r="G107" s="41">
        <v>641.06666666666661</v>
      </c>
      <c r="H107" s="41">
        <v>613.43333333333328</v>
      </c>
      <c r="I107" s="41">
        <v>598.11666666666656</v>
      </c>
      <c r="J107" s="41">
        <v>684.01666666666665</v>
      </c>
      <c r="K107" s="41">
        <v>699.33333333333348</v>
      </c>
      <c r="L107" s="41">
        <v>726.9666666666667</v>
      </c>
      <c r="M107" s="31">
        <v>671.7</v>
      </c>
      <c r="N107" s="31">
        <v>628.75</v>
      </c>
      <c r="O107" s="42">
        <v>49079250</v>
      </c>
      <c r="P107" s="43">
        <v>-1.9446542237566082E-2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4147.8999999999996</v>
      </c>
      <c r="F108" s="40">
        <v>4104.4666666666662</v>
      </c>
      <c r="G108" s="41">
        <v>4044.9833333333327</v>
      </c>
      <c r="H108" s="41">
        <v>3942.0666666666666</v>
      </c>
      <c r="I108" s="41">
        <v>3882.583333333333</v>
      </c>
      <c r="J108" s="41">
        <v>4207.3833333333323</v>
      </c>
      <c r="K108" s="41">
        <v>4266.8666666666659</v>
      </c>
      <c r="L108" s="41">
        <v>4369.7833333333319</v>
      </c>
      <c r="M108" s="31">
        <v>4163.95</v>
      </c>
      <c r="N108" s="31">
        <v>4001.55</v>
      </c>
      <c r="O108" s="42">
        <v>1767250</v>
      </c>
      <c r="P108" s="43">
        <v>4.2625368731563425E-2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2016.7</v>
      </c>
      <c r="F109" s="40">
        <v>2013.5</v>
      </c>
      <c r="G109" s="41">
        <v>1997.15</v>
      </c>
      <c r="H109" s="41">
        <v>1977.6000000000001</v>
      </c>
      <c r="I109" s="41">
        <v>1961.2500000000002</v>
      </c>
      <c r="J109" s="41">
        <v>2033.05</v>
      </c>
      <c r="K109" s="41">
        <v>2049.3999999999996</v>
      </c>
      <c r="L109" s="41">
        <v>2068.9499999999998</v>
      </c>
      <c r="M109" s="31">
        <v>2029.85</v>
      </c>
      <c r="N109" s="31">
        <v>1993.95</v>
      </c>
      <c r="O109" s="42">
        <v>14617200</v>
      </c>
      <c r="P109" s="43">
        <v>2.7152373724597351E-2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84.2</v>
      </c>
      <c r="F110" s="40">
        <v>83.3</v>
      </c>
      <c r="G110" s="41">
        <v>82.1</v>
      </c>
      <c r="H110" s="41">
        <v>80</v>
      </c>
      <c r="I110" s="41">
        <v>78.8</v>
      </c>
      <c r="J110" s="41">
        <v>85.399999999999991</v>
      </c>
      <c r="K110" s="41">
        <v>86.600000000000009</v>
      </c>
      <c r="L110" s="41">
        <v>88.699999999999989</v>
      </c>
      <c r="M110" s="31">
        <v>84.5</v>
      </c>
      <c r="N110" s="31">
        <v>81.2</v>
      </c>
      <c r="O110" s="42">
        <v>60888452</v>
      </c>
      <c r="P110" s="43">
        <v>1.957561267184698E-2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3971.65</v>
      </c>
      <c r="F111" s="40">
        <v>3944.2166666666667</v>
      </c>
      <c r="G111" s="41">
        <v>3900.3333333333335</v>
      </c>
      <c r="H111" s="41">
        <v>3829.0166666666669</v>
      </c>
      <c r="I111" s="41">
        <v>3785.1333333333337</v>
      </c>
      <c r="J111" s="41">
        <v>4015.5333333333333</v>
      </c>
      <c r="K111" s="41">
        <v>4059.4166666666665</v>
      </c>
      <c r="L111" s="41">
        <v>4130.7333333333336</v>
      </c>
      <c r="M111" s="31">
        <v>3988.1</v>
      </c>
      <c r="N111" s="31">
        <v>3872.9</v>
      </c>
      <c r="O111" s="42">
        <v>598500</v>
      </c>
      <c r="P111" s="43">
        <v>-7.462686567164179E-3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408.5</v>
      </c>
      <c r="F112" s="40">
        <v>405.26666666666665</v>
      </c>
      <c r="G112" s="41">
        <v>399.63333333333333</v>
      </c>
      <c r="H112" s="41">
        <v>390.76666666666665</v>
      </c>
      <c r="I112" s="41">
        <v>385.13333333333333</v>
      </c>
      <c r="J112" s="41">
        <v>414.13333333333333</v>
      </c>
      <c r="K112" s="41">
        <v>419.76666666666665</v>
      </c>
      <c r="L112" s="41">
        <v>428.63333333333333</v>
      </c>
      <c r="M112" s="31">
        <v>410.9</v>
      </c>
      <c r="N112" s="31">
        <v>396.4</v>
      </c>
      <c r="O112" s="42">
        <v>19430000</v>
      </c>
      <c r="P112" s="43">
        <v>-4.5021134375307185E-2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1720.25</v>
      </c>
      <c r="F113" s="40">
        <v>1714.0333333333335</v>
      </c>
      <c r="G113" s="41">
        <v>1698.0666666666671</v>
      </c>
      <c r="H113" s="41">
        <v>1675.8833333333334</v>
      </c>
      <c r="I113" s="41">
        <v>1659.916666666667</v>
      </c>
      <c r="J113" s="41">
        <v>1736.2166666666672</v>
      </c>
      <c r="K113" s="41">
        <v>1752.1833333333338</v>
      </c>
      <c r="L113" s="41">
        <v>1774.3666666666672</v>
      </c>
      <c r="M113" s="31">
        <v>1730</v>
      </c>
      <c r="N113" s="31">
        <v>1691.85</v>
      </c>
      <c r="O113" s="42">
        <v>12677600</v>
      </c>
      <c r="P113" s="43">
        <v>-2.2608387268374854E-2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5756.55</v>
      </c>
      <c r="F114" s="40">
        <v>5684.5166666666664</v>
      </c>
      <c r="G114" s="41">
        <v>5584.0333333333328</v>
      </c>
      <c r="H114" s="41">
        <v>5411.5166666666664</v>
      </c>
      <c r="I114" s="41">
        <v>5311.0333333333328</v>
      </c>
      <c r="J114" s="41">
        <v>5857.0333333333328</v>
      </c>
      <c r="K114" s="41">
        <v>5957.5166666666664</v>
      </c>
      <c r="L114" s="41">
        <v>6130.0333333333328</v>
      </c>
      <c r="M114" s="31">
        <v>5785</v>
      </c>
      <c r="N114" s="31">
        <v>5512</v>
      </c>
      <c r="O114" s="42">
        <v>690600</v>
      </c>
      <c r="P114" s="43">
        <v>2.516143397906925E-2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4588.6499999999996</v>
      </c>
      <c r="F115" s="40">
        <v>4549.2166666666662</v>
      </c>
      <c r="G115" s="41">
        <v>4489.4333333333325</v>
      </c>
      <c r="H115" s="41">
        <v>4390.2166666666662</v>
      </c>
      <c r="I115" s="41">
        <v>4330.4333333333325</v>
      </c>
      <c r="J115" s="41">
        <v>4648.4333333333325</v>
      </c>
      <c r="K115" s="41">
        <v>4708.2166666666672</v>
      </c>
      <c r="L115" s="41">
        <v>4807.4333333333325</v>
      </c>
      <c r="M115" s="31">
        <v>4609</v>
      </c>
      <c r="N115" s="31">
        <v>4450</v>
      </c>
      <c r="O115" s="42">
        <v>614600</v>
      </c>
      <c r="P115" s="43">
        <v>-3.5667963683527885E-3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932.65</v>
      </c>
      <c r="F116" s="40">
        <v>928.63333333333333</v>
      </c>
      <c r="G116" s="41">
        <v>920.51666666666665</v>
      </c>
      <c r="H116" s="41">
        <v>908.38333333333333</v>
      </c>
      <c r="I116" s="41">
        <v>900.26666666666665</v>
      </c>
      <c r="J116" s="41">
        <v>940.76666666666665</v>
      </c>
      <c r="K116" s="41">
        <v>948.88333333333321</v>
      </c>
      <c r="L116" s="41">
        <v>961.01666666666665</v>
      </c>
      <c r="M116" s="31">
        <v>936.75</v>
      </c>
      <c r="N116" s="31">
        <v>916.5</v>
      </c>
      <c r="O116" s="42">
        <v>11911900</v>
      </c>
      <c r="P116" s="43">
        <v>2.1949974476773864E-2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740</v>
      </c>
      <c r="F117" s="40">
        <v>736.91666666666663</v>
      </c>
      <c r="G117" s="41">
        <v>732.58333333333326</v>
      </c>
      <c r="H117" s="41">
        <v>725.16666666666663</v>
      </c>
      <c r="I117" s="41">
        <v>720.83333333333326</v>
      </c>
      <c r="J117" s="41">
        <v>744.33333333333326</v>
      </c>
      <c r="K117" s="41">
        <v>748.66666666666652</v>
      </c>
      <c r="L117" s="41">
        <v>756.08333333333326</v>
      </c>
      <c r="M117" s="31">
        <v>741.25</v>
      </c>
      <c r="N117" s="31">
        <v>729.5</v>
      </c>
      <c r="O117" s="42">
        <v>14549500</v>
      </c>
      <c r="P117" s="43">
        <v>1.9281754639672211E-3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181.35</v>
      </c>
      <c r="F118" s="40">
        <v>179.16666666666666</v>
      </c>
      <c r="G118" s="41">
        <v>175.88333333333333</v>
      </c>
      <c r="H118" s="41">
        <v>170.41666666666666</v>
      </c>
      <c r="I118" s="41">
        <v>167.13333333333333</v>
      </c>
      <c r="J118" s="41">
        <v>184.63333333333333</v>
      </c>
      <c r="K118" s="41">
        <v>187.91666666666669</v>
      </c>
      <c r="L118" s="41">
        <v>193.38333333333333</v>
      </c>
      <c r="M118" s="31">
        <v>182.45</v>
      </c>
      <c r="N118" s="31">
        <v>173.7</v>
      </c>
      <c r="O118" s="42">
        <v>28336000</v>
      </c>
      <c r="P118" s="43">
        <v>6.2706270627062702E-2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166.75</v>
      </c>
      <c r="F119" s="40">
        <v>164.95000000000002</v>
      </c>
      <c r="G119" s="41">
        <v>162.40000000000003</v>
      </c>
      <c r="H119" s="41">
        <v>158.05000000000001</v>
      </c>
      <c r="I119" s="41">
        <v>155.50000000000003</v>
      </c>
      <c r="J119" s="41">
        <v>169.30000000000004</v>
      </c>
      <c r="K119" s="41">
        <v>171.85000000000005</v>
      </c>
      <c r="L119" s="41">
        <v>176.20000000000005</v>
      </c>
      <c r="M119" s="31">
        <v>167.5</v>
      </c>
      <c r="N119" s="31">
        <v>160.6</v>
      </c>
      <c r="O119" s="42">
        <v>26514000</v>
      </c>
      <c r="P119" s="43">
        <v>-8.9616810877626699E-2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562.45000000000005</v>
      </c>
      <c r="F120" s="40">
        <v>564.80000000000007</v>
      </c>
      <c r="G120" s="41">
        <v>556.65000000000009</v>
      </c>
      <c r="H120" s="41">
        <v>550.85</v>
      </c>
      <c r="I120" s="41">
        <v>542.70000000000005</v>
      </c>
      <c r="J120" s="41">
        <v>570.60000000000014</v>
      </c>
      <c r="K120" s="41">
        <v>578.75</v>
      </c>
      <c r="L120" s="41">
        <v>584.55000000000018</v>
      </c>
      <c r="M120" s="31">
        <v>572.95000000000005</v>
      </c>
      <c r="N120" s="31">
        <v>559</v>
      </c>
      <c r="O120" s="42">
        <v>10090000</v>
      </c>
      <c r="P120" s="43">
        <v>2.0016174686615446E-2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6795.75</v>
      </c>
      <c r="F121" s="40">
        <v>6829.2833333333328</v>
      </c>
      <c r="G121" s="41">
        <v>6713.5666666666657</v>
      </c>
      <c r="H121" s="41">
        <v>6631.3833333333332</v>
      </c>
      <c r="I121" s="41">
        <v>6515.6666666666661</v>
      </c>
      <c r="J121" s="41">
        <v>6911.4666666666653</v>
      </c>
      <c r="K121" s="41">
        <v>7027.1833333333325</v>
      </c>
      <c r="L121" s="41">
        <v>7109.366666666665</v>
      </c>
      <c r="M121" s="31">
        <v>6945</v>
      </c>
      <c r="N121" s="31">
        <v>6747.1</v>
      </c>
      <c r="O121" s="42">
        <v>3505600</v>
      </c>
      <c r="P121" s="43">
        <v>7.1000855431993151E-2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748.7</v>
      </c>
      <c r="F122" s="40">
        <v>743.93333333333339</v>
      </c>
      <c r="G122" s="41">
        <v>734.96666666666681</v>
      </c>
      <c r="H122" s="41">
        <v>721.23333333333346</v>
      </c>
      <c r="I122" s="41">
        <v>712.26666666666688</v>
      </c>
      <c r="J122" s="41">
        <v>757.66666666666674</v>
      </c>
      <c r="K122" s="41">
        <v>766.63333333333344</v>
      </c>
      <c r="L122" s="41">
        <v>780.36666666666667</v>
      </c>
      <c r="M122" s="31">
        <v>752.9</v>
      </c>
      <c r="N122" s="31">
        <v>730.2</v>
      </c>
      <c r="O122" s="42">
        <v>15187500</v>
      </c>
      <c r="P122" s="43">
        <v>-9.7799511002444987E-3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1637.25</v>
      </c>
      <c r="F123" s="40">
        <v>1619.75</v>
      </c>
      <c r="G123" s="41">
        <v>1598.65</v>
      </c>
      <c r="H123" s="41">
        <v>1560.0500000000002</v>
      </c>
      <c r="I123" s="41">
        <v>1538.9500000000003</v>
      </c>
      <c r="J123" s="41">
        <v>1658.35</v>
      </c>
      <c r="K123" s="41">
        <v>1679.4499999999998</v>
      </c>
      <c r="L123" s="41">
        <v>1718.0499999999997</v>
      </c>
      <c r="M123" s="31">
        <v>1640.85</v>
      </c>
      <c r="N123" s="31">
        <v>1581.15</v>
      </c>
      <c r="O123" s="42">
        <v>1999200</v>
      </c>
      <c r="P123" s="43">
        <v>-4.1610738255033558E-2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3072.35</v>
      </c>
      <c r="F124" s="40">
        <v>3052.2666666666664</v>
      </c>
      <c r="G124" s="41">
        <v>3021.3833333333328</v>
      </c>
      <c r="H124" s="41">
        <v>2970.4166666666665</v>
      </c>
      <c r="I124" s="41">
        <v>2939.5333333333328</v>
      </c>
      <c r="J124" s="41">
        <v>3103.2333333333327</v>
      </c>
      <c r="K124" s="41">
        <v>3134.1166666666659</v>
      </c>
      <c r="L124" s="41">
        <v>3185.0833333333326</v>
      </c>
      <c r="M124" s="31">
        <v>3083.15</v>
      </c>
      <c r="N124" s="31">
        <v>3001.3</v>
      </c>
      <c r="O124" s="42">
        <v>327400</v>
      </c>
      <c r="P124" s="43">
        <v>0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1049.3499999999999</v>
      </c>
      <c r="F125" s="40">
        <v>1045.8666666666666</v>
      </c>
      <c r="G125" s="41">
        <v>1036.583333333333</v>
      </c>
      <c r="H125" s="41">
        <v>1023.8166666666664</v>
      </c>
      <c r="I125" s="41">
        <v>1014.5333333333328</v>
      </c>
      <c r="J125" s="41">
        <v>1058.6333333333332</v>
      </c>
      <c r="K125" s="41">
        <v>1067.9166666666665</v>
      </c>
      <c r="L125" s="41">
        <v>1080.6833333333334</v>
      </c>
      <c r="M125" s="31">
        <v>1055.1500000000001</v>
      </c>
      <c r="N125" s="31">
        <v>1033.0999999999999</v>
      </c>
      <c r="O125" s="42">
        <v>2829450</v>
      </c>
      <c r="P125" s="43">
        <v>1.8411967779056386E-3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1104.5999999999999</v>
      </c>
      <c r="F126" s="40">
        <v>1100.1666666666667</v>
      </c>
      <c r="G126" s="41">
        <v>1086.9333333333334</v>
      </c>
      <c r="H126" s="41">
        <v>1069.2666666666667</v>
      </c>
      <c r="I126" s="41">
        <v>1056.0333333333333</v>
      </c>
      <c r="J126" s="41">
        <v>1117.8333333333335</v>
      </c>
      <c r="K126" s="41">
        <v>1131.0666666666666</v>
      </c>
      <c r="L126" s="41">
        <v>1148.7333333333336</v>
      </c>
      <c r="M126" s="31">
        <v>1113.4000000000001</v>
      </c>
      <c r="N126" s="31">
        <v>1082.5</v>
      </c>
      <c r="O126" s="42">
        <v>2304600</v>
      </c>
      <c r="P126" s="43">
        <v>-6.4666321779617173E-3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4367.8</v>
      </c>
      <c r="F127" s="40">
        <v>4298.75</v>
      </c>
      <c r="G127" s="41">
        <v>4197.8500000000004</v>
      </c>
      <c r="H127" s="41">
        <v>4027.9000000000005</v>
      </c>
      <c r="I127" s="41">
        <v>3927.0000000000009</v>
      </c>
      <c r="J127" s="41">
        <v>4468.7</v>
      </c>
      <c r="K127" s="41">
        <v>4569.5999999999995</v>
      </c>
      <c r="L127" s="41">
        <v>4739.5499999999993</v>
      </c>
      <c r="M127" s="31">
        <v>4399.6499999999996</v>
      </c>
      <c r="N127" s="31">
        <v>4128.8</v>
      </c>
      <c r="O127" s="42">
        <v>2360800</v>
      </c>
      <c r="P127" s="43">
        <v>8.6724360154667654E-2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220.3</v>
      </c>
      <c r="F128" s="40">
        <v>217.31666666666669</v>
      </c>
      <c r="G128" s="41">
        <v>213.73333333333338</v>
      </c>
      <c r="H128" s="41">
        <v>207.16666666666669</v>
      </c>
      <c r="I128" s="41">
        <v>203.58333333333337</v>
      </c>
      <c r="J128" s="41">
        <v>223.88333333333338</v>
      </c>
      <c r="K128" s="41">
        <v>227.4666666666667</v>
      </c>
      <c r="L128" s="41">
        <v>234.03333333333339</v>
      </c>
      <c r="M128" s="31">
        <v>220.9</v>
      </c>
      <c r="N128" s="31">
        <v>210.75</v>
      </c>
      <c r="O128" s="42">
        <v>35430500</v>
      </c>
      <c r="P128" s="43">
        <v>-9.3942655837166069E-3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3205.8</v>
      </c>
      <c r="F129" s="40">
        <v>3167.75</v>
      </c>
      <c r="G129" s="41">
        <v>3110.5</v>
      </c>
      <c r="H129" s="41">
        <v>3015.2</v>
      </c>
      <c r="I129" s="41">
        <v>2957.95</v>
      </c>
      <c r="J129" s="41">
        <v>3263.05</v>
      </c>
      <c r="K129" s="41">
        <v>3320.3</v>
      </c>
      <c r="L129" s="41">
        <v>3415.6000000000004</v>
      </c>
      <c r="M129" s="31">
        <v>3225</v>
      </c>
      <c r="N129" s="31">
        <v>3072.45</v>
      </c>
      <c r="O129" s="42">
        <v>1872975</v>
      </c>
      <c r="P129" s="43">
        <v>3.9502164502164504E-2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78544.05</v>
      </c>
      <c r="F130" s="40">
        <v>78549.8</v>
      </c>
      <c r="G130" s="41">
        <v>77966</v>
      </c>
      <c r="H130" s="41">
        <v>77387.95</v>
      </c>
      <c r="I130" s="41">
        <v>76804.149999999994</v>
      </c>
      <c r="J130" s="41">
        <v>79127.850000000006</v>
      </c>
      <c r="K130" s="41">
        <v>79711.650000000023</v>
      </c>
      <c r="L130" s="41">
        <v>80289.700000000012</v>
      </c>
      <c r="M130" s="31">
        <v>79133.600000000006</v>
      </c>
      <c r="N130" s="31">
        <v>77971.75</v>
      </c>
      <c r="O130" s="42">
        <v>48050</v>
      </c>
      <c r="P130" s="43">
        <v>3.9699122440451312E-3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1482.15</v>
      </c>
      <c r="F131" s="40">
        <v>1469.4666666666665</v>
      </c>
      <c r="G131" s="41">
        <v>1453.2833333333328</v>
      </c>
      <c r="H131" s="41">
        <v>1424.4166666666663</v>
      </c>
      <c r="I131" s="41">
        <v>1408.2333333333327</v>
      </c>
      <c r="J131" s="41">
        <v>1498.333333333333</v>
      </c>
      <c r="K131" s="41">
        <v>1514.5166666666669</v>
      </c>
      <c r="L131" s="41">
        <v>1543.3833333333332</v>
      </c>
      <c r="M131" s="31">
        <v>1485.65</v>
      </c>
      <c r="N131" s="31">
        <v>1440.6</v>
      </c>
      <c r="O131" s="42">
        <v>3407250</v>
      </c>
      <c r="P131" s="43">
        <v>6.3934426229508193E-2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430.2</v>
      </c>
      <c r="F132" s="40">
        <v>428.06666666666661</v>
      </c>
      <c r="G132" s="41">
        <v>422.73333333333323</v>
      </c>
      <c r="H132" s="41">
        <v>415.26666666666665</v>
      </c>
      <c r="I132" s="41">
        <v>409.93333333333328</v>
      </c>
      <c r="J132" s="41">
        <v>435.53333333333319</v>
      </c>
      <c r="K132" s="41">
        <v>440.86666666666656</v>
      </c>
      <c r="L132" s="41">
        <v>448.33333333333314</v>
      </c>
      <c r="M132" s="31">
        <v>433.4</v>
      </c>
      <c r="N132" s="31">
        <v>420.6</v>
      </c>
      <c r="O132" s="42">
        <v>2990400</v>
      </c>
      <c r="P132" s="43">
        <v>-2.8586278586278588E-2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87.75</v>
      </c>
      <c r="F133" s="40">
        <v>86.633333333333326</v>
      </c>
      <c r="G133" s="41">
        <v>85.016666666666652</v>
      </c>
      <c r="H133" s="41">
        <v>82.283333333333331</v>
      </c>
      <c r="I133" s="41">
        <v>80.666666666666657</v>
      </c>
      <c r="J133" s="41">
        <v>89.366666666666646</v>
      </c>
      <c r="K133" s="41">
        <v>90.98333333333332</v>
      </c>
      <c r="L133" s="41">
        <v>93.71666666666664</v>
      </c>
      <c r="M133" s="31">
        <v>88.25</v>
      </c>
      <c r="N133" s="31">
        <v>83.9</v>
      </c>
      <c r="O133" s="42">
        <v>85646000</v>
      </c>
      <c r="P133" s="43">
        <v>-1.9271948608137045E-2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6728.45</v>
      </c>
      <c r="F134" s="40">
        <v>6702.8</v>
      </c>
      <c r="G134" s="41">
        <v>6628.6500000000005</v>
      </c>
      <c r="H134" s="41">
        <v>6528.85</v>
      </c>
      <c r="I134" s="41">
        <v>6454.7000000000007</v>
      </c>
      <c r="J134" s="41">
        <v>6802.6</v>
      </c>
      <c r="K134" s="41">
        <v>6876.75</v>
      </c>
      <c r="L134" s="41">
        <v>6976.55</v>
      </c>
      <c r="M134" s="31">
        <v>6776.95</v>
      </c>
      <c r="N134" s="31">
        <v>6603</v>
      </c>
      <c r="O134" s="42">
        <v>1016500</v>
      </c>
      <c r="P134" s="43">
        <v>-1.6567904220582901E-2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3877.05</v>
      </c>
      <c r="F135" s="40">
        <v>3813.25</v>
      </c>
      <c r="G135" s="41">
        <v>3721</v>
      </c>
      <c r="H135" s="41">
        <v>3564.95</v>
      </c>
      <c r="I135" s="41">
        <v>3472.7</v>
      </c>
      <c r="J135" s="41">
        <v>3969.3</v>
      </c>
      <c r="K135" s="41">
        <v>4061.55</v>
      </c>
      <c r="L135" s="41">
        <v>4217.6000000000004</v>
      </c>
      <c r="M135" s="31">
        <v>3905.5</v>
      </c>
      <c r="N135" s="31">
        <v>3657.2</v>
      </c>
      <c r="O135" s="42">
        <v>761400</v>
      </c>
      <c r="P135" s="43">
        <v>-1.5133876600698487E-2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20236.2</v>
      </c>
      <c r="F136" s="40">
        <v>20150.399999999998</v>
      </c>
      <c r="G136" s="41">
        <v>19960.799999999996</v>
      </c>
      <c r="H136" s="41">
        <v>19685.399999999998</v>
      </c>
      <c r="I136" s="41">
        <v>19495.799999999996</v>
      </c>
      <c r="J136" s="41">
        <v>20425.799999999996</v>
      </c>
      <c r="K136" s="41">
        <v>20615.399999999994</v>
      </c>
      <c r="L136" s="41">
        <v>20890.799999999996</v>
      </c>
      <c r="M136" s="31">
        <v>20340</v>
      </c>
      <c r="N136" s="31">
        <v>19875</v>
      </c>
      <c r="O136" s="42">
        <v>417650</v>
      </c>
      <c r="P136" s="43">
        <v>7.5995174909529555E-3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138.6</v>
      </c>
      <c r="F137" s="40">
        <v>137.11666666666667</v>
      </c>
      <c r="G137" s="41">
        <v>134.98333333333335</v>
      </c>
      <c r="H137" s="41">
        <v>131.36666666666667</v>
      </c>
      <c r="I137" s="41">
        <v>129.23333333333335</v>
      </c>
      <c r="J137" s="41">
        <v>140.73333333333335</v>
      </c>
      <c r="K137" s="41">
        <v>142.86666666666667</v>
      </c>
      <c r="L137" s="41">
        <v>146.48333333333335</v>
      </c>
      <c r="M137" s="31">
        <v>139.25</v>
      </c>
      <c r="N137" s="31">
        <v>133.5</v>
      </c>
      <c r="O137" s="42">
        <v>105009100</v>
      </c>
      <c r="P137" s="43">
        <v>-5.0121212121212122E-2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124.1</v>
      </c>
      <c r="F138" s="40">
        <v>123.94999999999999</v>
      </c>
      <c r="G138" s="41">
        <v>122.59999999999998</v>
      </c>
      <c r="H138" s="41">
        <v>121.1</v>
      </c>
      <c r="I138" s="41">
        <v>119.74999999999999</v>
      </c>
      <c r="J138" s="41">
        <v>125.44999999999997</v>
      </c>
      <c r="K138" s="41">
        <v>126.8</v>
      </c>
      <c r="L138" s="41">
        <v>128.29999999999995</v>
      </c>
      <c r="M138" s="31">
        <v>125.3</v>
      </c>
      <c r="N138" s="31">
        <v>122.45</v>
      </c>
      <c r="O138" s="42">
        <v>59029200</v>
      </c>
      <c r="P138" s="43">
        <v>-1.3902113883069892E-2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4684.95</v>
      </c>
      <c r="F139" s="40">
        <v>4669.4833333333327</v>
      </c>
      <c r="G139" s="41">
        <v>4621.866666666665</v>
      </c>
      <c r="H139" s="41">
        <v>4558.7833333333319</v>
      </c>
      <c r="I139" s="41">
        <v>4511.1666666666642</v>
      </c>
      <c r="J139" s="41">
        <v>4732.5666666666657</v>
      </c>
      <c r="K139" s="41">
        <v>4780.1833333333325</v>
      </c>
      <c r="L139" s="41">
        <v>4843.2666666666664</v>
      </c>
      <c r="M139" s="31">
        <v>4717.1000000000004</v>
      </c>
      <c r="N139" s="31">
        <v>4606.3999999999996</v>
      </c>
      <c r="O139" s="42">
        <v>571750</v>
      </c>
      <c r="P139" s="43">
        <v>3.5075809006562569E-2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135.35</v>
      </c>
      <c r="F140" s="40">
        <v>133.56666666666663</v>
      </c>
      <c r="G140" s="41">
        <v>130.93333333333328</v>
      </c>
      <c r="H140" s="41">
        <v>126.51666666666665</v>
      </c>
      <c r="I140" s="41">
        <v>123.8833333333333</v>
      </c>
      <c r="J140" s="41">
        <v>137.98333333333326</v>
      </c>
      <c r="K140" s="41">
        <v>140.61666666666665</v>
      </c>
      <c r="L140" s="41">
        <v>145.03333333333325</v>
      </c>
      <c r="M140" s="31">
        <v>136.19999999999999</v>
      </c>
      <c r="N140" s="31">
        <v>129.15</v>
      </c>
      <c r="O140" s="42">
        <v>53045300</v>
      </c>
      <c r="P140" s="43">
        <v>2.4538964901844141E-2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32593.85</v>
      </c>
      <c r="F141" s="40">
        <v>32565.649999999998</v>
      </c>
      <c r="G141" s="41">
        <v>32128.199999999997</v>
      </c>
      <c r="H141" s="41">
        <v>31662.55</v>
      </c>
      <c r="I141" s="41">
        <v>31225.1</v>
      </c>
      <c r="J141" s="41">
        <v>33031.299999999996</v>
      </c>
      <c r="K141" s="41">
        <v>33468.75</v>
      </c>
      <c r="L141" s="41">
        <v>33934.399999999994</v>
      </c>
      <c r="M141" s="31">
        <v>33003.1</v>
      </c>
      <c r="N141" s="31">
        <v>32100</v>
      </c>
      <c r="O141" s="42">
        <v>86910</v>
      </c>
      <c r="P141" s="43">
        <v>1.8635724331926864E-2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2620.1</v>
      </c>
      <c r="F142" s="40">
        <v>2571.9500000000003</v>
      </c>
      <c r="G142" s="41">
        <v>2508.9000000000005</v>
      </c>
      <c r="H142" s="41">
        <v>2397.7000000000003</v>
      </c>
      <c r="I142" s="41">
        <v>2334.6500000000005</v>
      </c>
      <c r="J142" s="41">
        <v>2683.1500000000005</v>
      </c>
      <c r="K142" s="41">
        <v>2746.2000000000007</v>
      </c>
      <c r="L142" s="41">
        <v>2857.4000000000005</v>
      </c>
      <c r="M142" s="31">
        <v>2635</v>
      </c>
      <c r="N142" s="31">
        <v>2460.75</v>
      </c>
      <c r="O142" s="42">
        <v>3905275</v>
      </c>
      <c r="P142" s="43">
        <v>3.7933050723578422E-2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231.85</v>
      </c>
      <c r="F143" s="40">
        <v>230.58333333333334</v>
      </c>
      <c r="G143" s="41">
        <v>228.51666666666668</v>
      </c>
      <c r="H143" s="41">
        <v>225.18333333333334</v>
      </c>
      <c r="I143" s="41">
        <v>223.11666666666667</v>
      </c>
      <c r="J143" s="41">
        <v>233.91666666666669</v>
      </c>
      <c r="K143" s="41">
        <v>235.98333333333335</v>
      </c>
      <c r="L143" s="41">
        <v>239.31666666666669</v>
      </c>
      <c r="M143" s="31">
        <v>232.65</v>
      </c>
      <c r="N143" s="31">
        <v>227.25</v>
      </c>
      <c r="O143" s="42">
        <v>24465000</v>
      </c>
      <c r="P143" s="43">
        <v>3.0061892130857647E-2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133.80000000000001</v>
      </c>
      <c r="F144" s="40">
        <v>132.96666666666667</v>
      </c>
      <c r="G144" s="41">
        <v>131.83333333333334</v>
      </c>
      <c r="H144" s="41">
        <v>129.86666666666667</v>
      </c>
      <c r="I144" s="41">
        <v>128.73333333333335</v>
      </c>
      <c r="J144" s="41">
        <v>134.93333333333334</v>
      </c>
      <c r="K144" s="41">
        <v>136.06666666666666</v>
      </c>
      <c r="L144" s="41">
        <v>138.03333333333333</v>
      </c>
      <c r="M144" s="31">
        <v>134.1</v>
      </c>
      <c r="N144" s="31">
        <v>131</v>
      </c>
      <c r="O144" s="42">
        <v>26740600</v>
      </c>
      <c r="P144" s="43">
        <v>3.1818181818181815E-2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5786.85</v>
      </c>
      <c r="F145" s="40">
        <v>5767.0666666666666</v>
      </c>
      <c r="G145" s="41">
        <v>5696.1333333333332</v>
      </c>
      <c r="H145" s="41">
        <v>5605.416666666667</v>
      </c>
      <c r="I145" s="41">
        <v>5534.4833333333336</v>
      </c>
      <c r="J145" s="41">
        <v>5857.7833333333328</v>
      </c>
      <c r="K145" s="41">
        <v>5928.7166666666653</v>
      </c>
      <c r="L145" s="41">
        <v>6019.4333333333325</v>
      </c>
      <c r="M145" s="31">
        <v>5838</v>
      </c>
      <c r="N145" s="31">
        <v>5676.35</v>
      </c>
      <c r="O145" s="42">
        <v>256000</v>
      </c>
      <c r="P145" s="43">
        <v>7.3782587309394985E-3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2436.75</v>
      </c>
      <c r="F146" s="40">
        <v>2411.2833333333333</v>
      </c>
      <c r="G146" s="41">
        <v>2377.6666666666665</v>
      </c>
      <c r="H146" s="41">
        <v>2318.583333333333</v>
      </c>
      <c r="I146" s="41">
        <v>2284.9666666666662</v>
      </c>
      <c r="J146" s="41">
        <v>2470.3666666666668</v>
      </c>
      <c r="K146" s="41">
        <v>2503.9833333333336</v>
      </c>
      <c r="L146" s="41">
        <v>2563.0666666666671</v>
      </c>
      <c r="M146" s="31">
        <v>2444.9</v>
      </c>
      <c r="N146" s="31">
        <v>2352.1999999999998</v>
      </c>
      <c r="O146" s="42">
        <v>3096500</v>
      </c>
      <c r="P146" s="43">
        <v>3.3544726301735647E-2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3305</v>
      </c>
      <c r="F147" s="40">
        <v>3274.2166666666667</v>
      </c>
      <c r="G147" s="41">
        <v>3219.4333333333334</v>
      </c>
      <c r="H147" s="41">
        <v>3133.8666666666668</v>
      </c>
      <c r="I147" s="41">
        <v>3079.0833333333335</v>
      </c>
      <c r="J147" s="41">
        <v>3359.7833333333333</v>
      </c>
      <c r="K147" s="41">
        <v>3414.5666666666671</v>
      </c>
      <c r="L147" s="41">
        <v>3500.1333333333332</v>
      </c>
      <c r="M147" s="31">
        <v>3329</v>
      </c>
      <c r="N147" s="31">
        <v>3188.65</v>
      </c>
      <c r="O147" s="42">
        <v>1263000</v>
      </c>
      <c r="P147" s="43">
        <v>-1.5396608848177742E-2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38.299999999999997</v>
      </c>
      <c r="F148" s="40">
        <v>37.983333333333327</v>
      </c>
      <c r="G148" s="41">
        <v>37.566666666666656</v>
      </c>
      <c r="H148" s="41">
        <v>36.833333333333329</v>
      </c>
      <c r="I148" s="41">
        <v>36.416666666666657</v>
      </c>
      <c r="J148" s="41">
        <v>38.716666666666654</v>
      </c>
      <c r="K148" s="41">
        <v>39.133333333333326</v>
      </c>
      <c r="L148" s="41">
        <v>39.866666666666653</v>
      </c>
      <c r="M148" s="31">
        <v>38.4</v>
      </c>
      <c r="N148" s="31">
        <v>37.25</v>
      </c>
      <c r="O148" s="42">
        <v>310832000</v>
      </c>
      <c r="P148" s="43">
        <v>-2.4944790202770527E-2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2424.3000000000002</v>
      </c>
      <c r="F149" s="40">
        <v>2437.6333333333332</v>
      </c>
      <c r="G149" s="41">
        <v>2340.9166666666665</v>
      </c>
      <c r="H149" s="41">
        <v>2257.5333333333333</v>
      </c>
      <c r="I149" s="41">
        <v>2160.8166666666666</v>
      </c>
      <c r="J149" s="41">
        <v>2521.0166666666664</v>
      </c>
      <c r="K149" s="41">
        <v>2617.7333333333336</v>
      </c>
      <c r="L149" s="41">
        <v>2701.1166666666663</v>
      </c>
      <c r="M149" s="31">
        <v>2534.35</v>
      </c>
      <c r="N149" s="31">
        <v>2354.25</v>
      </c>
      <c r="O149" s="42">
        <v>741600</v>
      </c>
      <c r="P149" s="43">
        <v>0.10160427807486631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176.35</v>
      </c>
      <c r="F150" s="40">
        <v>176.95000000000002</v>
      </c>
      <c r="G150" s="41">
        <v>175.05000000000004</v>
      </c>
      <c r="H150" s="41">
        <v>173.75000000000003</v>
      </c>
      <c r="I150" s="41">
        <v>171.85000000000005</v>
      </c>
      <c r="J150" s="41">
        <v>178.25000000000003</v>
      </c>
      <c r="K150" s="41">
        <v>180.15</v>
      </c>
      <c r="L150" s="41">
        <v>181.45000000000002</v>
      </c>
      <c r="M150" s="31">
        <v>178.85</v>
      </c>
      <c r="N150" s="31">
        <v>175.65</v>
      </c>
      <c r="O150" s="42">
        <v>35549778</v>
      </c>
      <c r="P150" s="43">
        <v>4.5483061480552069E-2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1513.3</v>
      </c>
      <c r="F151" s="40">
        <v>1480.3499999999997</v>
      </c>
      <c r="G151" s="41">
        <v>1437.8499999999995</v>
      </c>
      <c r="H151" s="41">
        <v>1362.3999999999999</v>
      </c>
      <c r="I151" s="41">
        <v>1319.8999999999996</v>
      </c>
      <c r="J151" s="41">
        <v>1555.7999999999993</v>
      </c>
      <c r="K151" s="41">
        <v>1598.2999999999997</v>
      </c>
      <c r="L151" s="41">
        <v>1673.7499999999991</v>
      </c>
      <c r="M151" s="31">
        <v>1522.85</v>
      </c>
      <c r="N151" s="31">
        <v>1404.9</v>
      </c>
      <c r="O151" s="42">
        <v>3223033</v>
      </c>
      <c r="P151" s="43">
        <v>4.7071268015337828E-2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982.45</v>
      </c>
      <c r="F152" s="40">
        <v>977.05000000000007</v>
      </c>
      <c r="G152" s="41">
        <v>967.40000000000009</v>
      </c>
      <c r="H152" s="41">
        <v>952.35</v>
      </c>
      <c r="I152" s="41">
        <v>942.7</v>
      </c>
      <c r="J152" s="41">
        <v>992.10000000000014</v>
      </c>
      <c r="K152" s="41">
        <v>1001.75</v>
      </c>
      <c r="L152" s="41">
        <v>1016.8000000000002</v>
      </c>
      <c r="M152" s="31">
        <v>986.7</v>
      </c>
      <c r="N152" s="31">
        <v>962</v>
      </c>
      <c r="O152" s="42">
        <v>2073150</v>
      </c>
      <c r="P152" s="43">
        <v>2.0929259104227712E-2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176.55</v>
      </c>
      <c r="F153" s="40">
        <v>174.61666666666667</v>
      </c>
      <c r="G153" s="41">
        <v>172.08333333333334</v>
      </c>
      <c r="H153" s="41">
        <v>167.61666666666667</v>
      </c>
      <c r="I153" s="41">
        <v>165.08333333333334</v>
      </c>
      <c r="J153" s="41">
        <v>179.08333333333334</v>
      </c>
      <c r="K153" s="41">
        <v>181.61666666666665</v>
      </c>
      <c r="L153" s="41">
        <v>186.08333333333334</v>
      </c>
      <c r="M153" s="31">
        <v>177.15</v>
      </c>
      <c r="N153" s="31">
        <v>170.15</v>
      </c>
      <c r="O153" s="42">
        <v>35307500</v>
      </c>
      <c r="P153" s="43">
        <v>-1.5445576580947759E-2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151.94999999999999</v>
      </c>
      <c r="F154" s="40">
        <v>151.71666666666667</v>
      </c>
      <c r="G154" s="41">
        <v>149.93333333333334</v>
      </c>
      <c r="H154" s="41">
        <v>147.91666666666666</v>
      </c>
      <c r="I154" s="41">
        <v>146.13333333333333</v>
      </c>
      <c r="J154" s="41">
        <v>153.73333333333335</v>
      </c>
      <c r="K154" s="41">
        <v>155.51666666666671</v>
      </c>
      <c r="L154" s="41">
        <v>157.53333333333336</v>
      </c>
      <c r="M154" s="31">
        <v>153.5</v>
      </c>
      <c r="N154" s="31">
        <v>149.69999999999999</v>
      </c>
      <c r="O154" s="42">
        <v>24666000</v>
      </c>
      <c r="P154" s="43">
        <v>2.0352444775378505E-2</v>
      </c>
    </row>
    <row r="155" spans="1:16" ht="12.75" customHeight="1">
      <c r="A155" s="31">
        <v>145</v>
      </c>
      <c r="B155" s="276" t="s">
        <v>80</v>
      </c>
      <c r="C155" s="33" t="s">
        <v>188</v>
      </c>
      <c r="D155" s="34">
        <v>44469</v>
      </c>
      <c r="E155" s="40">
        <v>2406.25</v>
      </c>
      <c r="F155" s="40">
        <v>2401.7833333333333</v>
      </c>
      <c r="G155" s="41">
        <v>2388.5666666666666</v>
      </c>
      <c r="H155" s="41">
        <v>2370.8833333333332</v>
      </c>
      <c r="I155" s="41">
        <v>2357.6666666666665</v>
      </c>
      <c r="J155" s="41">
        <v>2419.4666666666667</v>
      </c>
      <c r="K155" s="41">
        <v>2432.6833333333329</v>
      </c>
      <c r="L155" s="41">
        <v>2450.3666666666668</v>
      </c>
      <c r="M155" s="31">
        <v>2415</v>
      </c>
      <c r="N155" s="31">
        <v>2384.1</v>
      </c>
      <c r="O155" s="42">
        <v>32137250</v>
      </c>
      <c r="P155" s="43">
        <v>-4.2757221090464056E-3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111.75</v>
      </c>
      <c r="F156" s="40">
        <v>109.68333333333334</v>
      </c>
      <c r="G156" s="41">
        <v>107.11666666666667</v>
      </c>
      <c r="H156" s="41">
        <v>102.48333333333333</v>
      </c>
      <c r="I156" s="41">
        <v>99.916666666666671</v>
      </c>
      <c r="J156" s="41">
        <v>114.31666666666668</v>
      </c>
      <c r="K156" s="41">
        <v>116.88333333333334</v>
      </c>
      <c r="L156" s="41">
        <v>121.51666666666668</v>
      </c>
      <c r="M156" s="31">
        <v>112.25</v>
      </c>
      <c r="N156" s="31">
        <v>105.05</v>
      </c>
      <c r="O156" s="42">
        <v>160274500</v>
      </c>
      <c r="P156" s="43">
        <v>-3.3235917712452011E-2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1188.0999999999999</v>
      </c>
      <c r="F157" s="40">
        <v>1186.1166666666668</v>
      </c>
      <c r="G157" s="41">
        <v>1175.2833333333335</v>
      </c>
      <c r="H157" s="41">
        <v>1162.4666666666667</v>
      </c>
      <c r="I157" s="41">
        <v>1151.6333333333334</v>
      </c>
      <c r="J157" s="41">
        <v>1198.9333333333336</v>
      </c>
      <c r="K157" s="41">
        <v>1209.7666666666667</v>
      </c>
      <c r="L157" s="41">
        <v>1222.5833333333337</v>
      </c>
      <c r="M157" s="31">
        <v>1196.95</v>
      </c>
      <c r="N157" s="31">
        <v>1173.3</v>
      </c>
      <c r="O157" s="42">
        <v>11185500</v>
      </c>
      <c r="P157" s="43">
        <v>2.9332597142659948E-2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440.25</v>
      </c>
      <c r="F158" s="40">
        <v>438.15000000000003</v>
      </c>
      <c r="G158" s="41">
        <v>434.55000000000007</v>
      </c>
      <c r="H158" s="41">
        <v>428.85</v>
      </c>
      <c r="I158" s="41">
        <v>425.25000000000006</v>
      </c>
      <c r="J158" s="41">
        <v>443.85000000000008</v>
      </c>
      <c r="K158" s="41">
        <v>447.4500000000001</v>
      </c>
      <c r="L158" s="41">
        <v>453.15000000000009</v>
      </c>
      <c r="M158" s="31">
        <v>441.75</v>
      </c>
      <c r="N158" s="31">
        <v>432.45</v>
      </c>
      <c r="O158" s="42">
        <v>90444000</v>
      </c>
      <c r="P158" s="43">
        <v>-6.0498161976822772E-3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30162.05</v>
      </c>
      <c r="F159" s="40">
        <v>30028.583333333332</v>
      </c>
      <c r="G159" s="41">
        <v>29693.766666666663</v>
      </c>
      <c r="H159" s="41">
        <v>29225.48333333333</v>
      </c>
      <c r="I159" s="41">
        <v>28890.666666666661</v>
      </c>
      <c r="J159" s="41">
        <v>30496.866666666665</v>
      </c>
      <c r="K159" s="41">
        <v>30831.683333333338</v>
      </c>
      <c r="L159" s="41">
        <v>31299.966666666667</v>
      </c>
      <c r="M159" s="31">
        <v>30363.4</v>
      </c>
      <c r="N159" s="31">
        <v>29560.3</v>
      </c>
      <c r="O159" s="42">
        <v>184325</v>
      </c>
      <c r="P159" s="43">
        <v>2.1474092546411749E-2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2169.8000000000002</v>
      </c>
      <c r="F160" s="40">
        <v>2153.8333333333335</v>
      </c>
      <c r="G160" s="41">
        <v>2129.666666666667</v>
      </c>
      <c r="H160" s="41">
        <v>2089.5333333333333</v>
      </c>
      <c r="I160" s="41">
        <v>2065.3666666666668</v>
      </c>
      <c r="J160" s="41">
        <v>2193.9666666666672</v>
      </c>
      <c r="K160" s="41">
        <v>2218.1333333333341</v>
      </c>
      <c r="L160" s="41">
        <v>2258.2666666666673</v>
      </c>
      <c r="M160" s="31">
        <v>2178</v>
      </c>
      <c r="N160" s="31">
        <v>2113.6999999999998</v>
      </c>
      <c r="O160" s="42">
        <v>2063875</v>
      </c>
      <c r="P160" s="43">
        <v>-7.537688442211055E-3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10701.75</v>
      </c>
      <c r="F161" s="40">
        <v>10701.583333333334</v>
      </c>
      <c r="G161" s="41">
        <v>10558.166666666668</v>
      </c>
      <c r="H161" s="41">
        <v>10414.583333333334</v>
      </c>
      <c r="I161" s="41">
        <v>10271.166666666668</v>
      </c>
      <c r="J161" s="41">
        <v>10845.166666666668</v>
      </c>
      <c r="K161" s="41">
        <v>10988.583333333336</v>
      </c>
      <c r="L161" s="41">
        <v>11132.166666666668</v>
      </c>
      <c r="M161" s="31">
        <v>10845</v>
      </c>
      <c r="N161" s="31">
        <v>10558</v>
      </c>
      <c r="O161" s="42">
        <v>828625</v>
      </c>
      <c r="P161" s="43">
        <v>8.5297969875573018E-2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1327.25</v>
      </c>
      <c r="F162" s="40">
        <v>1316.1333333333334</v>
      </c>
      <c r="G162" s="41">
        <v>1296.2666666666669</v>
      </c>
      <c r="H162" s="41">
        <v>1265.2833333333335</v>
      </c>
      <c r="I162" s="41">
        <v>1245.416666666667</v>
      </c>
      <c r="J162" s="41">
        <v>1347.1166666666668</v>
      </c>
      <c r="K162" s="41">
        <v>1366.9833333333331</v>
      </c>
      <c r="L162" s="41">
        <v>1397.9666666666667</v>
      </c>
      <c r="M162" s="31">
        <v>1336</v>
      </c>
      <c r="N162" s="31">
        <v>1285.1500000000001</v>
      </c>
      <c r="O162" s="42">
        <v>4579200</v>
      </c>
      <c r="P162" s="43">
        <v>-9.0885484289794857E-3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587.4</v>
      </c>
      <c r="F163" s="40">
        <v>583.11666666666667</v>
      </c>
      <c r="G163" s="41">
        <v>574.33333333333337</v>
      </c>
      <c r="H163" s="41">
        <v>561.26666666666665</v>
      </c>
      <c r="I163" s="41">
        <v>552.48333333333335</v>
      </c>
      <c r="J163" s="41">
        <v>596.18333333333339</v>
      </c>
      <c r="K163" s="41">
        <v>604.9666666666667</v>
      </c>
      <c r="L163" s="41">
        <v>618.03333333333342</v>
      </c>
      <c r="M163" s="31">
        <v>591.9</v>
      </c>
      <c r="N163" s="31">
        <v>570.04999999999995</v>
      </c>
      <c r="O163" s="42">
        <v>2091150</v>
      </c>
      <c r="P163" s="43">
        <v>-1.2894906511927789E-3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765.6</v>
      </c>
      <c r="F164" s="40">
        <v>761.63333333333333</v>
      </c>
      <c r="G164" s="41">
        <v>755.4666666666667</v>
      </c>
      <c r="H164" s="41">
        <v>745.33333333333337</v>
      </c>
      <c r="I164" s="41">
        <v>739.16666666666674</v>
      </c>
      <c r="J164" s="41">
        <v>771.76666666666665</v>
      </c>
      <c r="K164" s="41">
        <v>777.93333333333339</v>
      </c>
      <c r="L164" s="41">
        <v>788.06666666666661</v>
      </c>
      <c r="M164" s="31">
        <v>767.8</v>
      </c>
      <c r="N164" s="31">
        <v>751.5</v>
      </c>
      <c r="O164" s="42">
        <v>31225600</v>
      </c>
      <c r="P164" s="43">
        <v>-3.0395136778115501E-3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481.45</v>
      </c>
      <c r="F165" s="40">
        <v>485.16666666666669</v>
      </c>
      <c r="G165" s="41">
        <v>472.33333333333337</v>
      </c>
      <c r="H165" s="41">
        <v>463.2166666666667</v>
      </c>
      <c r="I165" s="41">
        <v>450.38333333333338</v>
      </c>
      <c r="J165" s="41">
        <v>494.28333333333336</v>
      </c>
      <c r="K165" s="41">
        <v>507.11666666666673</v>
      </c>
      <c r="L165" s="41">
        <v>516.23333333333335</v>
      </c>
      <c r="M165" s="31">
        <v>498</v>
      </c>
      <c r="N165" s="31">
        <v>476.05</v>
      </c>
      <c r="O165" s="42">
        <v>13438500</v>
      </c>
      <c r="P165" s="43">
        <v>-4.4449383264807199E-3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658.5</v>
      </c>
      <c r="F166" s="40">
        <v>653.31666666666661</v>
      </c>
      <c r="G166" s="41">
        <v>638.83333333333326</v>
      </c>
      <c r="H166" s="41">
        <v>619.16666666666663</v>
      </c>
      <c r="I166" s="41">
        <v>604.68333333333328</v>
      </c>
      <c r="J166" s="41">
        <v>672.98333333333323</v>
      </c>
      <c r="K166" s="41">
        <v>687.46666666666658</v>
      </c>
      <c r="L166" s="41">
        <v>707.13333333333321</v>
      </c>
      <c r="M166" s="31">
        <v>667.8</v>
      </c>
      <c r="N166" s="31">
        <v>633.65</v>
      </c>
      <c r="O166" s="42">
        <v>1710200</v>
      </c>
      <c r="P166" s="43">
        <v>-4.945598417408506E-3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802.05</v>
      </c>
      <c r="F167" s="40">
        <v>796.6</v>
      </c>
      <c r="G167" s="41">
        <v>784.35</v>
      </c>
      <c r="H167" s="41">
        <v>766.65</v>
      </c>
      <c r="I167" s="41">
        <v>754.4</v>
      </c>
      <c r="J167" s="41">
        <v>814.30000000000007</v>
      </c>
      <c r="K167" s="41">
        <v>826.55000000000007</v>
      </c>
      <c r="L167" s="41">
        <v>844.25000000000011</v>
      </c>
      <c r="M167" s="31">
        <v>808.85</v>
      </c>
      <c r="N167" s="31">
        <v>778.9</v>
      </c>
      <c r="O167" s="42">
        <v>10946000</v>
      </c>
      <c r="P167" s="43">
        <v>-4.637628444121124E-3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861.9</v>
      </c>
      <c r="F168" s="40">
        <v>859.65</v>
      </c>
      <c r="G168" s="41">
        <v>852.9</v>
      </c>
      <c r="H168" s="41">
        <v>843.9</v>
      </c>
      <c r="I168" s="41">
        <v>837.15</v>
      </c>
      <c r="J168" s="41">
        <v>868.65</v>
      </c>
      <c r="K168" s="41">
        <v>875.4</v>
      </c>
      <c r="L168" s="41">
        <v>884.4</v>
      </c>
      <c r="M168" s="31">
        <v>866.4</v>
      </c>
      <c r="N168" s="31">
        <v>850.65</v>
      </c>
      <c r="O168" s="42">
        <v>8992350</v>
      </c>
      <c r="P168" s="43">
        <v>3.303349875930521E-2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302.3</v>
      </c>
      <c r="F169" s="40">
        <v>299.63333333333333</v>
      </c>
      <c r="G169" s="41">
        <v>295.81666666666666</v>
      </c>
      <c r="H169" s="41">
        <v>289.33333333333331</v>
      </c>
      <c r="I169" s="41">
        <v>285.51666666666665</v>
      </c>
      <c r="J169" s="41">
        <v>306.11666666666667</v>
      </c>
      <c r="K169" s="41">
        <v>309.93333333333328</v>
      </c>
      <c r="L169" s="41">
        <v>316.41666666666669</v>
      </c>
      <c r="M169" s="31">
        <v>303.45</v>
      </c>
      <c r="N169" s="31">
        <v>293.14999999999998</v>
      </c>
      <c r="O169" s="42">
        <v>103811250</v>
      </c>
      <c r="P169" s="43">
        <v>2.9536461277557942E-2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135.94999999999999</v>
      </c>
      <c r="F170" s="40">
        <v>134.46666666666667</v>
      </c>
      <c r="G170" s="41">
        <v>132.63333333333333</v>
      </c>
      <c r="H170" s="41">
        <v>129.31666666666666</v>
      </c>
      <c r="I170" s="41">
        <v>127.48333333333332</v>
      </c>
      <c r="J170" s="41">
        <v>137.78333333333333</v>
      </c>
      <c r="K170" s="41">
        <v>139.61666666666665</v>
      </c>
      <c r="L170" s="41">
        <v>142.93333333333334</v>
      </c>
      <c r="M170" s="31">
        <v>136.30000000000001</v>
      </c>
      <c r="N170" s="31">
        <v>131.15</v>
      </c>
      <c r="O170" s="42">
        <v>130248000</v>
      </c>
      <c r="P170" s="43">
        <v>-3.4717358679339672E-2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1291.55</v>
      </c>
      <c r="F171" s="40">
        <v>1273.5833333333333</v>
      </c>
      <c r="G171" s="41">
        <v>1251.5666666666666</v>
      </c>
      <c r="H171" s="41">
        <v>1211.5833333333333</v>
      </c>
      <c r="I171" s="41">
        <v>1189.5666666666666</v>
      </c>
      <c r="J171" s="41">
        <v>1313.5666666666666</v>
      </c>
      <c r="K171" s="41">
        <v>1335.5833333333335</v>
      </c>
      <c r="L171" s="41">
        <v>1375.5666666666666</v>
      </c>
      <c r="M171" s="31">
        <v>1295.5999999999999</v>
      </c>
      <c r="N171" s="31">
        <v>1233.5999999999999</v>
      </c>
      <c r="O171" s="42">
        <v>52445850</v>
      </c>
      <c r="P171" s="43">
        <v>-3.8266101377891389E-2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3872.6</v>
      </c>
      <c r="F172" s="40">
        <v>3860.3166666666671</v>
      </c>
      <c r="G172" s="41">
        <v>3841.0833333333339</v>
      </c>
      <c r="H172" s="41">
        <v>3809.5666666666671</v>
      </c>
      <c r="I172" s="41">
        <v>3790.3333333333339</v>
      </c>
      <c r="J172" s="41">
        <v>3891.8333333333339</v>
      </c>
      <c r="K172" s="41">
        <v>3911.0666666666666</v>
      </c>
      <c r="L172" s="41">
        <v>3942.5833333333339</v>
      </c>
      <c r="M172" s="31">
        <v>3879.55</v>
      </c>
      <c r="N172" s="31">
        <v>3828.8</v>
      </c>
      <c r="O172" s="42">
        <v>9533700</v>
      </c>
      <c r="P172" s="43">
        <v>-1.5032234068931317E-2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1462.25</v>
      </c>
      <c r="F173" s="40">
        <v>1450</v>
      </c>
      <c r="G173" s="41">
        <v>1433.3</v>
      </c>
      <c r="H173" s="41">
        <v>1404.35</v>
      </c>
      <c r="I173" s="41">
        <v>1387.6499999999999</v>
      </c>
      <c r="J173" s="41">
        <v>1478.95</v>
      </c>
      <c r="K173" s="41">
        <v>1495.6499999999999</v>
      </c>
      <c r="L173" s="41">
        <v>1524.6000000000001</v>
      </c>
      <c r="M173" s="31">
        <v>1466.7</v>
      </c>
      <c r="N173" s="31">
        <v>1421.05</v>
      </c>
      <c r="O173" s="42">
        <v>10365000</v>
      </c>
      <c r="P173" s="43">
        <v>-1.2718968607272937E-3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2092.5500000000002</v>
      </c>
      <c r="F174" s="40">
        <v>2085.1166666666668</v>
      </c>
      <c r="G174" s="41">
        <v>2072.4333333333334</v>
      </c>
      <c r="H174" s="41">
        <v>2052.3166666666666</v>
      </c>
      <c r="I174" s="41">
        <v>2039.6333333333332</v>
      </c>
      <c r="J174" s="41">
        <v>2105.2333333333336</v>
      </c>
      <c r="K174" s="41">
        <v>2117.916666666667</v>
      </c>
      <c r="L174" s="41">
        <v>2138.0333333333338</v>
      </c>
      <c r="M174" s="31">
        <v>2097.8000000000002</v>
      </c>
      <c r="N174" s="31">
        <v>2065</v>
      </c>
      <c r="O174" s="42">
        <v>4875000</v>
      </c>
      <c r="P174" s="43">
        <v>3.6285030494866053E-3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3042.25</v>
      </c>
      <c r="F175" s="40">
        <v>3049.8666666666668</v>
      </c>
      <c r="G175" s="41">
        <v>3014.8833333333337</v>
      </c>
      <c r="H175" s="41">
        <v>2987.5166666666669</v>
      </c>
      <c r="I175" s="41">
        <v>2952.5333333333338</v>
      </c>
      <c r="J175" s="41">
        <v>3077.2333333333336</v>
      </c>
      <c r="K175" s="41">
        <v>3112.2166666666672</v>
      </c>
      <c r="L175" s="41">
        <v>3139.5833333333335</v>
      </c>
      <c r="M175" s="31">
        <v>3084.85</v>
      </c>
      <c r="N175" s="31">
        <v>3022.5</v>
      </c>
      <c r="O175" s="42">
        <v>812000</v>
      </c>
      <c r="P175" s="43">
        <v>-9.7560975609756097E-3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491.25</v>
      </c>
      <c r="F176" s="40">
        <v>487.2833333333333</v>
      </c>
      <c r="G176" s="41">
        <v>481.96666666666658</v>
      </c>
      <c r="H176" s="41">
        <v>472.68333333333328</v>
      </c>
      <c r="I176" s="41">
        <v>467.36666666666656</v>
      </c>
      <c r="J176" s="41">
        <v>496.56666666666661</v>
      </c>
      <c r="K176" s="41">
        <v>501.88333333333333</v>
      </c>
      <c r="L176" s="41">
        <v>511.16666666666663</v>
      </c>
      <c r="M176" s="31">
        <v>492.6</v>
      </c>
      <c r="N176" s="31">
        <v>478</v>
      </c>
      <c r="O176" s="42">
        <v>3550500</v>
      </c>
      <c r="P176" s="43">
        <v>-3.8976857490864797E-2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987.35</v>
      </c>
      <c r="F177" s="40">
        <v>978.7833333333333</v>
      </c>
      <c r="G177" s="41">
        <v>966.71666666666658</v>
      </c>
      <c r="H177" s="41">
        <v>946.08333333333326</v>
      </c>
      <c r="I177" s="41">
        <v>934.01666666666654</v>
      </c>
      <c r="J177" s="41">
        <v>999.41666666666663</v>
      </c>
      <c r="K177" s="41">
        <v>1011.4833333333332</v>
      </c>
      <c r="L177" s="41">
        <v>1032.1166666666668</v>
      </c>
      <c r="M177" s="31">
        <v>990.85</v>
      </c>
      <c r="N177" s="31">
        <v>958.15</v>
      </c>
      <c r="O177" s="42">
        <v>2009700</v>
      </c>
      <c r="P177" s="43">
        <v>2.5316455696202532E-3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533.5</v>
      </c>
      <c r="F178" s="40">
        <v>533.11666666666667</v>
      </c>
      <c r="G178" s="41">
        <v>520.38333333333333</v>
      </c>
      <c r="H178" s="41">
        <v>507.26666666666665</v>
      </c>
      <c r="I178" s="41">
        <v>494.5333333333333</v>
      </c>
      <c r="J178" s="41">
        <v>546.23333333333335</v>
      </c>
      <c r="K178" s="41">
        <v>558.9666666666667</v>
      </c>
      <c r="L178" s="41">
        <v>572.08333333333337</v>
      </c>
      <c r="M178" s="31">
        <v>545.85</v>
      </c>
      <c r="N178" s="31">
        <v>520</v>
      </c>
      <c r="O178" s="42">
        <v>5556600</v>
      </c>
      <c r="P178" s="43">
        <v>3.1713023134910319E-2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1601</v>
      </c>
      <c r="F179" s="40">
        <v>1581.6666666666667</v>
      </c>
      <c r="G179" s="41">
        <v>1557.3333333333335</v>
      </c>
      <c r="H179" s="41">
        <v>1513.6666666666667</v>
      </c>
      <c r="I179" s="41">
        <v>1489.3333333333335</v>
      </c>
      <c r="J179" s="41">
        <v>1625.3333333333335</v>
      </c>
      <c r="K179" s="41">
        <v>1649.666666666667</v>
      </c>
      <c r="L179" s="41">
        <v>1693.3333333333335</v>
      </c>
      <c r="M179" s="31">
        <v>1606</v>
      </c>
      <c r="N179" s="31">
        <v>1538</v>
      </c>
      <c r="O179" s="42">
        <v>1552600</v>
      </c>
      <c r="P179" s="43">
        <v>-5.5768412090251171E-2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7615.4</v>
      </c>
      <c r="F180" s="40">
        <v>7615.4000000000005</v>
      </c>
      <c r="G180" s="41">
        <v>7528.0500000000011</v>
      </c>
      <c r="H180" s="41">
        <v>7440.7000000000007</v>
      </c>
      <c r="I180" s="41">
        <v>7353.3500000000013</v>
      </c>
      <c r="J180" s="41">
        <v>7702.7500000000009</v>
      </c>
      <c r="K180" s="41">
        <v>7790.1000000000013</v>
      </c>
      <c r="L180" s="41">
        <v>7877.4500000000007</v>
      </c>
      <c r="M180" s="31">
        <v>7702.75</v>
      </c>
      <c r="N180" s="31">
        <v>7528.05</v>
      </c>
      <c r="O180" s="42">
        <v>1735800</v>
      </c>
      <c r="P180" s="43">
        <v>-5.3862021544808618E-3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721.8</v>
      </c>
      <c r="F181" s="40">
        <v>716.33333333333337</v>
      </c>
      <c r="G181" s="41">
        <v>704.76666666666677</v>
      </c>
      <c r="H181" s="41">
        <v>687.73333333333335</v>
      </c>
      <c r="I181" s="41">
        <v>676.16666666666674</v>
      </c>
      <c r="J181" s="41">
        <v>733.36666666666679</v>
      </c>
      <c r="K181" s="41">
        <v>744.93333333333339</v>
      </c>
      <c r="L181" s="41">
        <v>761.96666666666681</v>
      </c>
      <c r="M181" s="31">
        <v>727.9</v>
      </c>
      <c r="N181" s="31">
        <v>699.3</v>
      </c>
      <c r="O181" s="42">
        <v>23777000</v>
      </c>
      <c r="P181" s="43">
        <v>-1.9986068692064513E-2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293.5</v>
      </c>
      <c r="F182" s="40">
        <v>290.48333333333335</v>
      </c>
      <c r="G182" s="41">
        <v>286.56666666666672</v>
      </c>
      <c r="H182" s="41">
        <v>279.63333333333338</v>
      </c>
      <c r="I182" s="41">
        <v>275.71666666666675</v>
      </c>
      <c r="J182" s="41">
        <v>297.41666666666669</v>
      </c>
      <c r="K182" s="41">
        <v>301.33333333333331</v>
      </c>
      <c r="L182" s="41">
        <v>308.26666666666665</v>
      </c>
      <c r="M182" s="31">
        <v>294.39999999999998</v>
      </c>
      <c r="N182" s="31">
        <v>283.55</v>
      </c>
      <c r="O182" s="42">
        <v>123872900</v>
      </c>
      <c r="P182" s="43">
        <v>3.2639534007883704E-3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1227.6500000000001</v>
      </c>
      <c r="F183" s="40">
        <v>1221.9666666666667</v>
      </c>
      <c r="G183" s="41">
        <v>1212.9333333333334</v>
      </c>
      <c r="H183" s="41">
        <v>1198.2166666666667</v>
      </c>
      <c r="I183" s="41">
        <v>1189.1833333333334</v>
      </c>
      <c r="J183" s="41">
        <v>1236.6833333333334</v>
      </c>
      <c r="K183" s="41">
        <v>1245.7166666666667</v>
      </c>
      <c r="L183" s="41">
        <v>1260.4333333333334</v>
      </c>
      <c r="M183" s="31">
        <v>1231</v>
      </c>
      <c r="N183" s="31">
        <v>1207.25</v>
      </c>
      <c r="O183" s="42">
        <v>3497000</v>
      </c>
      <c r="P183" s="43">
        <v>5.0939143501126972E-2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668.75</v>
      </c>
      <c r="F184" s="40">
        <v>665.7833333333333</v>
      </c>
      <c r="G184" s="41">
        <v>660.96666666666658</v>
      </c>
      <c r="H184" s="41">
        <v>653.18333333333328</v>
      </c>
      <c r="I184" s="41">
        <v>648.36666666666656</v>
      </c>
      <c r="J184" s="41">
        <v>673.56666666666661</v>
      </c>
      <c r="K184" s="41">
        <v>678.38333333333321</v>
      </c>
      <c r="L184" s="41">
        <v>686.16666666666663</v>
      </c>
      <c r="M184" s="31">
        <v>670.6</v>
      </c>
      <c r="N184" s="31">
        <v>658</v>
      </c>
      <c r="O184" s="42">
        <v>30676800</v>
      </c>
      <c r="P184" s="43">
        <v>-7.4545736915670137E-3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257.10000000000002</v>
      </c>
      <c r="F185" s="40">
        <v>255.64999999999998</v>
      </c>
      <c r="G185" s="41">
        <v>249.84999999999997</v>
      </c>
      <c r="H185" s="41">
        <v>242.6</v>
      </c>
      <c r="I185" s="41">
        <v>236.79999999999998</v>
      </c>
      <c r="J185" s="41">
        <v>262.89999999999998</v>
      </c>
      <c r="K185" s="41">
        <v>268.69999999999993</v>
      </c>
      <c r="L185" s="41">
        <v>275.94999999999993</v>
      </c>
      <c r="M185" s="31">
        <v>261.45</v>
      </c>
      <c r="N185" s="31">
        <v>248.4</v>
      </c>
      <c r="O185" s="42">
        <v>64407000</v>
      </c>
      <c r="P185" s="43">
        <v>1.6187816538079235E-2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44461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84" t="s">
        <v>16</v>
      </c>
      <c r="B8" s="486"/>
      <c r="C8" s="490" t="s">
        <v>20</v>
      </c>
      <c r="D8" s="490" t="s">
        <v>21</v>
      </c>
      <c r="E8" s="481" t="s">
        <v>22</v>
      </c>
      <c r="F8" s="482"/>
      <c r="G8" s="483"/>
      <c r="H8" s="481" t="s">
        <v>23</v>
      </c>
      <c r="I8" s="482"/>
      <c r="J8" s="483"/>
      <c r="K8" s="26"/>
      <c r="L8" s="53"/>
      <c r="M8" s="53"/>
      <c r="N8" s="1"/>
      <c r="O8" s="1"/>
    </row>
    <row r="9" spans="1:15" ht="36" customHeight="1">
      <c r="A9" s="488"/>
      <c r="B9" s="489"/>
      <c r="C9" s="489"/>
      <c r="D9" s="4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17562</v>
      </c>
      <c r="D10" s="35">
        <v>17488.816666666666</v>
      </c>
      <c r="E10" s="35">
        <v>17399.283333333333</v>
      </c>
      <c r="F10" s="35">
        <v>17236.566666666666</v>
      </c>
      <c r="G10" s="35">
        <v>17147.033333333333</v>
      </c>
      <c r="H10" s="35">
        <v>17651.533333333333</v>
      </c>
      <c r="I10" s="35">
        <v>17741.066666666666</v>
      </c>
      <c r="J10" s="35">
        <v>17903.783333333333</v>
      </c>
      <c r="K10" s="37">
        <v>17578.349999999999</v>
      </c>
      <c r="L10" s="37">
        <v>17326.099999999999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37235.85</v>
      </c>
      <c r="D11" s="40">
        <v>37034.166666666664</v>
      </c>
      <c r="E11" s="40">
        <v>36727.633333333331</v>
      </c>
      <c r="F11" s="40">
        <v>36219.416666666664</v>
      </c>
      <c r="G11" s="40">
        <v>35912.883333333331</v>
      </c>
      <c r="H11" s="40">
        <v>37542.383333333331</v>
      </c>
      <c r="I11" s="40">
        <v>37848.916666666672</v>
      </c>
      <c r="J11" s="40">
        <v>38357.133333333331</v>
      </c>
      <c r="K11" s="31">
        <v>37340.699999999997</v>
      </c>
      <c r="L11" s="31">
        <v>36525.949999999997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2151.85</v>
      </c>
      <c r="D12" s="40">
        <v>2140.8666666666663</v>
      </c>
      <c r="E12" s="40">
        <v>2125.5333333333328</v>
      </c>
      <c r="F12" s="40">
        <v>2099.2166666666667</v>
      </c>
      <c r="G12" s="40">
        <v>2083.8833333333332</v>
      </c>
      <c r="H12" s="40">
        <v>2167.1833333333325</v>
      </c>
      <c r="I12" s="40">
        <v>2182.5166666666655</v>
      </c>
      <c r="J12" s="40">
        <v>2208.8333333333321</v>
      </c>
      <c r="K12" s="31">
        <v>2156.1999999999998</v>
      </c>
      <c r="L12" s="31">
        <v>2114.5500000000002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4909.8500000000004</v>
      </c>
      <c r="D13" s="40">
        <v>4895.8833333333341</v>
      </c>
      <c r="E13" s="40">
        <v>4877.5166666666682</v>
      </c>
      <c r="F13" s="40">
        <v>4845.1833333333343</v>
      </c>
      <c r="G13" s="40">
        <v>4826.8166666666684</v>
      </c>
      <c r="H13" s="40">
        <v>4928.2166666666681</v>
      </c>
      <c r="I13" s="40">
        <v>4946.5833333333348</v>
      </c>
      <c r="J13" s="40">
        <v>4978.9166666666679</v>
      </c>
      <c r="K13" s="31">
        <v>4914.25</v>
      </c>
      <c r="L13" s="31">
        <v>4863.55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36086.050000000003</v>
      </c>
      <c r="D14" s="40">
        <v>35848.9</v>
      </c>
      <c r="E14" s="40">
        <v>35570</v>
      </c>
      <c r="F14" s="40">
        <v>35053.949999999997</v>
      </c>
      <c r="G14" s="40">
        <v>34775.049999999996</v>
      </c>
      <c r="H14" s="40">
        <v>36364.950000000004</v>
      </c>
      <c r="I14" s="40">
        <v>36643.850000000013</v>
      </c>
      <c r="J14" s="40">
        <v>37159.900000000009</v>
      </c>
      <c r="K14" s="31">
        <v>36127.800000000003</v>
      </c>
      <c r="L14" s="31">
        <v>35332.85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3796.9</v>
      </c>
      <c r="D15" s="40">
        <v>3787.2833333333333</v>
      </c>
      <c r="E15" s="40">
        <v>3762.7666666666664</v>
      </c>
      <c r="F15" s="40">
        <v>3728.6333333333332</v>
      </c>
      <c r="G15" s="40">
        <v>3704.1166666666663</v>
      </c>
      <c r="H15" s="40">
        <v>3821.4166666666665</v>
      </c>
      <c r="I15" s="40">
        <v>3845.9333333333338</v>
      </c>
      <c r="J15" s="40">
        <v>3880.0666666666666</v>
      </c>
      <c r="K15" s="31">
        <v>3811.8</v>
      </c>
      <c r="L15" s="31">
        <v>3753.15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7949.45</v>
      </c>
      <c r="D16" s="40">
        <v>7903.7333333333336</v>
      </c>
      <c r="E16" s="40">
        <v>7843.166666666667</v>
      </c>
      <c r="F16" s="40">
        <v>7736.8833333333332</v>
      </c>
      <c r="G16" s="40">
        <v>7676.3166666666666</v>
      </c>
      <c r="H16" s="40">
        <v>8010.0166666666673</v>
      </c>
      <c r="I16" s="40">
        <v>8070.583333333333</v>
      </c>
      <c r="J16" s="40">
        <v>8176.8666666666677</v>
      </c>
      <c r="K16" s="31">
        <v>7964.3</v>
      </c>
      <c r="L16" s="31">
        <v>7797.45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2332.3000000000002</v>
      </c>
      <c r="D17" s="40">
        <v>2318.7333333333336</v>
      </c>
      <c r="E17" s="40">
        <v>2297.5666666666671</v>
      </c>
      <c r="F17" s="40">
        <v>2262.8333333333335</v>
      </c>
      <c r="G17" s="40">
        <v>2241.666666666667</v>
      </c>
      <c r="H17" s="40">
        <v>2353.4666666666672</v>
      </c>
      <c r="I17" s="40">
        <v>2374.6333333333332</v>
      </c>
      <c r="J17" s="40">
        <v>2409.3666666666672</v>
      </c>
      <c r="K17" s="31">
        <v>2339.9</v>
      </c>
      <c r="L17" s="31">
        <v>2284</v>
      </c>
      <c r="M17" s="31">
        <v>5.6729700000000003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1084.8499999999999</v>
      </c>
      <c r="D18" s="40">
        <v>1092.2333333333333</v>
      </c>
      <c r="E18" s="40">
        <v>1064.4666666666667</v>
      </c>
      <c r="F18" s="40">
        <v>1044.0833333333333</v>
      </c>
      <c r="G18" s="40">
        <v>1016.3166666666666</v>
      </c>
      <c r="H18" s="40">
        <v>1112.6166666666668</v>
      </c>
      <c r="I18" s="40">
        <v>1140.3833333333337</v>
      </c>
      <c r="J18" s="40">
        <v>1160.7666666666669</v>
      </c>
      <c r="K18" s="31">
        <v>1120</v>
      </c>
      <c r="L18" s="31">
        <v>1071.8499999999999</v>
      </c>
      <c r="M18" s="31">
        <v>19.30133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905.95</v>
      </c>
      <c r="D19" s="40">
        <v>898.15</v>
      </c>
      <c r="E19" s="40">
        <v>888.3</v>
      </c>
      <c r="F19" s="40">
        <v>870.65</v>
      </c>
      <c r="G19" s="40">
        <v>860.8</v>
      </c>
      <c r="H19" s="40">
        <v>915.8</v>
      </c>
      <c r="I19" s="40">
        <v>925.65000000000009</v>
      </c>
      <c r="J19" s="40">
        <v>943.3</v>
      </c>
      <c r="K19" s="31">
        <v>908</v>
      </c>
      <c r="L19" s="31">
        <v>880.5</v>
      </c>
      <c r="M19" s="31">
        <v>7.74193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20786.45</v>
      </c>
      <c r="D20" s="40">
        <v>20645.483333333334</v>
      </c>
      <c r="E20" s="40">
        <v>20440.966666666667</v>
      </c>
      <c r="F20" s="40">
        <v>20095.483333333334</v>
      </c>
      <c r="G20" s="40">
        <v>19890.966666666667</v>
      </c>
      <c r="H20" s="40">
        <v>20990.966666666667</v>
      </c>
      <c r="I20" s="40">
        <v>21195.483333333337</v>
      </c>
      <c r="J20" s="40">
        <v>21540.966666666667</v>
      </c>
      <c r="K20" s="31">
        <v>20850</v>
      </c>
      <c r="L20" s="31">
        <v>20300</v>
      </c>
      <c r="M20" s="31">
        <v>6.7559999999999995E-2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1441.45</v>
      </c>
      <c r="D21" s="40">
        <v>1423.25</v>
      </c>
      <c r="E21" s="40">
        <v>1399.55</v>
      </c>
      <c r="F21" s="40">
        <v>1357.6499999999999</v>
      </c>
      <c r="G21" s="40">
        <v>1333.9499999999998</v>
      </c>
      <c r="H21" s="40">
        <v>1465.15</v>
      </c>
      <c r="I21" s="40">
        <v>1488.85</v>
      </c>
      <c r="J21" s="40">
        <v>1530.7500000000002</v>
      </c>
      <c r="K21" s="31">
        <v>1446.95</v>
      </c>
      <c r="L21" s="31">
        <v>1381.35</v>
      </c>
      <c r="M21" s="31">
        <v>26.821570000000001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1120.7</v>
      </c>
      <c r="D22" s="40">
        <v>1114.9833333333333</v>
      </c>
      <c r="E22" s="40">
        <v>1102.9666666666667</v>
      </c>
      <c r="F22" s="40">
        <v>1085.2333333333333</v>
      </c>
      <c r="G22" s="40">
        <v>1073.2166666666667</v>
      </c>
      <c r="H22" s="40">
        <v>1132.7166666666667</v>
      </c>
      <c r="I22" s="40">
        <v>1144.7333333333336</v>
      </c>
      <c r="J22" s="40">
        <v>1162.4666666666667</v>
      </c>
      <c r="K22" s="31">
        <v>1127</v>
      </c>
      <c r="L22" s="31">
        <v>1097.25</v>
      </c>
      <c r="M22" s="31">
        <v>17.981200000000001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749.6</v>
      </c>
      <c r="D23" s="40">
        <v>747.48333333333323</v>
      </c>
      <c r="E23" s="40">
        <v>736.16666666666652</v>
      </c>
      <c r="F23" s="40">
        <v>722.73333333333323</v>
      </c>
      <c r="G23" s="40">
        <v>711.41666666666652</v>
      </c>
      <c r="H23" s="40">
        <v>760.91666666666652</v>
      </c>
      <c r="I23" s="40">
        <v>772.23333333333335</v>
      </c>
      <c r="J23" s="40">
        <v>785.66666666666652</v>
      </c>
      <c r="K23" s="31">
        <v>758.8</v>
      </c>
      <c r="L23" s="31">
        <v>734.05</v>
      </c>
      <c r="M23" s="31">
        <v>77.664789999999996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1407.55</v>
      </c>
      <c r="D24" s="40">
        <v>1396.9833333333336</v>
      </c>
      <c r="E24" s="40">
        <v>1371.9666666666672</v>
      </c>
      <c r="F24" s="40">
        <v>1336.3833333333337</v>
      </c>
      <c r="G24" s="40">
        <v>1311.3666666666672</v>
      </c>
      <c r="H24" s="40">
        <v>1432.5666666666671</v>
      </c>
      <c r="I24" s="40">
        <v>1457.5833333333335</v>
      </c>
      <c r="J24" s="40">
        <v>1493.166666666667</v>
      </c>
      <c r="K24" s="31">
        <v>1422</v>
      </c>
      <c r="L24" s="31">
        <v>1361.4</v>
      </c>
      <c r="M24" s="31">
        <v>3.9643700000000002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1642.9</v>
      </c>
      <c r="D25" s="40">
        <v>1642.9000000000003</v>
      </c>
      <c r="E25" s="40">
        <v>1642.9000000000005</v>
      </c>
      <c r="F25" s="40">
        <v>1642.9000000000003</v>
      </c>
      <c r="G25" s="40">
        <v>1642.9000000000005</v>
      </c>
      <c r="H25" s="40">
        <v>1642.9000000000005</v>
      </c>
      <c r="I25" s="40">
        <v>1642.9</v>
      </c>
      <c r="J25" s="40">
        <v>1642.9000000000005</v>
      </c>
      <c r="K25" s="31">
        <v>1642.9</v>
      </c>
      <c r="L25" s="31">
        <v>1642.9</v>
      </c>
      <c r="M25" s="31">
        <v>3.1900599999999999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108.25</v>
      </c>
      <c r="D26" s="40">
        <v>107.78333333333335</v>
      </c>
      <c r="E26" s="40">
        <v>106.56666666666669</v>
      </c>
      <c r="F26" s="40">
        <v>104.88333333333334</v>
      </c>
      <c r="G26" s="40">
        <v>103.66666666666669</v>
      </c>
      <c r="H26" s="40">
        <v>109.4666666666667</v>
      </c>
      <c r="I26" s="40">
        <v>110.68333333333337</v>
      </c>
      <c r="J26" s="40">
        <v>112.3666666666667</v>
      </c>
      <c r="K26" s="31">
        <v>109</v>
      </c>
      <c r="L26" s="31">
        <v>106.1</v>
      </c>
      <c r="M26" s="31">
        <v>16.439240000000002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201.55</v>
      </c>
      <c r="D27" s="40">
        <v>200.91666666666666</v>
      </c>
      <c r="E27" s="40">
        <v>198.63333333333333</v>
      </c>
      <c r="F27" s="40">
        <v>195.71666666666667</v>
      </c>
      <c r="G27" s="40">
        <v>193.43333333333334</v>
      </c>
      <c r="H27" s="40">
        <v>203.83333333333331</v>
      </c>
      <c r="I27" s="40">
        <v>206.11666666666667</v>
      </c>
      <c r="J27" s="40">
        <v>209.0333333333333</v>
      </c>
      <c r="K27" s="31">
        <v>203.2</v>
      </c>
      <c r="L27" s="31">
        <v>198</v>
      </c>
      <c r="M27" s="31">
        <v>22.305289999999999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2178.8000000000002</v>
      </c>
      <c r="D28" s="40">
        <v>2199.2999999999997</v>
      </c>
      <c r="E28" s="40">
        <v>2140.5999999999995</v>
      </c>
      <c r="F28" s="40">
        <v>2102.3999999999996</v>
      </c>
      <c r="G28" s="40">
        <v>2043.6999999999994</v>
      </c>
      <c r="H28" s="40">
        <v>2237.4999999999995</v>
      </c>
      <c r="I28" s="40">
        <v>2296.1999999999994</v>
      </c>
      <c r="J28" s="40">
        <v>2334.3999999999996</v>
      </c>
      <c r="K28" s="31">
        <v>2258</v>
      </c>
      <c r="L28" s="31">
        <v>2161.1</v>
      </c>
      <c r="M28" s="31">
        <v>0.96301999999999999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781.4</v>
      </c>
      <c r="D29" s="40">
        <v>780.44999999999993</v>
      </c>
      <c r="E29" s="40">
        <v>768.99999999999989</v>
      </c>
      <c r="F29" s="40">
        <v>756.59999999999991</v>
      </c>
      <c r="G29" s="40">
        <v>745.14999999999986</v>
      </c>
      <c r="H29" s="40">
        <v>792.84999999999991</v>
      </c>
      <c r="I29" s="40">
        <v>804.3</v>
      </c>
      <c r="J29" s="40">
        <v>816.69999999999993</v>
      </c>
      <c r="K29" s="31">
        <v>791.9</v>
      </c>
      <c r="L29" s="31">
        <v>768.05</v>
      </c>
      <c r="M29" s="31">
        <v>2.19767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3858.8</v>
      </c>
      <c r="D30" s="40">
        <v>3828.75</v>
      </c>
      <c r="E30" s="40">
        <v>3788.5</v>
      </c>
      <c r="F30" s="40">
        <v>3718.2</v>
      </c>
      <c r="G30" s="40">
        <v>3677.95</v>
      </c>
      <c r="H30" s="40">
        <v>3899.05</v>
      </c>
      <c r="I30" s="40">
        <v>3939.3</v>
      </c>
      <c r="J30" s="40">
        <v>4009.6000000000004</v>
      </c>
      <c r="K30" s="31">
        <v>3869</v>
      </c>
      <c r="L30" s="31">
        <v>3758.45</v>
      </c>
      <c r="M30" s="31">
        <v>0.83455000000000001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727.55</v>
      </c>
      <c r="D31" s="40">
        <v>722.56666666666661</v>
      </c>
      <c r="E31" s="40">
        <v>715.93333333333317</v>
      </c>
      <c r="F31" s="40">
        <v>704.31666666666661</v>
      </c>
      <c r="G31" s="40">
        <v>697.68333333333317</v>
      </c>
      <c r="H31" s="40">
        <v>734.18333333333317</v>
      </c>
      <c r="I31" s="40">
        <v>740.81666666666661</v>
      </c>
      <c r="J31" s="40">
        <v>752.43333333333317</v>
      </c>
      <c r="K31" s="31">
        <v>729.2</v>
      </c>
      <c r="L31" s="31">
        <v>710.95</v>
      </c>
      <c r="M31" s="31">
        <v>8.8524700000000003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413.2</v>
      </c>
      <c r="D32" s="40">
        <v>409.86666666666662</v>
      </c>
      <c r="E32" s="40">
        <v>405.73333333333323</v>
      </c>
      <c r="F32" s="40">
        <v>398.26666666666659</v>
      </c>
      <c r="G32" s="40">
        <v>394.13333333333321</v>
      </c>
      <c r="H32" s="40">
        <v>417.33333333333326</v>
      </c>
      <c r="I32" s="40">
        <v>421.46666666666658</v>
      </c>
      <c r="J32" s="40">
        <v>428.93333333333328</v>
      </c>
      <c r="K32" s="31">
        <v>414</v>
      </c>
      <c r="L32" s="31">
        <v>402.4</v>
      </c>
      <c r="M32" s="31">
        <v>43.864429999999999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4891.6000000000004</v>
      </c>
      <c r="D33" s="40">
        <v>4866.8999999999996</v>
      </c>
      <c r="E33" s="40">
        <v>4814.8499999999995</v>
      </c>
      <c r="F33" s="40">
        <v>4738.0999999999995</v>
      </c>
      <c r="G33" s="40">
        <v>4686.0499999999993</v>
      </c>
      <c r="H33" s="40">
        <v>4943.6499999999996</v>
      </c>
      <c r="I33" s="40">
        <v>4995.6999999999989</v>
      </c>
      <c r="J33" s="40">
        <v>5072.45</v>
      </c>
      <c r="K33" s="31">
        <v>4918.95</v>
      </c>
      <c r="L33" s="31">
        <v>4790.1499999999996</v>
      </c>
      <c r="M33" s="31">
        <v>4.6222099999999999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219.55</v>
      </c>
      <c r="D34" s="40">
        <v>218.1</v>
      </c>
      <c r="E34" s="40">
        <v>215.7</v>
      </c>
      <c r="F34" s="40">
        <v>211.85</v>
      </c>
      <c r="G34" s="40">
        <v>209.45</v>
      </c>
      <c r="H34" s="40">
        <v>221.95</v>
      </c>
      <c r="I34" s="40">
        <v>224.35000000000002</v>
      </c>
      <c r="J34" s="40">
        <v>228.2</v>
      </c>
      <c r="K34" s="31">
        <v>220.5</v>
      </c>
      <c r="L34" s="31">
        <v>214.25</v>
      </c>
      <c r="M34" s="31">
        <v>30.125219999999999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126.9</v>
      </c>
      <c r="D35" s="40">
        <v>125.95</v>
      </c>
      <c r="E35" s="40">
        <v>124.65</v>
      </c>
      <c r="F35" s="40">
        <v>122.4</v>
      </c>
      <c r="G35" s="40">
        <v>121.10000000000001</v>
      </c>
      <c r="H35" s="40">
        <v>128.19999999999999</v>
      </c>
      <c r="I35" s="40">
        <v>129.5</v>
      </c>
      <c r="J35" s="40">
        <v>131.75</v>
      </c>
      <c r="K35" s="31">
        <v>127.25</v>
      </c>
      <c r="L35" s="31">
        <v>123.7</v>
      </c>
      <c r="M35" s="31">
        <v>103.41959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3309.2</v>
      </c>
      <c r="D36" s="40">
        <v>3305.0666666666671</v>
      </c>
      <c r="E36" s="40">
        <v>3275.1333333333341</v>
      </c>
      <c r="F36" s="40">
        <v>3241.0666666666671</v>
      </c>
      <c r="G36" s="40">
        <v>3211.1333333333341</v>
      </c>
      <c r="H36" s="40">
        <v>3339.1333333333341</v>
      </c>
      <c r="I36" s="40">
        <v>3369.0666666666675</v>
      </c>
      <c r="J36" s="40">
        <v>3403.1333333333341</v>
      </c>
      <c r="K36" s="31">
        <v>3335</v>
      </c>
      <c r="L36" s="31">
        <v>3271</v>
      </c>
      <c r="M36" s="31">
        <v>9.2205700000000004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726.4</v>
      </c>
      <c r="D37" s="40">
        <v>721.0333333333333</v>
      </c>
      <c r="E37" s="40">
        <v>712.46666666666658</v>
      </c>
      <c r="F37" s="40">
        <v>698.5333333333333</v>
      </c>
      <c r="G37" s="40">
        <v>689.96666666666658</v>
      </c>
      <c r="H37" s="40">
        <v>734.96666666666658</v>
      </c>
      <c r="I37" s="40">
        <v>743.53333333333319</v>
      </c>
      <c r="J37" s="40">
        <v>757.46666666666658</v>
      </c>
      <c r="K37" s="31">
        <v>729.6</v>
      </c>
      <c r="L37" s="31">
        <v>707.1</v>
      </c>
      <c r="M37" s="31">
        <v>26.648009999999999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4361.95</v>
      </c>
      <c r="D38" s="40">
        <v>4372.333333333333</v>
      </c>
      <c r="E38" s="40">
        <v>4294.6666666666661</v>
      </c>
      <c r="F38" s="40">
        <v>4227.3833333333332</v>
      </c>
      <c r="G38" s="40">
        <v>4149.7166666666662</v>
      </c>
      <c r="H38" s="40">
        <v>4439.6166666666659</v>
      </c>
      <c r="I38" s="40">
        <v>4517.2833333333319</v>
      </c>
      <c r="J38" s="40">
        <v>4584.5666666666657</v>
      </c>
      <c r="K38" s="31">
        <v>4450</v>
      </c>
      <c r="L38" s="31">
        <v>4305.05</v>
      </c>
      <c r="M38" s="31">
        <v>4.3783700000000003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795.35</v>
      </c>
      <c r="D39" s="40">
        <v>788.88333333333321</v>
      </c>
      <c r="E39" s="40">
        <v>778.76666666666642</v>
      </c>
      <c r="F39" s="40">
        <v>762.18333333333317</v>
      </c>
      <c r="G39" s="40">
        <v>752.06666666666638</v>
      </c>
      <c r="H39" s="40">
        <v>805.46666666666647</v>
      </c>
      <c r="I39" s="40">
        <v>815.58333333333326</v>
      </c>
      <c r="J39" s="40">
        <v>832.16666666666652</v>
      </c>
      <c r="K39" s="31">
        <v>799</v>
      </c>
      <c r="L39" s="31">
        <v>772.3</v>
      </c>
      <c r="M39" s="31">
        <v>78.335610000000003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3728.8</v>
      </c>
      <c r="D40" s="40">
        <v>3739.5499999999997</v>
      </c>
      <c r="E40" s="40">
        <v>3685.2499999999995</v>
      </c>
      <c r="F40" s="40">
        <v>3641.7</v>
      </c>
      <c r="G40" s="40">
        <v>3587.3999999999996</v>
      </c>
      <c r="H40" s="40">
        <v>3783.0999999999995</v>
      </c>
      <c r="I40" s="40">
        <v>3837.3999999999996</v>
      </c>
      <c r="J40" s="40">
        <v>3880.9499999999994</v>
      </c>
      <c r="K40" s="31">
        <v>3793.85</v>
      </c>
      <c r="L40" s="31">
        <v>3696</v>
      </c>
      <c r="M40" s="31">
        <v>3.54217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7813.85</v>
      </c>
      <c r="D41" s="40">
        <v>7687.3166666666666</v>
      </c>
      <c r="E41" s="40">
        <v>7527.5333333333328</v>
      </c>
      <c r="F41" s="40">
        <v>7241.2166666666662</v>
      </c>
      <c r="G41" s="40">
        <v>7081.4333333333325</v>
      </c>
      <c r="H41" s="40">
        <v>7973.6333333333332</v>
      </c>
      <c r="I41" s="40">
        <v>8133.4166666666679</v>
      </c>
      <c r="J41" s="40">
        <v>8419.7333333333336</v>
      </c>
      <c r="K41" s="31">
        <v>7847.1</v>
      </c>
      <c r="L41" s="31">
        <v>7401</v>
      </c>
      <c r="M41" s="31">
        <v>19.931329999999999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17587.25</v>
      </c>
      <c r="D42" s="40">
        <v>17352.100000000002</v>
      </c>
      <c r="E42" s="40">
        <v>17049.200000000004</v>
      </c>
      <c r="F42" s="40">
        <v>16511.150000000001</v>
      </c>
      <c r="G42" s="40">
        <v>16208.250000000004</v>
      </c>
      <c r="H42" s="40">
        <v>17890.150000000005</v>
      </c>
      <c r="I42" s="40">
        <v>18193.050000000007</v>
      </c>
      <c r="J42" s="40">
        <v>18731.100000000006</v>
      </c>
      <c r="K42" s="31">
        <v>17655</v>
      </c>
      <c r="L42" s="31">
        <v>16814.05</v>
      </c>
      <c r="M42" s="31">
        <v>3.84694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4681.8500000000004</v>
      </c>
      <c r="D43" s="40">
        <v>4611.2166666666662</v>
      </c>
      <c r="E43" s="40">
        <v>4482.4833333333327</v>
      </c>
      <c r="F43" s="40">
        <v>4283.1166666666668</v>
      </c>
      <c r="G43" s="40">
        <v>4154.3833333333332</v>
      </c>
      <c r="H43" s="40">
        <v>4810.5833333333321</v>
      </c>
      <c r="I43" s="40">
        <v>4939.3166666666657</v>
      </c>
      <c r="J43" s="40">
        <v>5138.6833333333316</v>
      </c>
      <c r="K43" s="31">
        <v>4739.95</v>
      </c>
      <c r="L43" s="31">
        <v>4411.8500000000004</v>
      </c>
      <c r="M43" s="31">
        <v>3.4306199999999998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2535.4</v>
      </c>
      <c r="D44" s="40">
        <v>2444.9666666666667</v>
      </c>
      <c r="E44" s="40">
        <v>2340.4333333333334</v>
      </c>
      <c r="F44" s="40">
        <v>2145.4666666666667</v>
      </c>
      <c r="G44" s="40">
        <v>2040.9333333333334</v>
      </c>
      <c r="H44" s="40">
        <v>2639.9333333333334</v>
      </c>
      <c r="I44" s="40">
        <v>2744.4666666666672</v>
      </c>
      <c r="J44" s="40">
        <v>2939.4333333333334</v>
      </c>
      <c r="K44" s="31">
        <v>2549.5</v>
      </c>
      <c r="L44" s="31">
        <v>2250</v>
      </c>
      <c r="M44" s="31">
        <v>3.7604799999999998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280.39999999999998</v>
      </c>
      <c r="D45" s="40">
        <v>279.40000000000003</v>
      </c>
      <c r="E45" s="40">
        <v>275.45000000000005</v>
      </c>
      <c r="F45" s="40">
        <v>270.5</v>
      </c>
      <c r="G45" s="40">
        <v>266.55</v>
      </c>
      <c r="H45" s="40">
        <v>284.35000000000008</v>
      </c>
      <c r="I45" s="40">
        <v>288.3</v>
      </c>
      <c r="J45" s="40">
        <v>293.25000000000011</v>
      </c>
      <c r="K45" s="31">
        <v>283.35000000000002</v>
      </c>
      <c r="L45" s="31">
        <v>274.45</v>
      </c>
      <c r="M45" s="31">
        <v>42.932290000000002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78.650000000000006</v>
      </c>
      <c r="D46" s="40">
        <v>78.216666666666669</v>
      </c>
      <c r="E46" s="40">
        <v>77.333333333333343</v>
      </c>
      <c r="F46" s="40">
        <v>76.01666666666668</v>
      </c>
      <c r="G46" s="40">
        <v>75.133333333333354</v>
      </c>
      <c r="H46" s="40">
        <v>79.533333333333331</v>
      </c>
      <c r="I46" s="40">
        <v>80.416666666666657</v>
      </c>
      <c r="J46" s="40">
        <v>81.73333333333332</v>
      </c>
      <c r="K46" s="31">
        <v>79.099999999999994</v>
      </c>
      <c r="L46" s="31">
        <v>76.900000000000006</v>
      </c>
      <c r="M46" s="31">
        <v>245.43270000000001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54.7</v>
      </c>
      <c r="D47" s="40">
        <v>55.133333333333333</v>
      </c>
      <c r="E47" s="40">
        <v>54.016666666666666</v>
      </c>
      <c r="F47" s="40">
        <v>53.333333333333336</v>
      </c>
      <c r="G47" s="40">
        <v>52.216666666666669</v>
      </c>
      <c r="H47" s="40">
        <v>55.816666666666663</v>
      </c>
      <c r="I47" s="40">
        <v>56.933333333333323</v>
      </c>
      <c r="J47" s="40">
        <v>57.61666666666666</v>
      </c>
      <c r="K47" s="31">
        <v>56.25</v>
      </c>
      <c r="L47" s="31">
        <v>54.45</v>
      </c>
      <c r="M47" s="31">
        <v>89.077780000000004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1771.6</v>
      </c>
      <c r="D48" s="40">
        <v>1762.6666666666667</v>
      </c>
      <c r="E48" s="40">
        <v>1745.3333333333335</v>
      </c>
      <c r="F48" s="40">
        <v>1719.0666666666668</v>
      </c>
      <c r="G48" s="40">
        <v>1701.7333333333336</v>
      </c>
      <c r="H48" s="40">
        <v>1788.9333333333334</v>
      </c>
      <c r="I48" s="40">
        <v>1806.2666666666669</v>
      </c>
      <c r="J48" s="40">
        <v>1832.5333333333333</v>
      </c>
      <c r="K48" s="31">
        <v>1780</v>
      </c>
      <c r="L48" s="31">
        <v>1736.4</v>
      </c>
      <c r="M48" s="31">
        <v>4.95472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815.3</v>
      </c>
      <c r="D49" s="40">
        <v>813.16666666666663</v>
      </c>
      <c r="E49" s="40">
        <v>808.5333333333333</v>
      </c>
      <c r="F49" s="40">
        <v>801.76666666666665</v>
      </c>
      <c r="G49" s="40">
        <v>797.13333333333333</v>
      </c>
      <c r="H49" s="40">
        <v>819.93333333333328</v>
      </c>
      <c r="I49" s="40">
        <v>824.56666666666672</v>
      </c>
      <c r="J49" s="40">
        <v>831.33333333333326</v>
      </c>
      <c r="K49" s="31">
        <v>817.8</v>
      </c>
      <c r="L49" s="31">
        <v>806.4</v>
      </c>
      <c r="M49" s="31">
        <v>5.9522399999999998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204.45</v>
      </c>
      <c r="D50" s="40">
        <v>204.43333333333331</v>
      </c>
      <c r="E50" s="40">
        <v>201.61666666666662</v>
      </c>
      <c r="F50" s="40">
        <v>198.7833333333333</v>
      </c>
      <c r="G50" s="40">
        <v>195.96666666666661</v>
      </c>
      <c r="H50" s="40">
        <v>207.26666666666662</v>
      </c>
      <c r="I50" s="40">
        <v>210.08333333333329</v>
      </c>
      <c r="J50" s="40">
        <v>212.91666666666663</v>
      </c>
      <c r="K50" s="31">
        <v>207.25</v>
      </c>
      <c r="L50" s="31">
        <v>201.6</v>
      </c>
      <c r="M50" s="31">
        <v>69.259709999999998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739</v>
      </c>
      <c r="D51" s="40">
        <v>738.63333333333333</v>
      </c>
      <c r="E51" s="40">
        <v>727.56666666666661</v>
      </c>
      <c r="F51" s="40">
        <v>716.13333333333333</v>
      </c>
      <c r="G51" s="40">
        <v>705.06666666666661</v>
      </c>
      <c r="H51" s="40">
        <v>750.06666666666661</v>
      </c>
      <c r="I51" s="40">
        <v>761.13333333333344</v>
      </c>
      <c r="J51" s="40">
        <v>772.56666666666661</v>
      </c>
      <c r="K51" s="31">
        <v>749.7</v>
      </c>
      <c r="L51" s="31">
        <v>727.2</v>
      </c>
      <c r="M51" s="31">
        <v>18.840730000000001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54.4</v>
      </c>
      <c r="D52" s="40">
        <v>54.033333333333331</v>
      </c>
      <c r="E52" s="40">
        <v>53.416666666666664</v>
      </c>
      <c r="F52" s="40">
        <v>52.43333333333333</v>
      </c>
      <c r="G52" s="40">
        <v>51.816666666666663</v>
      </c>
      <c r="H52" s="40">
        <v>55.016666666666666</v>
      </c>
      <c r="I52" s="40">
        <v>55.63333333333334</v>
      </c>
      <c r="J52" s="40">
        <v>56.616666666666667</v>
      </c>
      <c r="K52" s="31">
        <v>54.65</v>
      </c>
      <c r="L52" s="31">
        <v>53.05</v>
      </c>
      <c r="M52" s="31">
        <v>259.46767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413.8</v>
      </c>
      <c r="D53" s="40">
        <v>416.83333333333331</v>
      </c>
      <c r="E53" s="40">
        <v>409.76666666666665</v>
      </c>
      <c r="F53" s="40">
        <v>405.73333333333335</v>
      </c>
      <c r="G53" s="40">
        <v>398.66666666666669</v>
      </c>
      <c r="H53" s="40">
        <v>420.86666666666662</v>
      </c>
      <c r="I53" s="40">
        <v>427.93333333333334</v>
      </c>
      <c r="J53" s="40">
        <v>431.96666666666658</v>
      </c>
      <c r="K53" s="31">
        <v>423.9</v>
      </c>
      <c r="L53" s="31">
        <v>412.8</v>
      </c>
      <c r="M53" s="31">
        <v>114.81738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726.65</v>
      </c>
      <c r="D54" s="40">
        <v>729.80000000000007</v>
      </c>
      <c r="E54" s="40">
        <v>718.85000000000014</v>
      </c>
      <c r="F54" s="40">
        <v>711.05000000000007</v>
      </c>
      <c r="G54" s="40">
        <v>700.10000000000014</v>
      </c>
      <c r="H54" s="40">
        <v>737.60000000000014</v>
      </c>
      <c r="I54" s="40">
        <v>748.55000000000018</v>
      </c>
      <c r="J54" s="40">
        <v>756.35000000000014</v>
      </c>
      <c r="K54" s="31">
        <v>740.75</v>
      </c>
      <c r="L54" s="31">
        <v>722</v>
      </c>
      <c r="M54" s="31">
        <v>139.54874000000001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367.25</v>
      </c>
      <c r="D55" s="40">
        <v>364.13333333333338</v>
      </c>
      <c r="E55" s="40">
        <v>359.11666666666679</v>
      </c>
      <c r="F55" s="40">
        <v>350.98333333333341</v>
      </c>
      <c r="G55" s="40">
        <v>345.96666666666681</v>
      </c>
      <c r="H55" s="40">
        <v>372.26666666666677</v>
      </c>
      <c r="I55" s="40">
        <v>377.2833333333333</v>
      </c>
      <c r="J55" s="40">
        <v>385.41666666666674</v>
      </c>
      <c r="K55" s="31">
        <v>369.15</v>
      </c>
      <c r="L55" s="31">
        <v>356</v>
      </c>
      <c r="M55" s="31">
        <v>27.271170000000001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1148.75</v>
      </c>
      <c r="D56" s="40">
        <v>1144.3166666666666</v>
      </c>
      <c r="E56" s="40">
        <v>1134.7333333333331</v>
      </c>
      <c r="F56" s="40">
        <v>1120.7166666666665</v>
      </c>
      <c r="G56" s="40">
        <v>1111.133333333333</v>
      </c>
      <c r="H56" s="40">
        <v>1158.3333333333333</v>
      </c>
      <c r="I56" s="40">
        <v>1167.9166666666667</v>
      </c>
      <c r="J56" s="40">
        <v>1181.9333333333334</v>
      </c>
      <c r="K56" s="31">
        <v>1153.9000000000001</v>
      </c>
      <c r="L56" s="31">
        <v>1130.3</v>
      </c>
      <c r="M56" s="31">
        <v>0.41826000000000002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15173.9</v>
      </c>
      <c r="D57" s="40">
        <v>15102.633333333333</v>
      </c>
      <c r="E57" s="40">
        <v>14930.266666666666</v>
      </c>
      <c r="F57" s="40">
        <v>14686.633333333333</v>
      </c>
      <c r="G57" s="40">
        <v>14514.266666666666</v>
      </c>
      <c r="H57" s="40">
        <v>15346.266666666666</v>
      </c>
      <c r="I57" s="40">
        <v>15518.633333333331</v>
      </c>
      <c r="J57" s="40">
        <v>15762.266666666666</v>
      </c>
      <c r="K57" s="31">
        <v>15275</v>
      </c>
      <c r="L57" s="31">
        <v>14859</v>
      </c>
      <c r="M57" s="31">
        <v>0.47581000000000001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4075.55</v>
      </c>
      <c r="D58" s="40">
        <v>4080.0333333333333</v>
      </c>
      <c r="E58" s="40">
        <v>4048.5166666666664</v>
      </c>
      <c r="F58" s="40">
        <v>4021.4833333333331</v>
      </c>
      <c r="G58" s="40">
        <v>3989.9666666666662</v>
      </c>
      <c r="H58" s="40">
        <v>4107.0666666666666</v>
      </c>
      <c r="I58" s="40">
        <v>4138.5833333333339</v>
      </c>
      <c r="J58" s="40">
        <v>4165.6166666666668</v>
      </c>
      <c r="K58" s="31">
        <v>4111.55</v>
      </c>
      <c r="L58" s="31">
        <v>4053</v>
      </c>
      <c r="M58" s="31">
        <v>4.2425800000000002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88.85</v>
      </c>
      <c r="D59" s="40">
        <v>89.766666666666652</v>
      </c>
      <c r="E59" s="40">
        <v>86.683333333333309</v>
      </c>
      <c r="F59" s="40">
        <v>84.516666666666652</v>
      </c>
      <c r="G59" s="40">
        <v>81.433333333333309</v>
      </c>
      <c r="H59" s="40">
        <v>91.933333333333309</v>
      </c>
      <c r="I59" s="40">
        <v>95.016666666666652</v>
      </c>
      <c r="J59" s="40">
        <v>97.183333333333309</v>
      </c>
      <c r="K59" s="31">
        <v>92.85</v>
      </c>
      <c r="L59" s="31">
        <v>87.6</v>
      </c>
      <c r="M59" s="31">
        <v>51.910139999999998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550.79999999999995</v>
      </c>
      <c r="D60" s="40">
        <v>545.73333333333335</v>
      </c>
      <c r="E60" s="40">
        <v>538.61666666666667</v>
      </c>
      <c r="F60" s="40">
        <v>526.43333333333328</v>
      </c>
      <c r="G60" s="40">
        <v>519.31666666666661</v>
      </c>
      <c r="H60" s="40">
        <v>557.91666666666674</v>
      </c>
      <c r="I60" s="40">
        <v>565.03333333333353</v>
      </c>
      <c r="J60" s="40">
        <v>577.21666666666681</v>
      </c>
      <c r="K60" s="31">
        <v>552.85</v>
      </c>
      <c r="L60" s="31">
        <v>533.54999999999995</v>
      </c>
      <c r="M60" s="31">
        <v>19.469729999999998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154.94999999999999</v>
      </c>
      <c r="D61" s="40">
        <v>154.80000000000001</v>
      </c>
      <c r="E61" s="40">
        <v>152.20000000000002</v>
      </c>
      <c r="F61" s="40">
        <v>149.45000000000002</v>
      </c>
      <c r="G61" s="40">
        <v>146.85000000000002</v>
      </c>
      <c r="H61" s="40">
        <v>157.55000000000001</v>
      </c>
      <c r="I61" s="40">
        <v>160.15000000000003</v>
      </c>
      <c r="J61" s="40">
        <v>162.9</v>
      </c>
      <c r="K61" s="31">
        <v>157.4</v>
      </c>
      <c r="L61" s="31">
        <v>152.05000000000001</v>
      </c>
      <c r="M61" s="31">
        <v>143.23425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137.44999999999999</v>
      </c>
      <c r="D62" s="40">
        <v>137.35</v>
      </c>
      <c r="E62" s="40">
        <v>135.89999999999998</v>
      </c>
      <c r="F62" s="40">
        <v>134.35</v>
      </c>
      <c r="G62" s="40">
        <v>132.89999999999998</v>
      </c>
      <c r="H62" s="40">
        <v>138.89999999999998</v>
      </c>
      <c r="I62" s="40">
        <v>140.34999999999997</v>
      </c>
      <c r="J62" s="40">
        <v>141.89999999999998</v>
      </c>
      <c r="K62" s="31">
        <v>138.80000000000001</v>
      </c>
      <c r="L62" s="31">
        <v>135.80000000000001</v>
      </c>
      <c r="M62" s="31">
        <v>5.1556300000000004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578.35</v>
      </c>
      <c r="D63" s="40">
        <v>578.0333333333333</v>
      </c>
      <c r="E63" s="40">
        <v>564.91666666666663</v>
      </c>
      <c r="F63" s="40">
        <v>551.48333333333335</v>
      </c>
      <c r="G63" s="40">
        <v>538.36666666666667</v>
      </c>
      <c r="H63" s="40">
        <v>591.46666666666658</v>
      </c>
      <c r="I63" s="40">
        <v>604.58333333333337</v>
      </c>
      <c r="J63" s="40">
        <v>618.01666666666654</v>
      </c>
      <c r="K63" s="31">
        <v>591.15</v>
      </c>
      <c r="L63" s="31">
        <v>564.6</v>
      </c>
      <c r="M63" s="31">
        <v>26.32441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956.1</v>
      </c>
      <c r="D64" s="40">
        <v>949.36666666666667</v>
      </c>
      <c r="E64" s="40">
        <v>939.73333333333335</v>
      </c>
      <c r="F64" s="40">
        <v>923.36666666666667</v>
      </c>
      <c r="G64" s="40">
        <v>913.73333333333335</v>
      </c>
      <c r="H64" s="40">
        <v>965.73333333333335</v>
      </c>
      <c r="I64" s="40">
        <v>975.36666666666679</v>
      </c>
      <c r="J64" s="40">
        <v>991.73333333333335</v>
      </c>
      <c r="K64" s="31">
        <v>959</v>
      </c>
      <c r="L64" s="31">
        <v>933</v>
      </c>
      <c r="M64" s="31">
        <v>24.384640000000001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149.94999999999999</v>
      </c>
      <c r="D65" s="40">
        <v>149.15</v>
      </c>
      <c r="E65" s="40">
        <v>147.80000000000001</v>
      </c>
      <c r="F65" s="40">
        <v>145.65</v>
      </c>
      <c r="G65" s="40">
        <v>144.30000000000001</v>
      </c>
      <c r="H65" s="40">
        <v>151.30000000000001</v>
      </c>
      <c r="I65" s="40">
        <v>152.64999999999998</v>
      </c>
      <c r="J65" s="40">
        <v>154.80000000000001</v>
      </c>
      <c r="K65" s="31">
        <v>150.5</v>
      </c>
      <c r="L65" s="31">
        <v>147</v>
      </c>
      <c r="M65" s="31">
        <v>11.97247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156.4</v>
      </c>
      <c r="D66" s="40">
        <v>155.94999999999999</v>
      </c>
      <c r="E66" s="40">
        <v>153.89999999999998</v>
      </c>
      <c r="F66" s="40">
        <v>151.39999999999998</v>
      </c>
      <c r="G66" s="40">
        <v>149.34999999999997</v>
      </c>
      <c r="H66" s="40">
        <v>158.44999999999999</v>
      </c>
      <c r="I66" s="40">
        <v>160.5</v>
      </c>
      <c r="J66" s="40">
        <v>163</v>
      </c>
      <c r="K66" s="31">
        <v>158</v>
      </c>
      <c r="L66" s="31">
        <v>153.44999999999999</v>
      </c>
      <c r="M66" s="31">
        <v>136.45045999999999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5531.5</v>
      </c>
      <c r="D67" s="40">
        <v>5468.0666666666666</v>
      </c>
      <c r="E67" s="40">
        <v>5378.3833333333332</v>
      </c>
      <c r="F67" s="40">
        <v>5225.2666666666664</v>
      </c>
      <c r="G67" s="40">
        <v>5135.583333333333</v>
      </c>
      <c r="H67" s="40">
        <v>5621.1833333333334</v>
      </c>
      <c r="I67" s="40">
        <v>5710.8666666666659</v>
      </c>
      <c r="J67" s="40">
        <v>5863.9833333333336</v>
      </c>
      <c r="K67" s="31">
        <v>5557.75</v>
      </c>
      <c r="L67" s="31">
        <v>5314.95</v>
      </c>
      <c r="M67" s="31">
        <v>3.95641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1732.45</v>
      </c>
      <c r="D68" s="40">
        <v>1728.4333333333334</v>
      </c>
      <c r="E68" s="40">
        <v>1718.0666666666668</v>
      </c>
      <c r="F68" s="40">
        <v>1703.6833333333334</v>
      </c>
      <c r="G68" s="40">
        <v>1693.3166666666668</v>
      </c>
      <c r="H68" s="40">
        <v>1742.8166666666668</v>
      </c>
      <c r="I68" s="40">
        <v>1753.1833333333336</v>
      </c>
      <c r="J68" s="40">
        <v>1767.5666666666668</v>
      </c>
      <c r="K68" s="31">
        <v>1738.8</v>
      </c>
      <c r="L68" s="31">
        <v>1714.05</v>
      </c>
      <c r="M68" s="31">
        <v>3.4908399999999999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703.3</v>
      </c>
      <c r="D69" s="40">
        <v>699.33333333333337</v>
      </c>
      <c r="E69" s="40">
        <v>689.9666666666667</v>
      </c>
      <c r="F69" s="40">
        <v>676.63333333333333</v>
      </c>
      <c r="G69" s="40">
        <v>667.26666666666665</v>
      </c>
      <c r="H69" s="40">
        <v>712.66666666666674</v>
      </c>
      <c r="I69" s="40">
        <v>722.0333333333333</v>
      </c>
      <c r="J69" s="40">
        <v>735.36666666666679</v>
      </c>
      <c r="K69" s="31">
        <v>708.7</v>
      </c>
      <c r="L69" s="31">
        <v>686</v>
      </c>
      <c r="M69" s="31">
        <v>14.0936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806.3</v>
      </c>
      <c r="D70" s="40">
        <v>798.94999999999993</v>
      </c>
      <c r="E70" s="40">
        <v>789.34999999999991</v>
      </c>
      <c r="F70" s="40">
        <v>772.4</v>
      </c>
      <c r="G70" s="40">
        <v>762.8</v>
      </c>
      <c r="H70" s="40">
        <v>815.89999999999986</v>
      </c>
      <c r="I70" s="40">
        <v>825.5</v>
      </c>
      <c r="J70" s="40">
        <v>842.44999999999982</v>
      </c>
      <c r="K70" s="31">
        <v>808.55</v>
      </c>
      <c r="L70" s="31">
        <v>782</v>
      </c>
      <c r="M70" s="31">
        <v>4.8009300000000001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477.75</v>
      </c>
      <c r="D71" s="40">
        <v>476.4666666666667</v>
      </c>
      <c r="E71" s="40">
        <v>470.38333333333338</v>
      </c>
      <c r="F71" s="40">
        <v>463.01666666666671</v>
      </c>
      <c r="G71" s="40">
        <v>456.93333333333339</v>
      </c>
      <c r="H71" s="40">
        <v>483.83333333333337</v>
      </c>
      <c r="I71" s="40">
        <v>489.91666666666663</v>
      </c>
      <c r="J71" s="40">
        <v>497.28333333333336</v>
      </c>
      <c r="K71" s="31">
        <v>482.55</v>
      </c>
      <c r="L71" s="31">
        <v>469.1</v>
      </c>
      <c r="M71" s="31">
        <v>8.4724900000000005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990.65</v>
      </c>
      <c r="D72" s="40">
        <v>988.80000000000007</v>
      </c>
      <c r="E72" s="40">
        <v>970.50000000000011</v>
      </c>
      <c r="F72" s="40">
        <v>950.35</v>
      </c>
      <c r="G72" s="40">
        <v>932.05000000000007</v>
      </c>
      <c r="H72" s="40">
        <v>1008.9500000000002</v>
      </c>
      <c r="I72" s="40">
        <v>1027.25</v>
      </c>
      <c r="J72" s="40">
        <v>1047.4000000000001</v>
      </c>
      <c r="K72" s="31">
        <v>1007.1</v>
      </c>
      <c r="L72" s="31">
        <v>968.65</v>
      </c>
      <c r="M72" s="31">
        <v>6.0062899999999999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330.7</v>
      </c>
      <c r="D73" s="40">
        <v>327.95</v>
      </c>
      <c r="E73" s="40">
        <v>322.29999999999995</v>
      </c>
      <c r="F73" s="40">
        <v>313.89999999999998</v>
      </c>
      <c r="G73" s="40">
        <v>308.24999999999994</v>
      </c>
      <c r="H73" s="40">
        <v>336.34999999999997</v>
      </c>
      <c r="I73" s="40">
        <v>341.99999999999994</v>
      </c>
      <c r="J73" s="40">
        <v>350.4</v>
      </c>
      <c r="K73" s="31">
        <v>333.6</v>
      </c>
      <c r="L73" s="31">
        <v>319.55</v>
      </c>
      <c r="M73" s="31">
        <v>120.90071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651.29999999999995</v>
      </c>
      <c r="D74" s="40">
        <v>649.48333333333323</v>
      </c>
      <c r="E74" s="40">
        <v>646.81666666666649</v>
      </c>
      <c r="F74" s="40">
        <v>642.33333333333326</v>
      </c>
      <c r="G74" s="40">
        <v>639.66666666666652</v>
      </c>
      <c r="H74" s="40">
        <v>653.96666666666647</v>
      </c>
      <c r="I74" s="40">
        <v>656.63333333333321</v>
      </c>
      <c r="J74" s="40">
        <v>661.11666666666645</v>
      </c>
      <c r="K74" s="31">
        <v>652.15</v>
      </c>
      <c r="L74" s="31">
        <v>645</v>
      </c>
      <c r="M74" s="31">
        <v>7.8513799999999998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2157.0500000000002</v>
      </c>
      <c r="D75" s="40">
        <v>2178.6166666666668</v>
      </c>
      <c r="E75" s="40">
        <v>2102.4333333333334</v>
      </c>
      <c r="F75" s="40">
        <v>2047.8166666666666</v>
      </c>
      <c r="G75" s="40">
        <v>1971.6333333333332</v>
      </c>
      <c r="H75" s="40">
        <v>2233.2333333333336</v>
      </c>
      <c r="I75" s="40">
        <v>2309.416666666667</v>
      </c>
      <c r="J75" s="40">
        <v>2364.0333333333338</v>
      </c>
      <c r="K75" s="31">
        <v>2254.8000000000002</v>
      </c>
      <c r="L75" s="31">
        <v>2124</v>
      </c>
      <c r="M75" s="31">
        <v>2.3588499999999999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2434.15</v>
      </c>
      <c r="D76" s="40">
        <v>2398.3666666666668</v>
      </c>
      <c r="E76" s="40">
        <v>2349.7833333333338</v>
      </c>
      <c r="F76" s="40">
        <v>2265.416666666667</v>
      </c>
      <c r="G76" s="40">
        <v>2216.8333333333339</v>
      </c>
      <c r="H76" s="40">
        <v>2482.7333333333336</v>
      </c>
      <c r="I76" s="40">
        <v>2531.3166666666666</v>
      </c>
      <c r="J76" s="40">
        <v>2615.6833333333334</v>
      </c>
      <c r="K76" s="31">
        <v>2446.9499999999998</v>
      </c>
      <c r="L76" s="31">
        <v>2314</v>
      </c>
      <c r="M76" s="31">
        <v>10.053100000000001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180.2</v>
      </c>
      <c r="D77" s="40">
        <v>180.53333333333333</v>
      </c>
      <c r="E77" s="40">
        <v>176.06666666666666</v>
      </c>
      <c r="F77" s="40">
        <v>171.93333333333334</v>
      </c>
      <c r="G77" s="40">
        <v>167.46666666666667</v>
      </c>
      <c r="H77" s="40">
        <v>184.66666666666666</v>
      </c>
      <c r="I77" s="40">
        <v>189.1333333333333</v>
      </c>
      <c r="J77" s="40">
        <v>193.26666666666665</v>
      </c>
      <c r="K77" s="31">
        <v>185</v>
      </c>
      <c r="L77" s="31">
        <v>176.4</v>
      </c>
      <c r="M77" s="31">
        <v>11.70002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5179.45</v>
      </c>
      <c r="D78" s="40">
        <v>5149.3</v>
      </c>
      <c r="E78" s="40">
        <v>5110.1500000000005</v>
      </c>
      <c r="F78" s="40">
        <v>5040.8500000000004</v>
      </c>
      <c r="G78" s="40">
        <v>5001.7000000000007</v>
      </c>
      <c r="H78" s="40">
        <v>5218.6000000000004</v>
      </c>
      <c r="I78" s="40">
        <v>5257.75</v>
      </c>
      <c r="J78" s="40">
        <v>5327.05</v>
      </c>
      <c r="K78" s="31">
        <v>5188.45</v>
      </c>
      <c r="L78" s="31">
        <v>5080</v>
      </c>
      <c r="M78" s="31">
        <v>3.4076599999999999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4107.45</v>
      </c>
      <c r="D79" s="40">
        <v>4084.9833333333331</v>
      </c>
      <c r="E79" s="40">
        <v>4015.1166666666659</v>
      </c>
      <c r="F79" s="40">
        <v>3922.7833333333328</v>
      </c>
      <c r="G79" s="40">
        <v>3852.9166666666656</v>
      </c>
      <c r="H79" s="40">
        <v>4177.3166666666657</v>
      </c>
      <c r="I79" s="40">
        <v>4247.1833333333343</v>
      </c>
      <c r="J79" s="40">
        <v>4339.5166666666664</v>
      </c>
      <c r="K79" s="31">
        <v>4154.8500000000004</v>
      </c>
      <c r="L79" s="31">
        <v>3992.65</v>
      </c>
      <c r="M79" s="31">
        <v>3.2035300000000002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3959.8</v>
      </c>
      <c r="D80" s="40">
        <v>3933.7000000000003</v>
      </c>
      <c r="E80" s="40">
        <v>3887.4000000000005</v>
      </c>
      <c r="F80" s="40">
        <v>3815.0000000000005</v>
      </c>
      <c r="G80" s="40">
        <v>3768.7000000000007</v>
      </c>
      <c r="H80" s="40">
        <v>4006.1000000000004</v>
      </c>
      <c r="I80" s="40">
        <v>4052.4000000000005</v>
      </c>
      <c r="J80" s="40">
        <v>4124.8</v>
      </c>
      <c r="K80" s="31">
        <v>3980</v>
      </c>
      <c r="L80" s="31">
        <v>3861.3</v>
      </c>
      <c r="M80" s="31">
        <v>2.34443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4853.6499999999996</v>
      </c>
      <c r="D81" s="40">
        <v>4820.9666666666662</v>
      </c>
      <c r="E81" s="40">
        <v>4777.9333333333325</v>
      </c>
      <c r="F81" s="40">
        <v>4702.2166666666662</v>
      </c>
      <c r="G81" s="40">
        <v>4659.1833333333325</v>
      </c>
      <c r="H81" s="40">
        <v>4896.6833333333325</v>
      </c>
      <c r="I81" s="40">
        <v>4939.7166666666672</v>
      </c>
      <c r="J81" s="40">
        <v>5015.4333333333325</v>
      </c>
      <c r="K81" s="31">
        <v>4864</v>
      </c>
      <c r="L81" s="31">
        <v>4745.25</v>
      </c>
      <c r="M81" s="31">
        <v>3.4039000000000001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2854.4</v>
      </c>
      <c r="D82" s="40">
        <v>2834.3666666666668</v>
      </c>
      <c r="E82" s="40">
        <v>2808.8333333333335</v>
      </c>
      <c r="F82" s="40">
        <v>2763.2666666666669</v>
      </c>
      <c r="G82" s="40">
        <v>2737.7333333333336</v>
      </c>
      <c r="H82" s="40">
        <v>2879.9333333333334</v>
      </c>
      <c r="I82" s="40">
        <v>2905.4666666666662</v>
      </c>
      <c r="J82" s="40">
        <v>2951.0333333333333</v>
      </c>
      <c r="K82" s="31">
        <v>2859.9</v>
      </c>
      <c r="L82" s="31">
        <v>2788.8</v>
      </c>
      <c r="M82" s="31">
        <v>5.9512099999999997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581.1</v>
      </c>
      <c r="D83" s="40">
        <v>578.31666666666672</v>
      </c>
      <c r="E83" s="40">
        <v>570.83333333333348</v>
      </c>
      <c r="F83" s="40">
        <v>560.56666666666672</v>
      </c>
      <c r="G83" s="40">
        <v>553.08333333333348</v>
      </c>
      <c r="H83" s="40">
        <v>588.58333333333348</v>
      </c>
      <c r="I83" s="40">
        <v>596.06666666666683</v>
      </c>
      <c r="J83" s="40">
        <v>606.33333333333348</v>
      </c>
      <c r="K83" s="31">
        <v>585.79999999999995</v>
      </c>
      <c r="L83" s="31">
        <v>568.04999999999995</v>
      </c>
      <c r="M83" s="31">
        <v>4.7002699999999997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1608.2</v>
      </c>
      <c r="D84" s="40">
        <v>1587.7333333333333</v>
      </c>
      <c r="E84" s="40">
        <v>1560.4666666666667</v>
      </c>
      <c r="F84" s="40">
        <v>1512.7333333333333</v>
      </c>
      <c r="G84" s="40">
        <v>1485.4666666666667</v>
      </c>
      <c r="H84" s="40">
        <v>1635.4666666666667</v>
      </c>
      <c r="I84" s="40">
        <v>1662.7333333333336</v>
      </c>
      <c r="J84" s="40">
        <v>1710.4666666666667</v>
      </c>
      <c r="K84" s="31">
        <v>1615</v>
      </c>
      <c r="L84" s="31">
        <v>1540</v>
      </c>
      <c r="M84" s="31">
        <v>0.50294000000000005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1474.85</v>
      </c>
      <c r="D85" s="40">
        <v>1466.9666666666665</v>
      </c>
      <c r="E85" s="40">
        <v>1441.9333333333329</v>
      </c>
      <c r="F85" s="40">
        <v>1409.0166666666664</v>
      </c>
      <c r="G85" s="40">
        <v>1383.9833333333329</v>
      </c>
      <c r="H85" s="40">
        <v>1499.883333333333</v>
      </c>
      <c r="I85" s="40">
        <v>1524.9166666666663</v>
      </c>
      <c r="J85" s="40">
        <v>1557.833333333333</v>
      </c>
      <c r="K85" s="31">
        <v>1492</v>
      </c>
      <c r="L85" s="31">
        <v>1434.05</v>
      </c>
      <c r="M85" s="31">
        <v>34.48518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178.4</v>
      </c>
      <c r="D86" s="40">
        <v>178.03333333333333</v>
      </c>
      <c r="E86" s="40">
        <v>175.36666666666667</v>
      </c>
      <c r="F86" s="40">
        <v>172.33333333333334</v>
      </c>
      <c r="G86" s="40">
        <v>169.66666666666669</v>
      </c>
      <c r="H86" s="40">
        <v>181.06666666666666</v>
      </c>
      <c r="I86" s="40">
        <v>183.73333333333335</v>
      </c>
      <c r="J86" s="40">
        <v>186.76666666666665</v>
      </c>
      <c r="K86" s="31">
        <v>180.7</v>
      </c>
      <c r="L86" s="31">
        <v>175</v>
      </c>
      <c r="M86" s="31">
        <v>66.204170000000005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80.05</v>
      </c>
      <c r="D87" s="40">
        <v>79.566666666666677</v>
      </c>
      <c r="E87" s="40">
        <v>78.633333333333354</v>
      </c>
      <c r="F87" s="40">
        <v>77.216666666666683</v>
      </c>
      <c r="G87" s="40">
        <v>76.28333333333336</v>
      </c>
      <c r="H87" s="40">
        <v>80.983333333333348</v>
      </c>
      <c r="I87" s="40">
        <v>81.916666666666657</v>
      </c>
      <c r="J87" s="40">
        <v>83.333333333333343</v>
      </c>
      <c r="K87" s="31">
        <v>80.5</v>
      </c>
      <c r="L87" s="31">
        <v>78.150000000000006</v>
      </c>
      <c r="M87" s="31">
        <v>150.56016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266.45</v>
      </c>
      <c r="D88" s="40">
        <v>263.13333333333327</v>
      </c>
      <c r="E88" s="40">
        <v>258.36666666666656</v>
      </c>
      <c r="F88" s="40">
        <v>250.2833333333333</v>
      </c>
      <c r="G88" s="40">
        <v>245.51666666666659</v>
      </c>
      <c r="H88" s="40">
        <v>271.21666666666653</v>
      </c>
      <c r="I88" s="40">
        <v>275.98333333333329</v>
      </c>
      <c r="J88" s="40">
        <v>284.06666666666649</v>
      </c>
      <c r="K88" s="31">
        <v>267.89999999999998</v>
      </c>
      <c r="L88" s="31">
        <v>255.05</v>
      </c>
      <c r="M88" s="31">
        <v>32.472769999999997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150</v>
      </c>
      <c r="D89" s="40">
        <v>149</v>
      </c>
      <c r="E89" s="40">
        <v>146</v>
      </c>
      <c r="F89" s="40">
        <v>142</v>
      </c>
      <c r="G89" s="40">
        <v>139</v>
      </c>
      <c r="H89" s="40">
        <v>153</v>
      </c>
      <c r="I89" s="40">
        <v>156</v>
      </c>
      <c r="J89" s="40">
        <v>160</v>
      </c>
      <c r="K89" s="31">
        <v>152</v>
      </c>
      <c r="L89" s="31">
        <v>145</v>
      </c>
      <c r="M89" s="31">
        <v>86.633660000000006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35.299999999999997</v>
      </c>
      <c r="D90" s="40">
        <v>34.799999999999997</v>
      </c>
      <c r="E90" s="40">
        <v>33.949999999999996</v>
      </c>
      <c r="F90" s="40">
        <v>32.6</v>
      </c>
      <c r="G90" s="40">
        <v>31.75</v>
      </c>
      <c r="H90" s="40">
        <v>36.149999999999991</v>
      </c>
      <c r="I90" s="40">
        <v>36.999999999999986</v>
      </c>
      <c r="J90" s="40">
        <v>38.349999999999987</v>
      </c>
      <c r="K90" s="31">
        <v>35.65</v>
      </c>
      <c r="L90" s="31">
        <v>33.450000000000003</v>
      </c>
      <c r="M90" s="31">
        <v>507.11004000000003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3864.85</v>
      </c>
      <c r="D91" s="40">
        <v>3857.0833333333335</v>
      </c>
      <c r="E91" s="40">
        <v>3777.3166666666671</v>
      </c>
      <c r="F91" s="40">
        <v>3689.7833333333338</v>
      </c>
      <c r="G91" s="40">
        <v>3610.0166666666673</v>
      </c>
      <c r="H91" s="40">
        <v>3944.6166666666668</v>
      </c>
      <c r="I91" s="40">
        <v>4024.3833333333332</v>
      </c>
      <c r="J91" s="40">
        <v>4111.9166666666661</v>
      </c>
      <c r="K91" s="31">
        <v>3936.85</v>
      </c>
      <c r="L91" s="31">
        <v>3769.55</v>
      </c>
      <c r="M91" s="31">
        <v>1.02715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506.2</v>
      </c>
      <c r="D92" s="40">
        <v>501.11666666666662</v>
      </c>
      <c r="E92" s="40">
        <v>494.23333333333323</v>
      </c>
      <c r="F92" s="40">
        <v>482.26666666666659</v>
      </c>
      <c r="G92" s="40">
        <v>475.38333333333321</v>
      </c>
      <c r="H92" s="40">
        <v>513.08333333333326</v>
      </c>
      <c r="I92" s="40">
        <v>519.96666666666658</v>
      </c>
      <c r="J92" s="40">
        <v>531.93333333333328</v>
      </c>
      <c r="K92" s="31">
        <v>508</v>
      </c>
      <c r="L92" s="31">
        <v>489.15</v>
      </c>
      <c r="M92" s="31">
        <v>19.189319999999999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645.85</v>
      </c>
      <c r="D93" s="40">
        <v>644.81666666666661</v>
      </c>
      <c r="E93" s="40">
        <v>630.63333333333321</v>
      </c>
      <c r="F93" s="40">
        <v>615.41666666666663</v>
      </c>
      <c r="G93" s="40">
        <v>601.23333333333323</v>
      </c>
      <c r="H93" s="40">
        <v>660.03333333333319</v>
      </c>
      <c r="I93" s="40">
        <v>674.21666666666658</v>
      </c>
      <c r="J93" s="40">
        <v>689.43333333333317</v>
      </c>
      <c r="K93" s="31">
        <v>659</v>
      </c>
      <c r="L93" s="31">
        <v>629.6</v>
      </c>
      <c r="M93" s="31">
        <v>1.6712499999999999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1080.45</v>
      </c>
      <c r="D94" s="40">
        <v>1078.1333333333334</v>
      </c>
      <c r="E94" s="40">
        <v>1069.3666666666668</v>
      </c>
      <c r="F94" s="40">
        <v>1058.2833333333333</v>
      </c>
      <c r="G94" s="40">
        <v>1049.5166666666667</v>
      </c>
      <c r="H94" s="40">
        <v>1089.2166666666669</v>
      </c>
      <c r="I94" s="40">
        <v>1097.9833333333338</v>
      </c>
      <c r="J94" s="40">
        <v>1109.0666666666671</v>
      </c>
      <c r="K94" s="31">
        <v>1086.9000000000001</v>
      </c>
      <c r="L94" s="31">
        <v>1067.05</v>
      </c>
      <c r="M94" s="31">
        <v>9.3808100000000003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554.85</v>
      </c>
      <c r="D95" s="40">
        <v>555.2833333333333</v>
      </c>
      <c r="E95" s="40">
        <v>550.56666666666661</v>
      </c>
      <c r="F95" s="40">
        <v>546.2833333333333</v>
      </c>
      <c r="G95" s="40">
        <v>541.56666666666661</v>
      </c>
      <c r="H95" s="40">
        <v>559.56666666666661</v>
      </c>
      <c r="I95" s="40">
        <v>564.2833333333333</v>
      </c>
      <c r="J95" s="40">
        <v>568.56666666666661</v>
      </c>
      <c r="K95" s="31">
        <v>560</v>
      </c>
      <c r="L95" s="31">
        <v>551</v>
      </c>
      <c r="M95" s="31">
        <v>1.8953899999999999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1723.65</v>
      </c>
      <c r="D96" s="40">
        <v>1711.0833333333333</v>
      </c>
      <c r="E96" s="40">
        <v>1663.5666666666666</v>
      </c>
      <c r="F96" s="40">
        <v>1603.4833333333333</v>
      </c>
      <c r="G96" s="40">
        <v>1555.9666666666667</v>
      </c>
      <c r="H96" s="40">
        <v>1771.1666666666665</v>
      </c>
      <c r="I96" s="40">
        <v>1818.6833333333334</v>
      </c>
      <c r="J96" s="40">
        <v>1878.7666666666664</v>
      </c>
      <c r="K96" s="31">
        <v>1758.6</v>
      </c>
      <c r="L96" s="31">
        <v>1651</v>
      </c>
      <c r="M96" s="31">
        <v>41.37923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1557.15</v>
      </c>
      <c r="D97" s="40">
        <v>1549.6166666666668</v>
      </c>
      <c r="E97" s="40">
        <v>1534.2333333333336</v>
      </c>
      <c r="F97" s="40">
        <v>1511.3166666666668</v>
      </c>
      <c r="G97" s="40">
        <v>1495.9333333333336</v>
      </c>
      <c r="H97" s="40">
        <v>1572.5333333333335</v>
      </c>
      <c r="I97" s="40">
        <v>1587.9166666666667</v>
      </c>
      <c r="J97" s="40">
        <v>1610.8333333333335</v>
      </c>
      <c r="K97" s="31">
        <v>1565</v>
      </c>
      <c r="L97" s="31">
        <v>1526.7</v>
      </c>
      <c r="M97" s="31">
        <v>7.6860200000000001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632.75</v>
      </c>
      <c r="D98" s="40">
        <v>626.75</v>
      </c>
      <c r="E98" s="40">
        <v>614.65</v>
      </c>
      <c r="F98" s="40">
        <v>596.54999999999995</v>
      </c>
      <c r="G98" s="40">
        <v>584.44999999999993</v>
      </c>
      <c r="H98" s="40">
        <v>644.85</v>
      </c>
      <c r="I98" s="40">
        <v>656.94999999999993</v>
      </c>
      <c r="J98" s="40">
        <v>675.05000000000007</v>
      </c>
      <c r="K98" s="31">
        <v>638.85</v>
      </c>
      <c r="L98" s="31">
        <v>608.65</v>
      </c>
      <c r="M98" s="31">
        <v>37.609769999999997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315</v>
      </c>
      <c r="D99" s="40">
        <v>312.7</v>
      </c>
      <c r="E99" s="40">
        <v>306.89999999999998</v>
      </c>
      <c r="F99" s="40">
        <v>298.8</v>
      </c>
      <c r="G99" s="40">
        <v>293</v>
      </c>
      <c r="H99" s="40">
        <v>320.79999999999995</v>
      </c>
      <c r="I99" s="40">
        <v>326.60000000000002</v>
      </c>
      <c r="J99" s="40">
        <v>334.69999999999993</v>
      </c>
      <c r="K99" s="31">
        <v>318.5</v>
      </c>
      <c r="L99" s="31">
        <v>304.60000000000002</v>
      </c>
      <c r="M99" s="31">
        <v>18.390059999999998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1299.5</v>
      </c>
      <c r="D100" s="40">
        <v>1297.1666666666667</v>
      </c>
      <c r="E100" s="40">
        <v>1279.3333333333335</v>
      </c>
      <c r="F100" s="40">
        <v>1259.1666666666667</v>
      </c>
      <c r="G100" s="40">
        <v>1241.3333333333335</v>
      </c>
      <c r="H100" s="40">
        <v>1317.3333333333335</v>
      </c>
      <c r="I100" s="40">
        <v>1335.166666666667</v>
      </c>
      <c r="J100" s="40">
        <v>1355.3333333333335</v>
      </c>
      <c r="K100" s="31">
        <v>1315</v>
      </c>
      <c r="L100" s="31">
        <v>1277</v>
      </c>
      <c r="M100" s="31">
        <v>46.455970000000001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3203.95</v>
      </c>
      <c r="D101" s="40">
        <v>3196.2833333333333</v>
      </c>
      <c r="E101" s="40">
        <v>3159.5666666666666</v>
      </c>
      <c r="F101" s="40">
        <v>3115.1833333333334</v>
      </c>
      <c r="G101" s="40">
        <v>3078.4666666666667</v>
      </c>
      <c r="H101" s="40">
        <v>3240.6666666666665</v>
      </c>
      <c r="I101" s="40">
        <v>3277.3833333333328</v>
      </c>
      <c r="J101" s="40">
        <v>3321.7666666666664</v>
      </c>
      <c r="K101" s="31">
        <v>3233</v>
      </c>
      <c r="L101" s="31">
        <v>3151.9</v>
      </c>
      <c r="M101" s="31">
        <v>2.19468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1551.95</v>
      </c>
      <c r="D102" s="40">
        <v>1549.8500000000001</v>
      </c>
      <c r="E102" s="40">
        <v>1531.0500000000002</v>
      </c>
      <c r="F102" s="40">
        <v>1510.15</v>
      </c>
      <c r="G102" s="40">
        <v>1491.3500000000001</v>
      </c>
      <c r="H102" s="40">
        <v>1570.7500000000002</v>
      </c>
      <c r="I102" s="40">
        <v>1589.55</v>
      </c>
      <c r="J102" s="40">
        <v>1610.4500000000003</v>
      </c>
      <c r="K102" s="31">
        <v>1568.65</v>
      </c>
      <c r="L102" s="31">
        <v>1528.95</v>
      </c>
      <c r="M102" s="31">
        <v>73.874979999999994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735.8</v>
      </c>
      <c r="D103" s="40">
        <v>732.58333333333337</v>
      </c>
      <c r="E103" s="40">
        <v>727.4666666666667</v>
      </c>
      <c r="F103" s="40">
        <v>719.13333333333333</v>
      </c>
      <c r="G103" s="40">
        <v>714.01666666666665</v>
      </c>
      <c r="H103" s="40">
        <v>740.91666666666674</v>
      </c>
      <c r="I103" s="40">
        <v>746.0333333333333</v>
      </c>
      <c r="J103" s="40">
        <v>754.36666666666679</v>
      </c>
      <c r="K103" s="31">
        <v>737.7</v>
      </c>
      <c r="L103" s="31">
        <v>724.25</v>
      </c>
      <c r="M103" s="31">
        <v>18.509779999999999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1411.1</v>
      </c>
      <c r="D104" s="40">
        <v>1410.3</v>
      </c>
      <c r="E104" s="40">
        <v>1392.85</v>
      </c>
      <c r="F104" s="40">
        <v>1374.6</v>
      </c>
      <c r="G104" s="40">
        <v>1357.1499999999999</v>
      </c>
      <c r="H104" s="40">
        <v>1428.55</v>
      </c>
      <c r="I104" s="40">
        <v>1446.0000000000002</v>
      </c>
      <c r="J104" s="40">
        <v>1464.25</v>
      </c>
      <c r="K104" s="31">
        <v>1427.75</v>
      </c>
      <c r="L104" s="31">
        <v>1392.05</v>
      </c>
      <c r="M104" s="31">
        <v>16.772189999999998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2850.45</v>
      </c>
      <c r="D105" s="40">
        <v>2853.2833333333333</v>
      </c>
      <c r="E105" s="40">
        <v>2811.5666666666666</v>
      </c>
      <c r="F105" s="40">
        <v>2772.6833333333334</v>
      </c>
      <c r="G105" s="40">
        <v>2730.9666666666667</v>
      </c>
      <c r="H105" s="40">
        <v>2892.1666666666665</v>
      </c>
      <c r="I105" s="40">
        <v>2933.8833333333328</v>
      </c>
      <c r="J105" s="40">
        <v>2972.7666666666664</v>
      </c>
      <c r="K105" s="31">
        <v>2895</v>
      </c>
      <c r="L105" s="31">
        <v>2814.4</v>
      </c>
      <c r="M105" s="31">
        <v>5.8093199999999996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451</v>
      </c>
      <c r="D106" s="40">
        <v>447.41666666666669</v>
      </c>
      <c r="E106" s="40">
        <v>442.38333333333338</v>
      </c>
      <c r="F106" s="40">
        <v>433.76666666666671</v>
      </c>
      <c r="G106" s="40">
        <v>428.73333333333341</v>
      </c>
      <c r="H106" s="40">
        <v>456.03333333333336</v>
      </c>
      <c r="I106" s="40">
        <v>461.06666666666666</v>
      </c>
      <c r="J106" s="40">
        <v>469.68333333333334</v>
      </c>
      <c r="K106" s="31">
        <v>452.45</v>
      </c>
      <c r="L106" s="31">
        <v>438.8</v>
      </c>
      <c r="M106" s="31">
        <v>187.50888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1359.25</v>
      </c>
      <c r="D107" s="40">
        <v>1374.8166666666666</v>
      </c>
      <c r="E107" s="40">
        <v>1324.4333333333332</v>
      </c>
      <c r="F107" s="40">
        <v>1289.6166666666666</v>
      </c>
      <c r="G107" s="40">
        <v>1239.2333333333331</v>
      </c>
      <c r="H107" s="40">
        <v>1409.6333333333332</v>
      </c>
      <c r="I107" s="40">
        <v>1460.0166666666664</v>
      </c>
      <c r="J107" s="40">
        <v>1494.8333333333333</v>
      </c>
      <c r="K107" s="31">
        <v>1425.2</v>
      </c>
      <c r="L107" s="31">
        <v>1340</v>
      </c>
      <c r="M107" s="31">
        <v>18.05104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271.75</v>
      </c>
      <c r="D108" s="40">
        <v>270.51666666666665</v>
      </c>
      <c r="E108" s="40">
        <v>267.73333333333329</v>
      </c>
      <c r="F108" s="40">
        <v>263.71666666666664</v>
      </c>
      <c r="G108" s="40">
        <v>260.93333333333328</v>
      </c>
      <c r="H108" s="40">
        <v>274.5333333333333</v>
      </c>
      <c r="I108" s="40">
        <v>277.31666666666661</v>
      </c>
      <c r="J108" s="40">
        <v>281.33333333333331</v>
      </c>
      <c r="K108" s="31">
        <v>273.3</v>
      </c>
      <c r="L108" s="31">
        <v>266.5</v>
      </c>
      <c r="M108" s="31">
        <v>34.138210000000001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2812.45</v>
      </c>
      <c r="D109" s="40">
        <v>2822.7999999999997</v>
      </c>
      <c r="E109" s="40">
        <v>2786.2999999999993</v>
      </c>
      <c r="F109" s="40">
        <v>2760.1499999999996</v>
      </c>
      <c r="G109" s="40">
        <v>2723.6499999999992</v>
      </c>
      <c r="H109" s="40">
        <v>2848.9499999999994</v>
      </c>
      <c r="I109" s="40">
        <v>2885.4500000000003</v>
      </c>
      <c r="J109" s="40">
        <v>2911.5999999999995</v>
      </c>
      <c r="K109" s="31">
        <v>2859.3</v>
      </c>
      <c r="L109" s="31">
        <v>2796.65</v>
      </c>
      <c r="M109" s="31">
        <v>22.774370000000001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318.60000000000002</v>
      </c>
      <c r="D110" s="40">
        <v>318.43333333333334</v>
      </c>
      <c r="E110" s="40">
        <v>312.4666666666667</v>
      </c>
      <c r="F110" s="40">
        <v>306.33333333333337</v>
      </c>
      <c r="G110" s="40">
        <v>300.36666666666673</v>
      </c>
      <c r="H110" s="40">
        <v>324.56666666666666</v>
      </c>
      <c r="I110" s="40">
        <v>330.53333333333325</v>
      </c>
      <c r="J110" s="40">
        <v>336.66666666666663</v>
      </c>
      <c r="K110" s="31">
        <v>324.39999999999998</v>
      </c>
      <c r="L110" s="31">
        <v>312.3</v>
      </c>
      <c r="M110" s="31">
        <v>8.5553600000000003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2774.35</v>
      </c>
      <c r="D111" s="40">
        <v>2759.9333333333329</v>
      </c>
      <c r="E111" s="40">
        <v>2739.1666666666661</v>
      </c>
      <c r="F111" s="40">
        <v>2703.9833333333331</v>
      </c>
      <c r="G111" s="40">
        <v>2683.2166666666662</v>
      </c>
      <c r="H111" s="40">
        <v>2795.1166666666659</v>
      </c>
      <c r="I111" s="40">
        <v>2815.8833333333332</v>
      </c>
      <c r="J111" s="40">
        <v>2851.0666666666657</v>
      </c>
      <c r="K111" s="31">
        <v>2780.7</v>
      </c>
      <c r="L111" s="31">
        <v>2724.75</v>
      </c>
      <c r="M111" s="31">
        <v>21.19275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711.85</v>
      </c>
      <c r="D112" s="40">
        <v>706.91666666666663</v>
      </c>
      <c r="E112" s="40">
        <v>699.33333333333326</v>
      </c>
      <c r="F112" s="40">
        <v>686.81666666666661</v>
      </c>
      <c r="G112" s="40">
        <v>679.23333333333323</v>
      </c>
      <c r="H112" s="40">
        <v>719.43333333333328</v>
      </c>
      <c r="I112" s="40">
        <v>727.01666666666654</v>
      </c>
      <c r="J112" s="40">
        <v>739.5333333333333</v>
      </c>
      <c r="K112" s="31">
        <v>714.5</v>
      </c>
      <c r="L112" s="31">
        <v>694.4</v>
      </c>
      <c r="M112" s="31">
        <v>100.09614999999999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1638.05</v>
      </c>
      <c r="D113" s="40">
        <v>1628.4166666666667</v>
      </c>
      <c r="E113" s="40">
        <v>1614.8333333333335</v>
      </c>
      <c r="F113" s="40">
        <v>1591.6166666666668</v>
      </c>
      <c r="G113" s="40">
        <v>1578.0333333333335</v>
      </c>
      <c r="H113" s="40">
        <v>1651.6333333333334</v>
      </c>
      <c r="I113" s="40">
        <v>1665.2166666666669</v>
      </c>
      <c r="J113" s="40">
        <v>1688.4333333333334</v>
      </c>
      <c r="K113" s="31">
        <v>1642</v>
      </c>
      <c r="L113" s="31">
        <v>1605.2</v>
      </c>
      <c r="M113" s="31">
        <v>5.2800900000000004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692.3</v>
      </c>
      <c r="D114" s="40">
        <v>686.43333333333339</v>
      </c>
      <c r="E114" s="40">
        <v>676.26666666666677</v>
      </c>
      <c r="F114" s="40">
        <v>660.23333333333335</v>
      </c>
      <c r="G114" s="40">
        <v>650.06666666666672</v>
      </c>
      <c r="H114" s="40">
        <v>702.46666666666681</v>
      </c>
      <c r="I114" s="40">
        <v>712.63333333333333</v>
      </c>
      <c r="J114" s="40">
        <v>728.66666666666686</v>
      </c>
      <c r="K114" s="31">
        <v>696.6</v>
      </c>
      <c r="L114" s="31">
        <v>670.4</v>
      </c>
      <c r="M114" s="31">
        <v>10.119719999999999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728.95</v>
      </c>
      <c r="D115" s="40">
        <v>732.15</v>
      </c>
      <c r="E115" s="40">
        <v>709.84999999999991</v>
      </c>
      <c r="F115" s="40">
        <v>690.74999999999989</v>
      </c>
      <c r="G115" s="40">
        <v>668.44999999999982</v>
      </c>
      <c r="H115" s="40">
        <v>751.25</v>
      </c>
      <c r="I115" s="40">
        <v>773.55</v>
      </c>
      <c r="J115" s="40">
        <v>792.65000000000009</v>
      </c>
      <c r="K115" s="31">
        <v>754.45</v>
      </c>
      <c r="L115" s="31">
        <v>713.05</v>
      </c>
      <c r="M115" s="31">
        <v>6.4672299999999998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48.5</v>
      </c>
      <c r="D116" s="40">
        <v>48.083333333333336</v>
      </c>
      <c r="E116" s="40">
        <v>47.416666666666671</v>
      </c>
      <c r="F116" s="40">
        <v>46.333333333333336</v>
      </c>
      <c r="G116" s="40">
        <v>45.666666666666671</v>
      </c>
      <c r="H116" s="40">
        <v>49.166666666666671</v>
      </c>
      <c r="I116" s="40">
        <v>49.833333333333343</v>
      </c>
      <c r="J116" s="40">
        <v>50.916666666666671</v>
      </c>
      <c r="K116" s="31">
        <v>48.75</v>
      </c>
      <c r="L116" s="31">
        <v>47</v>
      </c>
      <c r="M116" s="31">
        <v>284.39821999999998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241.5</v>
      </c>
      <c r="D117" s="40">
        <v>238.54999999999998</v>
      </c>
      <c r="E117" s="40">
        <v>234.64999999999998</v>
      </c>
      <c r="F117" s="40">
        <v>227.79999999999998</v>
      </c>
      <c r="G117" s="40">
        <v>223.89999999999998</v>
      </c>
      <c r="H117" s="40">
        <v>245.39999999999998</v>
      </c>
      <c r="I117" s="40">
        <v>249.3</v>
      </c>
      <c r="J117" s="40">
        <v>256.14999999999998</v>
      </c>
      <c r="K117" s="31">
        <v>242.45</v>
      </c>
      <c r="L117" s="31">
        <v>231.7</v>
      </c>
      <c r="M117" s="31">
        <v>566.71831999999995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208.45</v>
      </c>
      <c r="D118" s="40">
        <v>211.16666666666666</v>
      </c>
      <c r="E118" s="40">
        <v>204.33333333333331</v>
      </c>
      <c r="F118" s="40">
        <v>200.21666666666667</v>
      </c>
      <c r="G118" s="40">
        <v>193.38333333333333</v>
      </c>
      <c r="H118" s="40">
        <v>215.2833333333333</v>
      </c>
      <c r="I118" s="40">
        <v>222.11666666666662</v>
      </c>
      <c r="J118" s="40">
        <v>226.23333333333329</v>
      </c>
      <c r="K118" s="31">
        <v>218</v>
      </c>
      <c r="L118" s="31">
        <v>207.05</v>
      </c>
      <c r="M118" s="31">
        <v>168.13773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8224.6</v>
      </c>
      <c r="D119" s="40">
        <v>8151</v>
      </c>
      <c r="E119" s="40">
        <v>8045.75</v>
      </c>
      <c r="F119" s="40">
        <v>7866.9</v>
      </c>
      <c r="G119" s="40">
        <v>7761.65</v>
      </c>
      <c r="H119" s="40">
        <v>8329.85</v>
      </c>
      <c r="I119" s="40">
        <v>8435.1</v>
      </c>
      <c r="J119" s="40">
        <v>8613.9500000000007</v>
      </c>
      <c r="K119" s="31">
        <v>8256.25</v>
      </c>
      <c r="L119" s="31">
        <v>7972.15</v>
      </c>
      <c r="M119" s="31">
        <v>2.0593599999999999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164.4</v>
      </c>
      <c r="D120" s="40">
        <v>162.33333333333334</v>
      </c>
      <c r="E120" s="40">
        <v>157.36666666666667</v>
      </c>
      <c r="F120" s="40">
        <v>150.33333333333334</v>
      </c>
      <c r="G120" s="40">
        <v>145.36666666666667</v>
      </c>
      <c r="H120" s="40">
        <v>169.36666666666667</v>
      </c>
      <c r="I120" s="40">
        <v>174.33333333333331</v>
      </c>
      <c r="J120" s="40">
        <v>181.36666666666667</v>
      </c>
      <c r="K120" s="31">
        <v>167.3</v>
      </c>
      <c r="L120" s="31">
        <v>155.30000000000001</v>
      </c>
      <c r="M120" s="31">
        <v>217.20031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115</v>
      </c>
      <c r="D121" s="40">
        <v>114.66666666666667</v>
      </c>
      <c r="E121" s="40">
        <v>113.68333333333334</v>
      </c>
      <c r="F121" s="40">
        <v>112.36666666666666</v>
      </c>
      <c r="G121" s="40">
        <v>111.38333333333333</v>
      </c>
      <c r="H121" s="40">
        <v>115.98333333333335</v>
      </c>
      <c r="I121" s="40">
        <v>116.96666666666667</v>
      </c>
      <c r="J121" s="40">
        <v>118.28333333333336</v>
      </c>
      <c r="K121" s="31">
        <v>115.65</v>
      </c>
      <c r="L121" s="31">
        <v>113.35</v>
      </c>
      <c r="M121" s="31">
        <v>93.805940000000007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3624.55</v>
      </c>
      <c r="D122" s="40">
        <v>3674.7833333333333</v>
      </c>
      <c r="E122" s="40">
        <v>3499.7666666666664</v>
      </c>
      <c r="F122" s="40">
        <v>3374.9833333333331</v>
      </c>
      <c r="G122" s="40">
        <v>3199.9666666666662</v>
      </c>
      <c r="H122" s="40">
        <v>3799.5666666666666</v>
      </c>
      <c r="I122" s="40">
        <v>3974.5833333333339</v>
      </c>
      <c r="J122" s="40">
        <v>4099.3666666666668</v>
      </c>
      <c r="K122" s="31">
        <v>3849.8</v>
      </c>
      <c r="L122" s="31">
        <v>3550</v>
      </c>
      <c r="M122" s="31">
        <v>53.034309999999998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549.4</v>
      </c>
      <c r="D123" s="40">
        <v>545.33333333333337</v>
      </c>
      <c r="E123" s="40">
        <v>539.26666666666677</v>
      </c>
      <c r="F123" s="40">
        <v>529.13333333333344</v>
      </c>
      <c r="G123" s="40">
        <v>523.06666666666683</v>
      </c>
      <c r="H123" s="40">
        <v>555.4666666666667</v>
      </c>
      <c r="I123" s="40">
        <v>561.5333333333333</v>
      </c>
      <c r="J123" s="40">
        <v>571.66666666666663</v>
      </c>
      <c r="K123" s="31">
        <v>551.4</v>
      </c>
      <c r="L123" s="31">
        <v>535.20000000000005</v>
      </c>
      <c r="M123" s="31">
        <v>25.366029999999999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270.85000000000002</v>
      </c>
      <c r="D124" s="40">
        <v>269.7166666666667</v>
      </c>
      <c r="E124" s="40">
        <v>264.88333333333338</v>
      </c>
      <c r="F124" s="40">
        <v>258.91666666666669</v>
      </c>
      <c r="G124" s="40">
        <v>254.08333333333337</v>
      </c>
      <c r="H124" s="40">
        <v>275.68333333333339</v>
      </c>
      <c r="I124" s="40">
        <v>280.51666666666665</v>
      </c>
      <c r="J124" s="40">
        <v>286.48333333333341</v>
      </c>
      <c r="K124" s="31">
        <v>274.55</v>
      </c>
      <c r="L124" s="31">
        <v>263.75</v>
      </c>
      <c r="M124" s="31">
        <v>96.07647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1137.55</v>
      </c>
      <c r="D125" s="40">
        <v>1121.8999999999999</v>
      </c>
      <c r="E125" s="40">
        <v>1100.6499999999996</v>
      </c>
      <c r="F125" s="40">
        <v>1063.7499999999998</v>
      </c>
      <c r="G125" s="40">
        <v>1042.4999999999995</v>
      </c>
      <c r="H125" s="40">
        <v>1158.7999999999997</v>
      </c>
      <c r="I125" s="40">
        <v>1180.0500000000002</v>
      </c>
      <c r="J125" s="40">
        <v>1216.9499999999998</v>
      </c>
      <c r="K125" s="31">
        <v>1143.1500000000001</v>
      </c>
      <c r="L125" s="31">
        <v>1085</v>
      </c>
      <c r="M125" s="31">
        <v>63.32732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6727</v>
      </c>
      <c r="D126" s="40">
        <v>6697.5333333333328</v>
      </c>
      <c r="E126" s="40">
        <v>6625.0666666666657</v>
      </c>
      <c r="F126" s="40">
        <v>6523.1333333333332</v>
      </c>
      <c r="G126" s="40">
        <v>6450.6666666666661</v>
      </c>
      <c r="H126" s="40">
        <v>6799.4666666666653</v>
      </c>
      <c r="I126" s="40">
        <v>6871.9333333333325</v>
      </c>
      <c r="J126" s="40">
        <v>6973.866666666665</v>
      </c>
      <c r="K126" s="31">
        <v>6770</v>
      </c>
      <c r="L126" s="31">
        <v>6595.6</v>
      </c>
      <c r="M126" s="31">
        <v>4.5284300000000002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1718.45</v>
      </c>
      <c r="D127" s="40">
        <v>1709.95</v>
      </c>
      <c r="E127" s="40">
        <v>1693.15</v>
      </c>
      <c r="F127" s="40">
        <v>1667.8500000000001</v>
      </c>
      <c r="G127" s="40">
        <v>1651.0500000000002</v>
      </c>
      <c r="H127" s="40">
        <v>1735.25</v>
      </c>
      <c r="I127" s="40">
        <v>1752.0499999999997</v>
      </c>
      <c r="J127" s="40">
        <v>1777.35</v>
      </c>
      <c r="K127" s="31">
        <v>1726.75</v>
      </c>
      <c r="L127" s="31">
        <v>1684.65</v>
      </c>
      <c r="M127" s="31">
        <v>46.72222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2236.25</v>
      </c>
      <c r="D128" s="40">
        <v>2208.6666666666665</v>
      </c>
      <c r="E128" s="40">
        <v>2167.7833333333328</v>
      </c>
      <c r="F128" s="40">
        <v>2099.3166666666662</v>
      </c>
      <c r="G128" s="40">
        <v>2058.4333333333325</v>
      </c>
      <c r="H128" s="40">
        <v>2277.1333333333332</v>
      </c>
      <c r="I128" s="40">
        <v>2318.0166666666673</v>
      </c>
      <c r="J128" s="40">
        <v>2386.4833333333336</v>
      </c>
      <c r="K128" s="31">
        <v>2249.5500000000002</v>
      </c>
      <c r="L128" s="31">
        <v>2140.1999999999998</v>
      </c>
      <c r="M128" s="31">
        <v>24.963100000000001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2432.4</v>
      </c>
      <c r="D129" s="40">
        <v>2398.9166666666665</v>
      </c>
      <c r="E129" s="40">
        <v>2350.7333333333331</v>
      </c>
      <c r="F129" s="40">
        <v>2269.0666666666666</v>
      </c>
      <c r="G129" s="40">
        <v>2220.8833333333332</v>
      </c>
      <c r="H129" s="40">
        <v>2480.583333333333</v>
      </c>
      <c r="I129" s="40">
        <v>2528.7666666666664</v>
      </c>
      <c r="J129" s="40">
        <v>2610.4333333333329</v>
      </c>
      <c r="K129" s="31">
        <v>2447.1</v>
      </c>
      <c r="L129" s="31">
        <v>2317.25</v>
      </c>
      <c r="M129" s="31">
        <v>2.5567799999999998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338</v>
      </c>
      <c r="D130" s="40">
        <v>332.91666666666669</v>
      </c>
      <c r="E130" s="40">
        <v>326.08333333333337</v>
      </c>
      <c r="F130" s="40">
        <v>314.16666666666669</v>
      </c>
      <c r="G130" s="40">
        <v>307.33333333333337</v>
      </c>
      <c r="H130" s="40">
        <v>344.83333333333337</v>
      </c>
      <c r="I130" s="40">
        <v>351.66666666666674</v>
      </c>
      <c r="J130" s="40">
        <v>363.58333333333337</v>
      </c>
      <c r="K130" s="31">
        <v>339.75</v>
      </c>
      <c r="L130" s="31">
        <v>321</v>
      </c>
      <c r="M130" s="31">
        <v>11.47063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668.95</v>
      </c>
      <c r="D131" s="40">
        <v>656.55000000000007</v>
      </c>
      <c r="E131" s="40">
        <v>641.10000000000014</v>
      </c>
      <c r="F131" s="40">
        <v>613.25000000000011</v>
      </c>
      <c r="G131" s="40">
        <v>597.80000000000018</v>
      </c>
      <c r="H131" s="40">
        <v>684.40000000000009</v>
      </c>
      <c r="I131" s="40">
        <v>699.85000000000014</v>
      </c>
      <c r="J131" s="40">
        <v>727.7</v>
      </c>
      <c r="K131" s="31">
        <v>672</v>
      </c>
      <c r="L131" s="31">
        <v>628.70000000000005</v>
      </c>
      <c r="M131" s="31">
        <v>142.89169000000001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361.6</v>
      </c>
      <c r="D132" s="40">
        <v>357.4666666666667</v>
      </c>
      <c r="E132" s="40">
        <v>351.23333333333341</v>
      </c>
      <c r="F132" s="40">
        <v>340.86666666666673</v>
      </c>
      <c r="G132" s="40">
        <v>334.63333333333344</v>
      </c>
      <c r="H132" s="40">
        <v>367.83333333333337</v>
      </c>
      <c r="I132" s="40">
        <v>374.06666666666672</v>
      </c>
      <c r="J132" s="40">
        <v>384.43333333333334</v>
      </c>
      <c r="K132" s="31">
        <v>363.7</v>
      </c>
      <c r="L132" s="31">
        <v>347.1</v>
      </c>
      <c r="M132" s="31">
        <v>125.97293999999999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4135.3500000000004</v>
      </c>
      <c r="D133" s="40">
        <v>4093.4</v>
      </c>
      <c r="E133" s="40">
        <v>4035</v>
      </c>
      <c r="F133" s="40">
        <v>3934.65</v>
      </c>
      <c r="G133" s="40">
        <v>3876.25</v>
      </c>
      <c r="H133" s="40">
        <v>4193.75</v>
      </c>
      <c r="I133" s="40">
        <v>4252.1500000000005</v>
      </c>
      <c r="J133" s="40">
        <v>4352.5</v>
      </c>
      <c r="K133" s="31">
        <v>4151.8</v>
      </c>
      <c r="L133" s="31">
        <v>3993.05</v>
      </c>
      <c r="M133" s="31">
        <v>6.1210100000000001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2010.95</v>
      </c>
      <c r="D134" s="40">
        <v>2011.5666666666668</v>
      </c>
      <c r="E134" s="40">
        <v>1995.4833333333336</v>
      </c>
      <c r="F134" s="40">
        <v>1980.0166666666667</v>
      </c>
      <c r="G134" s="40">
        <v>1963.9333333333334</v>
      </c>
      <c r="H134" s="40">
        <v>2027.0333333333338</v>
      </c>
      <c r="I134" s="40">
        <v>2043.1166666666672</v>
      </c>
      <c r="J134" s="40">
        <v>2058.5833333333339</v>
      </c>
      <c r="K134" s="31">
        <v>2027.65</v>
      </c>
      <c r="L134" s="31">
        <v>1996.1</v>
      </c>
      <c r="M134" s="31">
        <v>38.668880000000001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83.9</v>
      </c>
      <c r="D135" s="40">
        <v>83.216666666666669</v>
      </c>
      <c r="E135" s="40">
        <v>81.933333333333337</v>
      </c>
      <c r="F135" s="40">
        <v>79.966666666666669</v>
      </c>
      <c r="G135" s="40">
        <v>78.683333333333337</v>
      </c>
      <c r="H135" s="40">
        <v>85.183333333333337</v>
      </c>
      <c r="I135" s="40">
        <v>86.466666666666669</v>
      </c>
      <c r="J135" s="40">
        <v>88.433333333333337</v>
      </c>
      <c r="K135" s="31">
        <v>84.5</v>
      </c>
      <c r="L135" s="31">
        <v>81.25</v>
      </c>
      <c r="M135" s="31">
        <v>93.295910000000006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4574.8</v>
      </c>
      <c r="D136" s="40">
        <v>4539.55</v>
      </c>
      <c r="E136" s="40">
        <v>4480.25</v>
      </c>
      <c r="F136" s="40">
        <v>4385.7</v>
      </c>
      <c r="G136" s="40">
        <v>4326.3999999999996</v>
      </c>
      <c r="H136" s="40">
        <v>4634.1000000000004</v>
      </c>
      <c r="I136" s="40">
        <v>4693.4000000000015</v>
      </c>
      <c r="J136" s="40">
        <v>4787.9500000000007</v>
      </c>
      <c r="K136" s="31">
        <v>4598.8500000000004</v>
      </c>
      <c r="L136" s="31">
        <v>4445</v>
      </c>
      <c r="M136" s="31">
        <v>2.9405399999999999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407.45</v>
      </c>
      <c r="D137" s="40">
        <v>404.2833333333333</v>
      </c>
      <c r="E137" s="40">
        <v>398.76666666666659</v>
      </c>
      <c r="F137" s="40">
        <v>390.08333333333331</v>
      </c>
      <c r="G137" s="40">
        <v>384.56666666666661</v>
      </c>
      <c r="H137" s="40">
        <v>412.96666666666658</v>
      </c>
      <c r="I137" s="40">
        <v>418.48333333333323</v>
      </c>
      <c r="J137" s="40">
        <v>427.16666666666657</v>
      </c>
      <c r="K137" s="31">
        <v>409.8</v>
      </c>
      <c r="L137" s="31">
        <v>395.6</v>
      </c>
      <c r="M137" s="31">
        <v>33.324590000000001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5739.75</v>
      </c>
      <c r="D138" s="40">
        <v>5673.8166666666666</v>
      </c>
      <c r="E138" s="40">
        <v>5580.6333333333332</v>
      </c>
      <c r="F138" s="40">
        <v>5421.5166666666664</v>
      </c>
      <c r="G138" s="40">
        <v>5328.333333333333</v>
      </c>
      <c r="H138" s="40">
        <v>5832.9333333333334</v>
      </c>
      <c r="I138" s="40">
        <v>5926.1166666666659</v>
      </c>
      <c r="J138" s="40">
        <v>6085.2333333333336</v>
      </c>
      <c r="K138" s="31">
        <v>5767</v>
      </c>
      <c r="L138" s="31">
        <v>5514.7</v>
      </c>
      <c r="M138" s="31">
        <v>3.1397699999999999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1720.9</v>
      </c>
      <c r="D139" s="40">
        <v>1714.6833333333334</v>
      </c>
      <c r="E139" s="40">
        <v>1698.6166666666668</v>
      </c>
      <c r="F139" s="40">
        <v>1676.3333333333335</v>
      </c>
      <c r="G139" s="40">
        <v>1660.2666666666669</v>
      </c>
      <c r="H139" s="40">
        <v>1736.9666666666667</v>
      </c>
      <c r="I139" s="40">
        <v>1753.0333333333333</v>
      </c>
      <c r="J139" s="40">
        <v>1775.3166666666666</v>
      </c>
      <c r="K139" s="31">
        <v>1730.75</v>
      </c>
      <c r="L139" s="31">
        <v>1692.4</v>
      </c>
      <c r="M139" s="31">
        <v>20.297470000000001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624.15</v>
      </c>
      <c r="D140" s="40">
        <v>619.69999999999993</v>
      </c>
      <c r="E140" s="40">
        <v>609.44999999999982</v>
      </c>
      <c r="F140" s="40">
        <v>594.74999999999989</v>
      </c>
      <c r="G140" s="40">
        <v>584.49999999999977</v>
      </c>
      <c r="H140" s="40">
        <v>634.39999999999986</v>
      </c>
      <c r="I140" s="40">
        <v>644.65000000000009</v>
      </c>
      <c r="J140" s="40">
        <v>659.34999999999991</v>
      </c>
      <c r="K140" s="31">
        <v>629.95000000000005</v>
      </c>
      <c r="L140" s="31">
        <v>605</v>
      </c>
      <c r="M140" s="31">
        <v>35.59102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930.1</v>
      </c>
      <c r="D141" s="40">
        <v>927.11666666666679</v>
      </c>
      <c r="E141" s="40">
        <v>917.28333333333353</v>
      </c>
      <c r="F141" s="40">
        <v>904.4666666666667</v>
      </c>
      <c r="G141" s="40">
        <v>894.63333333333344</v>
      </c>
      <c r="H141" s="40">
        <v>939.93333333333362</v>
      </c>
      <c r="I141" s="40">
        <v>949.76666666666688</v>
      </c>
      <c r="J141" s="40">
        <v>962.58333333333371</v>
      </c>
      <c r="K141" s="31">
        <v>936.95</v>
      </c>
      <c r="L141" s="31">
        <v>914.3</v>
      </c>
      <c r="M141" s="31">
        <v>17.073699999999999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78373.75</v>
      </c>
      <c r="D142" s="40">
        <v>78485.016666666663</v>
      </c>
      <c r="E142" s="40">
        <v>77938.733333333323</v>
      </c>
      <c r="F142" s="40">
        <v>77503.71666666666</v>
      </c>
      <c r="G142" s="40">
        <v>76957.43333333332</v>
      </c>
      <c r="H142" s="40">
        <v>78920.033333333326</v>
      </c>
      <c r="I142" s="40">
        <v>79466.316666666651</v>
      </c>
      <c r="J142" s="40">
        <v>79901.333333333328</v>
      </c>
      <c r="K142" s="31">
        <v>79031.3</v>
      </c>
      <c r="L142" s="31">
        <v>78050</v>
      </c>
      <c r="M142" s="31">
        <v>0.10584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1102.3</v>
      </c>
      <c r="D143" s="40">
        <v>1099.4666666666667</v>
      </c>
      <c r="E143" s="40">
        <v>1085.9333333333334</v>
      </c>
      <c r="F143" s="40">
        <v>1069.5666666666666</v>
      </c>
      <c r="G143" s="40">
        <v>1056.0333333333333</v>
      </c>
      <c r="H143" s="40">
        <v>1115.8333333333335</v>
      </c>
      <c r="I143" s="40">
        <v>1129.3666666666668</v>
      </c>
      <c r="J143" s="40">
        <v>1145.7333333333336</v>
      </c>
      <c r="K143" s="31">
        <v>1113</v>
      </c>
      <c r="L143" s="31">
        <v>1083.0999999999999</v>
      </c>
      <c r="M143" s="31">
        <v>4.0883599999999998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180.85</v>
      </c>
      <c r="D144" s="40">
        <v>178.85</v>
      </c>
      <c r="E144" s="40">
        <v>175.7</v>
      </c>
      <c r="F144" s="40">
        <v>170.54999999999998</v>
      </c>
      <c r="G144" s="40">
        <v>167.39999999999998</v>
      </c>
      <c r="H144" s="40">
        <v>184</v>
      </c>
      <c r="I144" s="40">
        <v>187.15000000000003</v>
      </c>
      <c r="J144" s="40">
        <v>192.3</v>
      </c>
      <c r="K144" s="31">
        <v>182</v>
      </c>
      <c r="L144" s="31">
        <v>173.7</v>
      </c>
      <c r="M144" s="31">
        <v>60.747349999999997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738.45</v>
      </c>
      <c r="D145" s="40">
        <v>736.29999999999984</v>
      </c>
      <c r="E145" s="40">
        <v>731.6999999999997</v>
      </c>
      <c r="F145" s="40">
        <v>724.94999999999982</v>
      </c>
      <c r="G145" s="40">
        <v>720.34999999999968</v>
      </c>
      <c r="H145" s="40">
        <v>743.04999999999973</v>
      </c>
      <c r="I145" s="40">
        <v>747.64999999999986</v>
      </c>
      <c r="J145" s="40">
        <v>754.39999999999975</v>
      </c>
      <c r="K145" s="31">
        <v>740.9</v>
      </c>
      <c r="L145" s="31">
        <v>729.55</v>
      </c>
      <c r="M145" s="31">
        <v>23.808340000000001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166.35</v>
      </c>
      <c r="D146" s="40">
        <v>164.71666666666667</v>
      </c>
      <c r="E146" s="40">
        <v>162.43333333333334</v>
      </c>
      <c r="F146" s="40">
        <v>158.51666666666668</v>
      </c>
      <c r="G146" s="40">
        <v>156.23333333333335</v>
      </c>
      <c r="H146" s="40">
        <v>168.63333333333333</v>
      </c>
      <c r="I146" s="40">
        <v>170.91666666666669</v>
      </c>
      <c r="J146" s="40">
        <v>174.83333333333331</v>
      </c>
      <c r="K146" s="31">
        <v>167</v>
      </c>
      <c r="L146" s="31">
        <v>160.80000000000001</v>
      </c>
      <c r="M146" s="31">
        <v>97.676730000000006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560.70000000000005</v>
      </c>
      <c r="D147" s="40">
        <v>562.55000000000007</v>
      </c>
      <c r="E147" s="40">
        <v>555.10000000000014</v>
      </c>
      <c r="F147" s="40">
        <v>549.50000000000011</v>
      </c>
      <c r="G147" s="40">
        <v>542.05000000000018</v>
      </c>
      <c r="H147" s="40">
        <v>568.15000000000009</v>
      </c>
      <c r="I147" s="40">
        <v>575.60000000000014</v>
      </c>
      <c r="J147" s="40">
        <v>581.20000000000005</v>
      </c>
      <c r="K147" s="31">
        <v>570</v>
      </c>
      <c r="L147" s="31">
        <v>556.95000000000005</v>
      </c>
      <c r="M147" s="31">
        <v>23.680980000000002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6777</v>
      </c>
      <c r="D148" s="40">
        <v>6819.2333333333336</v>
      </c>
      <c r="E148" s="40">
        <v>6698.7666666666673</v>
      </c>
      <c r="F148" s="40">
        <v>6620.5333333333338</v>
      </c>
      <c r="G148" s="40">
        <v>6500.0666666666675</v>
      </c>
      <c r="H148" s="40">
        <v>6897.4666666666672</v>
      </c>
      <c r="I148" s="40">
        <v>7017.9333333333343</v>
      </c>
      <c r="J148" s="40">
        <v>7096.166666666667</v>
      </c>
      <c r="K148" s="31">
        <v>6939.7</v>
      </c>
      <c r="L148" s="31">
        <v>6741</v>
      </c>
      <c r="M148" s="31">
        <v>10.85249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1046.3499999999999</v>
      </c>
      <c r="D149" s="40">
        <v>1044</v>
      </c>
      <c r="E149" s="40">
        <v>1031.0999999999999</v>
      </c>
      <c r="F149" s="40">
        <v>1015.8499999999999</v>
      </c>
      <c r="G149" s="40">
        <v>1002.9499999999998</v>
      </c>
      <c r="H149" s="40">
        <v>1059.25</v>
      </c>
      <c r="I149" s="40">
        <v>1072.1500000000001</v>
      </c>
      <c r="J149" s="40">
        <v>1087.4000000000001</v>
      </c>
      <c r="K149" s="31">
        <v>1056.9000000000001</v>
      </c>
      <c r="L149" s="31">
        <v>1028.75</v>
      </c>
      <c r="M149" s="31">
        <v>5.3605499999999999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4353.8</v>
      </c>
      <c r="D150" s="40">
        <v>4292.7166666666662</v>
      </c>
      <c r="E150" s="40">
        <v>4195.4333333333325</v>
      </c>
      <c r="F150" s="40">
        <v>4037.0666666666666</v>
      </c>
      <c r="G150" s="40">
        <v>3939.7833333333328</v>
      </c>
      <c r="H150" s="40">
        <v>4451.0833333333321</v>
      </c>
      <c r="I150" s="40">
        <v>4548.3666666666668</v>
      </c>
      <c r="J150" s="40">
        <v>4706.7333333333318</v>
      </c>
      <c r="K150" s="31">
        <v>4390</v>
      </c>
      <c r="L150" s="31">
        <v>4134.3500000000004</v>
      </c>
      <c r="M150" s="31">
        <v>16.159199999999998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3196.95</v>
      </c>
      <c r="D151" s="40">
        <v>3162.6166666666668</v>
      </c>
      <c r="E151" s="40">
        <v>3107.4333333333334</v>
      </c>
      <c r="F151" s="40">
        <v>3017.9166666666665</v>
      </c>
      <c r="G151" s="40">
        <v>2962.7333333333331</v>
      </c>
      <c r="H151" s="40">
        <v>3252.1333333333337</v>
      </c>
      <c r="I151" s="40">
        <v>3307.3166666666671</v>
      </c>
      <c r="J151" s="40">
        <v>3396.8333333333339</v>
      </c>
      <c r="K151" s="31">
        <v>3217.8</v>
      </c>
      <c r="L151" s="31">
        <v>3073.1</v>
      </c>
      <c r="M151" s="31">
        <v>8.4997799999999994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1479.1</v>
      </c>
      <c r="D152" s="40">
        <v>1464.7</v>
      </c>
      <c r="E152" s="40">
        <v>1446.4</v>
      </c>
      <c r="F152" s="40">
        <v>1413.7</v>
      </c>
      <c r="G152" s="40">
        <v>1395.4</v>
      </c>
      <c r="H152" s="40">
        <v>1497.4</v>
      </c>
      <c r="I152" s="40">
        <v>1515.6999999999998</v>
      </c>
      <c r="J152" s="40">
        <v>1548.4</v>
      </c>
      <c r="K152" s="31">
        <v>1483</v>
      </c>
      <c r="L152" s="31">
        <v>1432</v>
      </c>
      <c r="M152" s="31">
        <v>10.93338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899.8</v>
      </c>
      <c r="D153" s="40">
        <v>907.25</v>
      </c>
      <c r="E153" s="40">
        <v>888.65</v>
      </c>
      <c r="F153" s="40">
        <v>877.5</v>
      </c>
      <c r="G153" s="40">
        <v>858.9</v>
      </c>
      <c r="H153" s="40">
        <v>918.4</v>
      </c>
      <c r="I153" s="40">
        <v>936.99999999999989</v>
      </c>
      <c r="J153" s="40">
        <v>948.15</v>
      </c>
      <c r="K153" s="31">
        <v>925.85</v>
      </c>
      <c r="L153" s="31">
        <v>896.1</v>
      </c>
      <c r="M153" s="31">
        <v>3.0355799999999999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138.1</v>
      </c>
      <c r="D154" s="40">
        <v>136.80000000000001</v>
      </c>
      <c r="E154" s="40">
        <v>134.85000000000002</v>
      </c>
      <c r="F154" s="40">
        <v>131.60000000000002</v>
      </c>
      <c r="G154" s="40">
        <v>129.65000000000003</v>
      </c>
      <c r="H154" s="40">
        <v>140.05000000000001</v>
      </c>
      <c r="I154" s="40">
        <v>142</v>
      </c>
      <c r="J154" s="40">
        <v>145.25</v>
      </c>
      <c r="K154" s="31">
        <v>138.75</v>
      </c>
      <c r="L154" s="31">
        <v>133.55000000000001</v>
      </c>
      <c r="M154" s="31">
        <v>153.01311000000001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124.1</v>
      </c>
      <c r="D155" s="40">
        <v>123.86666666666667</v>
      </c>
      <c r="E155" s="40">
        <v>122.33333333333334</v>
      </c>
      <c r="F155" s="40">
        <v>120.56666666666666</v>
      </c>
      <c r="G155" s="40">
        <v>119.03333333333333</v>
      </c>
      <c r="H155" s="40">
        <v>125.63333333333335</v>
      </c>
      <c r="I155" s="40">
        <v>127.16666666666669</v>
      </c>
      <c r="J155" s="40">
        <v>128.93333333333337</v>
      </c>
      <c r="K155" s="31">
        <v>125.4</v>
      </c>
      <c r="L155" s="31">
        <v>122.1</v>
      </c>
      <c r="M155" s="31">
        <v>86.29222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3858.95</v>
      </c>
      <c r="D156" s="40">
        <v>3800.4666666666667</v>
      </c>
      <c r="E156" s="40">
        <v>3710.9333333333334</v>
      </c>
      <c r="F156" s="40">
        <v>3562.9166666666665</v>
      </c>
      <c r="G156" s="40">
        <v>3473.3833333333332</v>
      </c>
      <c r="H156" s="40">
        <v>3948.4833333333336</v>
      </c>
      <c r="I156" s="40">
        <v>4038.0166666666673</v>
      </c>
      <c r="J156" s="40">
        <v>4186.0333333333338</v>
      </c>
      <c r="K156" s="31">
        <v>3890</v>
      </c>
      <c r="L156" s="31">
        <v>3652.45</v>
      </c>
      <c r="M156" s="31">
        <v>3.4475199999999999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20189.55</v>
      </c>
      <c r="D157" s="40">
        <v>20173.900000000001</v>
      </c>
      <c r="E157" s="40">
        <v>20017.800000000003</v>
      </c>
      <c r="F157" s="40">
        <v>19846.050000000003</v>
      </c>
      <c r="G157" s="40">
        <v>19689.950000000004</v>
      </c>
      <c r="H157" s="40">
        <v>20345.650000000001</v>
      </c>
      <c r="I157" s="40">
        <v>20501.75</v>
      </c>
      <c r="J157" s="40">
        <v>20673.5</v>
      </c>
      <c r="K157" s="31">
        <v>20330</v>
      </c>
      <c r="L157" s="31">
        <v>20002.150000000001</v>
      </c>
      <c r="M157" s="31">
        <v>1.0841099999999999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429.55</v>
      </c>
      <c r="D158" s="40">
        <v>427.95</v>
      </c>
      <c r="E158" s="40">
        <v>421.65</v>
      </c>
      <c r="F158" s="40">
        <v>413.75</v>
      </c>
      <c r="G158" s="40">
        <v>407.45</v>
      </c>
      <c r="H158" s="40">
        <v>435.84999999999997</v>
      </c>
      <c r="I158" s="40">
        <v>442.15000000000003</v>
      </c>
      <c r="J158" s="40">
        <v>450.04999999999995</v>
      </c>
      <c r="K158" s="31">
        <v>434.25</v>
      </c>
      <c r="L158" s="31">
        <v>420.05</v>
      </c>
      <c r="M158" s="31">
        <v>10.45547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724.75</v>
      </c>
      <c r="D159" s="40">
        <v>722.1</v>
      </c>
      <c r="E159" s="40">
        <v>708.2</v>
      </c>
      <c r="F159" s="40">
        <v>691.65</v>
      </c>
      <c r="G159" s="40">
        <v>677.75</v>
      </c>
      <c r="H159" s="40">
        <v>738.65000000000009</v>
      </c>
      <c r="I159" s="40">
        <v>752.55</v>
      </c>
      <c r="J159" s="40">
        <v>769.10000000000014</v>
      </c>
      <c r="K159" s="31">
        <v>736</v>
      </c>
      <c r="L159" s="31">
        <v>705.55</v>
      </c>
      <c r="M159" s="31">
        <v>10.6517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135.19999999999999</v>
      </c>
      <c r="D160" s="40">
        <v>133.43333333333331</v>
      </c>
      <c r="E160" s="40">
        <v>130.86666666666662</v>
      </c>
      <c r="F160" s="40">
        <v>126.5333333333333</v>
      </c>
      <c r="G160" s="40">
        <v>123.96666666666661</v>
      </c>
      <c r="H160" s="40">
        <v>137.76666666666662</v>
      </c>
      <c r="I160" s="40">
        <v>140.33333333333329</v>
      </c>
      <c r="J160" s="40">
        <v>144.66666666666663</v>
      </c>
      <c r="K160" s="31">
        <v>136</v>
      </c>
      <c r="L160" s="31">
        <v>129.1</v>
      </c>
      <c r="M160" s="31">
        <v>515.37118999999996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208.9</v>
      </c>
      <c r="D161" s="40">
        <v>206.01666666666665</v>
      </c>
      <c r="E161" s="40">
        <v>201.18333333333331</v>
      </c>
      <c r="F161" s="40">
        <v>193.46666666666667</v>
      </c>
      <c r="G161" s="40">
        <v>188.63333333333333</v>
      </c>
      <c r="H161" s="40">
        <v>213.73333333333329</v>
      </c>
      <c r="I161" s="40">
        <v>218.56666666666666</v>
      </c>
      <c r="J161" s="40">
        <v>226.28333333333327</v>
      </c>
      <c r="K161" s="31">
        <v>210.85</v>
      </c>
      <c r="L161" s="31">
        <v>198.3</v>
      </c>
      <c r="M161" s="31">
        <v>34.30744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3299.85</v>
      </c>
      <c r="D162" s="40">
        <v>3276.3666666666668</v>
      </c>
      <c r="E162" s="40">
        <v>3202.7333333333336</v>
      </c>
      <c r="F162" s="40">
        <v>3105.6166666666668</v>
      </c>
      <c r="G162" s="40">
        <v>3031.9833333333336</v>
      </c>
      <c r="H162" s="40">
        <v>3373.4833333333336</v>
      </c>
      <c r="I162" s="40">
        <v>3447.1166666666668</v>
      </c>
      <c r="J162" s="40">
        <v>3544.2333333333336</v>
      </c>
      <c r="K162" s="31">
        <v>3350</v>
      </c>
      <c r="L162" s="31">
        <v>3179.25</v>
      </c>
      <c r="M162" s="31">
        <v>3.1410900000000002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32479.1</v>
      </c>
      <c r="D163" s="40">
        <v>32482.766666666663</v>
      </c>
      <c r="E163" s="40">
        <v>32066.333333333328</v>
      </c>
      <c r="F163" s="40">
        <v>31653.566666666666</v>
      </c>
      <c r="G163" s="40">
        <v>31237.133333333331</v>
      </c>
      <c r="H163" s="40">
        <v>32895.533333333326</v>
      </c>
      <c r="I163" s="40">
        <v>33311.96666666666</v>
      </c>
      <c r="J163" s="40">
        <v>33724.733333333323</v>
      </c>
      <c r="K163" s="31">
        <v>32899.199999999997</v>
      </c>
      <c r="L163" s="31">
        <v>32070</v>
      </c>
      <c r="M163" s="31">
        <v>0.13141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231.75</v>
      </c>
      <c r="D164" s="40">
        <v>230.4</v>
      </c>
      <c r="E164" s="40">
        <v>228.15</v>
      </c>
      <c r="F164" s="40">
        <v>224.55</v>
      </c>
      <c r="G164" s="40">
        <v>222.3</v>
      </c>
      <c r="H164" s="40">
        <v>234</v>
      </c>
      <c r="I164" s="40">
        <v>236.25</v>
      </c>
      <c r="J164" s="40">
        <v>239.85</v>
      </c>
      <c r="K164" s="31">
        <v>232.65</v>
      </c>
      <c r="L164" s="31">
        <v>226.8</v>
      </c>
      <c r="M164" s="31">
        <v>14.14526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5785.25</v>
      </c>
      <c r="D165" s="40">
        <v>5775.2333333333327</v>
      </c>
      <c r="E165" s="40">
        <v>5694.9166666666652</v>
      </c>
      <c r="F165" s="40">
        <v>5604.5833333333321</v>
      </c>
      <c r="G165" s="40">
        <v>5524.2666666666646</v>
      </c>
      <c r="H165" s="40">
        <v>5865.5666666666657</v>
      </c>
      <c r="I165" s="40">
        <v>5945.8833333333332</v>
      </c>
      <c r="J165" s="40">
        <v>6036.2166666666662</v>
      </c>
      <c r="K165" s="31">
        <v>5855.55</v>
      </c>
      <c r="L165" s="31">
        <v>5684.9</v>
      </c>
      <c r="M165" s="31">
        <v>0.40321000000000001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2430.75</v>
      </c>
      <c r="D166" s="40">
        <v>2407.2666666666669</v>
      </c>
      <c r="E166" s="40">
        <v>2374.5333333333338</v>
      </c>
      <c r="F166" s="40">
        <v>2318.3166666666671</v>
      </c>
      <c r="G166" s="40">
        <v>2285.5833333333339</v>
      </c>
      <c r="H166" s="40">
        <v>2463.4833333333336</v>
      </c>
      <c r="I166" s="40">
        <v>2496.2166666666662</v>
      </c>
      <c r="J166" s="40">
        <v>2552.4333333333334</v>
      </c>
      <c r="K166" s="31">
        <v>2440</v>
      </c>
      <c r="L166" s="31">
        <v>2351.0500000000002</v>
      </c>
      <c r="M166" s="31">
        <v>5.9690200000000004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2612.5</v>
      </c>
      <c r="D167" s="40">
        <v>2566.1666666666665</v>
      </c>
      <c r="E167" s="40">
        <v>2507.3833333333332</v>
      </c>
      <c r="F167" s="40">
        <v>2402.2666666666669</v>
      </c>
      <c r="G167" s="40">
        <v>2343.4833333333336</v>
      </c>
      <c r="H167" s="40">
        <v>2671.2833333333328</v>
      </c>
      <c r="I167" s="40">
        <v>2730.0666666666666</v>
      </c>
      <c r="J167" s="40">
        <v>2835.1833333333325</v>
      </c>
      <c r="K167" s="31">
        <v>2624.95</v>
      </c>
      <c r="L167" s="31">
        <v>2461.0500000000002</v>
      </c>
      <c r="M167" s="31">
        <v>12.28687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2413.5</v>
      </c>
      <c r="D168" s="40">
        <v>2433</v>
      </c>
      <c r="E168" s="40">
        <v>2332.5</v>
      </c>
      <c r="F168" s="40">
        <v>2251.5</v>
      </c>
      <c r="G168" s="40">
        <v>2151</v>
      </c>
      <c r="H168" s="40">
        <v>2514</v>
      </c>
      <c r="I168" s="40">
        <v>2614.5</v>
      </c>
      <c r="J168" s="40">
        <v>2695.5</v>
      </c>
      <c r="K168" s="31">
        <v>2533.5</v>
      </c>
      <c r="L168" s="31">
        <v>2352</v>
      </c>
      <c r="M168" s="31">
        <v>11.81038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133.4</v>
      </c>
      <c r="D169" s="40">
        <v>132.91666666666666</v>
      </c>
      <c r="E169" s="40">
        <v>131.33333333333331</v>
      </c>
      <c r="F169" s="40">
        <v>129.26666666666665</v>
      </c>
      <c r="G169" s="40">
        <v>127.68333333333331</v>
      </c>
      <c r="H169" s="40">
        <v>134.98333333333332</v>
      </c>
      <c r="I169" s="40">
        <v>136.56666666666663</v>
      </c>
      <c r="J169" s="40">
        <v>138.63333333333333</v>
      </c>
      <c r="K169" s="31">
        <v>134.5</v>
      </c>
      <c r="L169" s="31">
        <v>130.85</v>
      </c>
      <c r="M169" s="31">
        <v>38.08229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175.9</v>
      </c>
      <c r="D170" s="40">
        <v>176.58333333333334</v>
      </c>
      <c r="E170" s="40">
        <v>174.76666666666668</v>
      </c>
      <c r="F170" s="40">
        <v>173.63333333333333</v>
      </c>
      <c r="G170" s="40">
        <v>171.81666666666666</v>
      </c>
      <c r="H170" s="40">
        <v>177.7166666666667</v>
      </c>
      <c r="I170" s="40">
        <v>179.53333333333336</v>
      </c>
      <c r="J170" s="40">
        <v>180.66666666666671</v>
      </c>
      <c r="K170" s="31">
        <v>178.4</v>
      </c>
      <c r="L170" s="31">
        <v>175.45</v>
      </c>
      <c r="M170" s="31">
        <v>71.107560000000007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418.85</v>
      </c>
      <c r="D171" s="40">
        <v>413.55</v>
      </c>
      <c r="E171" s="40">
        <v>399.3</v>
      </c>
      <c r="F171" s="40">
        <v>379.75</v>
      </c>
      <c r="G171" s="40">
        <v>365.5</v>
      </c>
      <c r="H171" s="40">
        <v>433.1</v>
      </c>
      <c r="I171" s="40">
        <v>447.35</v>
      </c>
      <c r="J171" s="40">
        <v>466.90000000000003</v>
      </c>
      <c r="K171" s="31">
        <v>427.8</v>
      </c>
      <c r="L171" s="31">
        <v>394</v>
      </c>
      <c r="M171" s="31">
        <v>57.740560000000002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14066.8</v>
      </c>
      <c r="D172" s="40">
        <v>13989.266666666668</v>
      </c>
      <c r="E172" s="40">
        <v>13828.533333333336</v>
      </c>
      <c r="F172" s="40">
        <v>13590.266666666668</v>
      </c>
      <c r="G172" s="40">
        <v>13429.533333333336</v>
      </c>
      <c r="H172" s="40">
        <v>14227.533333333336</v>
      </c>
      <c r="I172" s="40">
        <v>14388.26666666667</v>
      </c>
      <c r="J172" s="40">
        <v>14626.533333333336</v>
      </c>
      <c r="K172" s="31">
        <v>14150</v>
      </c>
      <c r="L172" s="31">
        <v>13751</v>
      </c>
      <c r="M172" s="31">
        <v>4.1360000000000001E-2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38.1</v>
      </c>
      <c r="D173" s="40">
        <v>37.966666666666669</v>
      </c>
      <c r="E173" s="40">
        <v>37.483333333333334</v>
      </c>
      <c r="F173" s="40">
        <v>36.866666666666667</v>
      </c>
      <c r="G173" s="40">
        <v>36.383333333333333</v>
      </c>
      <c r="H173" s="40">
        <v>38.583333333333336</v>
      </c>
      <c r="I173" s="40">
        <v>39.06666666666667</v>
      </c>
      <c r="J173" s="40">
        <v>39.683333333333337</v>
      </c>
      <c r="K173" s="31">
        <v>38.450000000000003</v>
      </c>
      <c r="L173" s="31">
        <v>37.35</v>
      </c>
      <c r="M173" s="31">
        <v>452.79748000000001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175.85</v>
      </c>
      <c r="D174" s="40">
        <v>174.18333333333331</v>
      </c>
      <c r="E174" s="40">
        <v>171.81666666666661</v>
      </c>
      <c r="F174" s="40">
        <v>167.7833333333333</v>
      </c>
      <c r="G174" s="40">
        <v>165.4166666666666</v>
      </c>
      <c r="H174" s="40">
        <v>178.21666666666661</v>
      </c>
      <c r="I174" s="40">
        <v>180.58333333333334</v>
      </c>
      <c r="J174" s="40">
        <v>184.61666666666662</v>
      </c>
      <c r="K174" s="31">
        <v>176.55</v>
      </c>
      <c r="L174" s="31">
        <v>170.15</v>
      </c>
      <c r="M174" s="31">
        <v>62.454470000000001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151.9</v>
      </c>
      <c r="D175" s="40">
        <v>151.58333333333334</v>
      </c>
      <c r="E175" s="40">
        <v>149.91666666666669</v>
      </c>
      <c r="F175" s="40">
        <v>147.93333333333334</v>
      </c>
      <c r="G175" s="40">
        <v>146.26666666666668</v>
      </c>
      <c r="H175" s="40">
        <v>153.56666666666669</v>
      </c>
      <c r="I175" s="40">
        <v>155.23333333333338</v>
      </c>
      <c r="J175" s="40">
        <v>157.2166666666667</v>
      </c>
      <c r="K175" s="31">
        <v>153.25</v>
      </c>
      <c r="L175" s="31">
        <v>149.6</v>
      </c>
      <c r="M175" s="31">
        <v>13.88218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2404.6999999999998</v>
      </c>
      <c r="D176" s="40">
        <v>2401.7666666666664</v>
      </c>
      <c r="E176" s="40">
        <v>2386.9333333333329</v>
      </c>
      <c r="F176" s="40">
        <v>2369.1666666666665</v>
      </c>
      <c r="G176" s="40">
        <v>2354.333333333333</v>
      </c>
      <c r="H176" s="40">
        <v>2419.5333333333328</v>
      </c>
      <c r="I176" s="40">
        <v>2434.3666666666668</v>
      </c>
      <c r="J176" s="40">
        <v>2452.1333333333328</v>
      </c>
      <c r="K176" s="31">
        <v>2416.6</v>
      </c>
      <c r="L176" s="31">
        <v>2384</v>
      </c>
      <c r="M176" s="31">
        <v>45.761110000000002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1069.9000000000001</v>
      </c>
      <c r="D177" s="40">
        <v>1053.9333333333334</v>
      </c>
      <c r="E177" s="40">
        <v>1027.9666666666667</v>
      </c>
      <c r="F177" s="40">
        <v>986.0333333333333</v>
      </c>
      <c r="G177" s="40">
        <v>960.06666666666661</v>
      </c>
      <c r="H177" s="40">
        <v>1095.8666666666668</v>
      </c>
      <c r="I177" s="40">
        <v>1121.8333333333335</v>
      </c>
      <c r="J177" s="40">
        <v>1163.7666666666669</v>
      </c>
      <c r="K177" s="31">
        <v>1079.9000000000001</v>
      </c>
      <c r="L177" s="31">
        <v>1012</v>
      </c>
      <c r="M177" s="31">
        <v>397.74518999999998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1184.5999999999999</v>
      </c>
      <c r="D178" s="40">
        <v>1183.8166666666668</v>
      </c>
      <c r="E178" s="40">
        <v>1171.6833333333336</v>
      </c>
      <c r="F178" s="40">
        <v>1158.7666666666669</v>
      </c>
      <c r="G178" s="40">
        <v>1146.6333333333337</v>
      </c>
      <c r="H178" s="40">
        <v>1196.7333333333336</v>
      </c>
      <c r="I178" s="40">
        <v>1208.8666666666668</v>
      </c>
      <c r="J178" s="40">
        <v>1221.7833333333335</v>
      </c>
      <c r="K178" s="31">
        <v>1195.95</v>
      </c>
      <c r="L178" s="31">
        <v>1170.9000000000001</v>
      </c>
      <c r="M178" s="31">
        <v>21.179130000000001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10664.25</v>
      </c>
      <c r="D179" s="40">
        <v>10675.833333333334</v>
      </c>
      <c r="E179" s="40">
        <v>10521.416666666668</v>
      </c>
      <c r="F179" s="40">
        <v>10378.583333333334</v>
      </c>
      <c r="G179" s="40">
        <v>10224.166666666668</v>
      </c>
      <c r="H179" s="40">
        <v>10818.666666666668</v>
      </c>
      <c r="I179" s="40">
        <v>10973.083333333336</v>
      </c>
      <c r="J179" s="40">
        <v>11115.916666666668</v>
      </c>
      <c r="K179" s="31">
        <v>10830.25</v>
      </c>
      <c r="L179" s="31">
        <v>10533</v>
      </c>
      <c r="M179" s="31">
        <v>2.952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7804</v>
      </c>
      <c r="D180" s="40">
        <v>7810</v>
      </c>
      <c r="E180" s="40">
        <v>7701</v>
      </c>
      <c r="F180" s="40">
        <v>7598</v>
      </c>
      <c r="G180" s="40">
        <v>7489</v>
      </c>
      <c r="H180" s="40">
        <v>7913</v>
      </c>
      <c r="I180" s="40">
        <v>8022</v>
      </c>
      <c r="J180" s="40">
        <v>8125</v>
      </c>
      <c r="K180" s="31">
        <v>7919</v>
      </c>
      <c r="L180" s="31">
        <v>7707</v>
      </c>
      <c r="M180" s="31">
        <v>0.39128000000000002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30059.9</v>
      </c>
      <c r="D181" s="40">
        <v>29966.933333333334</v>
      </c>
      <c r="E181" s="40">
        <v>29579.216666666667</v>
      </c>
      <c r="F181" s="40">
        <v>29098.533333333333</v>
      </c>
      <c r="G181" s="40">
        <v>28710.816666666666</v>
      </c>
      <c r="H181" s="40">
        <v>30447.616666666669</v>
      </c>
      <c r="I181" s="40">
        <v>30835.333333333336</v>
      </c>
      <c r="J181" s="40">
        <v>31316.01666666667</v>
      </c>
      <c r="K181" s="31">
        <v>30354.65</v>
      </c>
      <c r="L181" s="31">
        <v>29486.25</v>
      </c>
      <c r="M181" s="31">
        <v>0.66854999999999998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1323.75</v>
      </c>
      <c r="D182" s="40">
        <v>1315.1333333333334</v>
      </c>
      <c r="E182" s="40">
        <v>1294.3666666666668</v>
      </c>
      <c r="F182" s="40">
        <v>1264.9833333333333</v>
      </c>
      <c r="G182" s="40">
        <v>1244.2166666666667</v>
      </c>
      <c r="H182" s="40">
        <v>1344.5166666666669</v>
      </c>
      <c r="I182" s="40">
        <v>1365.2833333333338</v>
      </c>
      <c r="J182" s="40">
        <v>1394.666666666667</v>
      </c>
      <c r="K182" s="31">
        <v>1335.9</v>
      </c>
      <c r="L182" s="31">
        <v>1285.75</v>
      </c>
      <c r="M182" s="31">
        <v>9.17028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2169.5500000000002</v>
      </c>
      <c r="D183" s="40">
        <v>2154.166666666667</v>
      </c>
      <c r="E183" s="40">
        <v>2131.4333333333338</v>
      </c>
      <c r="F183" s="40">
        <v>2093.3166666666671</v>
      </c>
      <c r="G183" s="40">
        <v>2070.5833333333339</v>
      </c>
      <c r="H183" s="40">
        <v>2192.2833333333338</v>
      </c>
      <c r="I183" s="40">
        <v>2215.0166666666673</v>
      </c>
      <c r="J183" s="40">
        <v>2253.1333333333337</v>
      </c>
      <c r="K183" s="31">
        <v>2176.9</v>
      </c>
      <c r="L183" s="31">
        <v>2116.0500000000002</v>
      </c>
      <c r="M183" s="31">
        <v>1.7274799999999999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438.8</v>
      </c>
      <c r="D184" s="40">
        <v>437.60000000000008</v>
      </c>
      <c r="E184" s="40">
        <v>433.85000000000014</v>
      </c>
      <c r="F184" s="40">
        <v>428.90000000000003</v>
      </c>
      <c r="G184" s="40">
        <v>425.15000000000009</v>
      </c>
      <c r="H184" s="40">
        <v>442.55000000000018</v>
      </c>
      <c r="I184" s="40">
        <v>446.30000000000007</v>
      </c>
      <c r="J184" s="40">
        <v>451.25000000000023</v>
      </c>
      <c r="K184" s="31">
        <v>441.35</v>
      </c>
      <c r="L184" s="31">
        <v>432.65</v>
      </c>
      <c r="M184" s="31">
        <v>172.79588000000001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111.2</v>
      </c>
      <c r="D185" s="40">
        <v>109.39999999999999</v>
      </c>
      <c r="E185" s="40">
        <v>107.09999999999998</v>
      </c>
      <c r="F185" s="40">
        <v>102.99999999999999</v>
      </c>
      <c r="G185" s="40">
        <v>100.69999999999997</v>
      </c>
      <c r="H185" s="40">
        <v>113.49999999999999</v>
      </c>
      <c r="I185" s="40">
        <v>115.8</v>
      </c>
      <c r="J185" s="40">
        <v>119.89999999999999</v>
      </c>
      <c r="K185" s="31">
        <v>111.7</v>
      </c>
      <c r="L185" s="31">
        <v>105.3</v>
      </c>
      <c r="M185" s="31">
        <v>655.76034000000004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764.5</v>
      </c>
      <c r="D186" s="40">
        <v>760.63333333333321</v>
      </c>
      <c r="E186" s="40">
        <v>754.9166666666664</v>
      </c>
      <c r="F186" s="40">
        <v>745.33333333333314</v>
      </c>
      <c r="G186" s="40">
        <v>739.61666666666633</v>
      </c>
      <c r="H186" s="40">
        <v>770.21666666666647</v>
      </c>
      <c r="I186" s="40">
        <v>775.93333333333317</v>
      </c>
      <c r="J186" s="40">
        <v>785.51666666666654</v>
      </c>
      <c r="K186" s="31">
        <v>766.35</v>
      </c>
      <c r="L186" s="31">
        <v>751.05</v>
      </c>
      <c r="M186" s="31">
        <v>21.23997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484.25</v>
      </c>
      <c r="D187" s="40">
        <v>485.26666666666671</v>
      </c>
      <c r="E187" s="40">
        <v>477.58333333333343</v>
      </c>
      <c r="F187" s="40">
        <v>470.91666666666674</v>
      </c>
      <c r="G187" s="40">
        <v>463.23333333333346</v>
      </c>
      <c r="H187" s="40">
        <v>491.93333333333339</v>
      </c>
      <c r="I187" s="40">
        <v>499.61666666666667</v>
      </c>
      <c r="J187" s="40">
        <v>506.28333333333336</v>
      </c>
      <c r="K187" s="31">
        <v>492.95</v>
      </c>
      <c r="L187" s="31">
        <v>478.6</v>
      </c>
      <c r="M187" s="31">
        <v>7.3712499999999999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656.7</v>
      </c>
      <c r="D188" s="40">
        <v>653.51666666666677</v>
      </c>
      <c r="E188" s="40">
        <v>638.03333333333353</v>
      </c>
      <c r="F188" s="40">
        <v>619.36666666666679</v>
      </c>
      <c r="G188" s="40">
        <v>603.88333333333355</v>
      </c>
      <c r="H188" s="40">
        <v>672.18333333333351</v>
      </c>
      <c r="I188" s="40">
        <v>687.66666666666686</v>
      </c>
      <c r="J188" s="40">
        <v>706.33333333333348</v>
      </c>
      <c r="K188" s="31">
        <v>669</v>
      </c>
      <c r="L188" s="31">
        <v>634.85</v>
      </c>
      <c r="M188" s="31">
        <v>10.578419999999999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533.15</v>
      </c>
      <c r="D189" s="40">
        <v>533.6</v>
      </c>
      <c r="E189" s="40">
        <v>519.55000000000007</v>
      </c>
      <c r="F189" s="40">
        <v>505.95000000000005</v>
      </c>
      <c r="G189" s="40">
        <v>491.90000000000009</v>
      </c>
      <c r="H189" s="40">
        <v>547.20000000000005</v>
      </c>
      <c r="I189" s="40">
        <v>561.25</v>
      </c>
      <c r="J189" s="40">
        <v>574.85</v>
      </c>
      <c r="K189" s="31">
        <v>547.65</v>
      </c>
      <c r="L189" s="31">
        <v>520</v>
      </c>
      <c r="M189" s="31">
        <v>21.191759999999999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801.95</v>
      </c>
      <c r="D190" s="40">
        <v>797.28333333333342</v>
      </c>
      <c r="E190" s="40">
        <v>784.71666666666681</v>
      </c>
      <c r="F190" s="40">
        <v>767.48333333333335</v>
      </c>
      <c r="G190" s="40">
        <v>754.91666666666674</v>
      </c>
      <c r="H190" s="40">
        <v>814.51666666666688</v>
      </c>
      <c r="I190" s="40">
        <v>827.08333333333348</v>
      </c>
      <c r="J190" s="40">
        <v>844.31666666666695</v>
      </c>
      <c r="K190" s="31">
        <v>809.85</v>
      </c>
      <c r="L190" s="31">
        <v>780.05</v>
      </c>
      <c r="M190" s="31">
        <v>28.38627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3862.95</v>
      </c>
      <c r="D191" s="40">
        <v>3852.0499999999997</v>
      </c>
      <c r="E191" s="40">
        <v>3832.5499999999993</v>
      </c>
      <c r="F191" s="40">
        <v>3802.1499999999996</v>
      </c>
      <c r="G191" s="40">
        <v>3782.6499999999992</v>
      </c>
      <c r="H191" s="40">
        <v>3882.4499999999994</v>
      </c>
      <c r="I191" s="40">
        <v>3901.9500000000003</v>
      </c>
      <c r="J191" s="40">
        <v>3932.3499999999995</v>
      </c>
      <c r="K191" s="31">
        <v>3871.55</v>
      </c>
      <c r="L191" s="31">
        <v>3821.65</v>
      </c>
      <c r="M191" s="31">
        <v>15.681290000000001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858.9</v>
      </c>
      <c r="D192" s="40">
        <v>858.11666666666667</v>
      </c>
      <c r="E192" s="40">
        <v>851.7833333333333</v>
      </c>
      <c r="F192" s="40">
        <v>844.66666666666663</v>
      </c>
      <c r="G192" s="40">
        <v>838.33333333333326</v>
      </c>
      <c r="H192" s="40">
        <v>865.23333333333335</v>
      </c>
      <c r="I192" s="40">
        <v>871.56666666666661</v>
      </c>
      <c r="J192" s="40">
        <v>878.68333333333339</v>
      </c>
      <c r="K192" s="31">
        <v>864.45</v>
      </c>
      <c r="L192" s="31">
        <v>851</v>
      </c>
      <c r="M192" s="31">
        <v>14.782909999999999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5619.95</v>
      </c>
      <c r="D193" s="40">
        <v>5676.8666666666659</v>
      </c>
      <c r="E193" s="40">
        <v>5404.7333333333318</v>
      </c>
      <c r="F193" s="40">
        <v>5189.5166666666655</v>
      </c>
      <c r="G193" s="40">
        <v>4917.3833333333314</v>
      </c>
      <c r="H193" s="40">
        <v>5892.0833333333321</v>
      </c>
      <c r="I193" s="40">
        <v>6164.2166666666653</v>
      </c>
      <c r="J193" s="40">
        <v>6379.4333333333325</v>
      </c>
      <c r="K193" s="31">
        <v>5949</v>
      </c>
      <c r="L193" s="31">
        <v>5461.65</v>
      </c>
      <c r="M193" s="31">
        <v>6.1421400000000004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301.95</v>
      </c>
      <c r="D194" s="40">
        <v>299.25</v>
      </c>
      <c r="E194" s="40">
        <v>295.8</v>
      </c>
      <c r="F194" s="40">
        <v>289.65000000000003</v>
      </c>
      <c r="G194" s="40">
        <v>286.20000000000005</v>
      </c>
      <c r="H194" s="40">
        <v>305.39999999999998</v>
      </c>
      <c r="I194" s="40">
        <v>308.85000000000002</v>
      </c>
      <c r="J194" s="40">
        <v>314.99999999999994</v>
      </c>
      <c r="K194" s="31">
        <v>302.7</v>
      </c>
      <c r="L194" s="31">
        <v>293.10000000000002</v>
      </c>
      <c r="M194" s="31">
        <v>194.39330000000001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135.85</v>
      </c>
      <c r="D195" s="40">
        <v>134.44999999999999</v>
      </c>
      <c r="E195" s="40">
        <v>132.59999999999997</v>
      </c>
      <c r="F195" s="40">
        <v>129.34999999999997</v>
      </c>
      <c r="G195" s="40">
        <v>127.49999999999994</v>
      </c>
      <c r="H195" s="40">
        <v>137.69999999999999</v>
      </c>
      <c r="I195" s="40">
        <v>139.55000000000001</v>
      </c>
      <c r="J195" s="40">
        <v>142.80000000000001</v>
      </c>
      <c r="K195" s="31">
        <v>136.30000000000001</v>
      </c>
      <c r="L195" s="31">
        <v>131.19999999999999</v>
      </c>
      <c r="M195" s="31">
        <v>225.26115999999999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1292.2</v>
      </c>
      <c r="D196" s="40">
        <v>1274.0000000000002</v>
      </c>
      <c r="E196" s="40">
        <v>1251.1000000000004</v>
      </c>
      <c r="F196" s="40">
        <v>1210.0000000000002</v>
      </c>
      <c r="G196" s="40">
        <v>1187.1000000000004</v>
      </c>
      <c r="H196" s="40">
        <v>1315.1000000000004</v>
      </c>
      <c r="I196" s="40">
        <v>1338.0000000000005</v>
      </c>
      <c r="J196" s="40">
        <v>1379.1000000000004</v>
      </c>
      <c r="K196" s="31">
        <v>1296.9000000000001</v>
      </c>
      <c r="L196" s="31">
        <v>1232.9000000000001</v>
      </c>
      <c r="M196" s="31">
        <v>255.93539999999999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1461.7</v>
      </c>
      <c r="D197" s="40">
        <v>1449.5166666666667</v>
      </c>
      <c r="E197" s="40">
        <v>1432.5833333333333</v>
      </c>
      <c r="F197" s="40">
        <v>1403.4666666666667</v>
      </c>
      <c r="G197" s="40">
        <v>1386.5333333333333</v>
      </c>
      <c r="H197" s="40">
        <v>1478.6333333333332</v>
      </c>
      <c r="I197" s="40">
        <v>1495.5666666666666</v>
      </c>
      <c r="J197" s="40">
        <v>1524.6833333333332</v>
      </c>
      <c r="K197" s="31">
        <v>1466.45</v>
      </c>
      <c r="L197" s="31">
        <v>1420.4</v>
      </c>
      <c r="M197" s="31">
        <v>17.137049999999999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979.55</v>
      </c>
      <c r="D198" s="40">
        <v>976.4666666666667</v>
      </c>
      <c r="E198" s="40">
        <v>965.98333333333335</v>
      </c>
      <c r="F198" s="40">
        <v>952.41666666666663</v>
      </c>
      <c r="G198" s="40">
        <v>941.93333333333328</v>
      </c>
      <c r="H198" s="40">
        <v>990.03333333333342</v>
      </c>
      <c r="I198" s="40">
        <v>1000.5166666666668</v>
      </c>
      <c r="J198" s="40">
        <v>1014.0833333333335</v>
      </c>
      <c r="K198" s="31">
        <v>986.95</v>
      </c>
      <c r="L198" s="31">
        <v>962.9</v>
      </c>
      <c r="M198" s="31">
        <v>3.2315999999999998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2085.85</v>
      </c>
      <c r="D199" s="40">
        <v>2081.8166666666671</v>
      </c>
      <c r="E199" s="40">
        <v>2066.1333333333341</v>
      </c>
      <c r="F199" s="40">
        <v>2046.416666666667</v>
      </c>
      <c r="G199" s="40">
        <v>2030.733333333334</v>
      </c>
      <c r="H199" s="40">
        <v>2101.5333333333342</v>
      </c>
      <c r="I199" s="40">
        <v>2117.2166666666676</v>
      </c>
      <c r="J199" s="40">
        <v>2136.9333333333343</v>
      </c>
      <c r="K199" s="31">
        <v>2097.5</v>
      </c>
      <c r="L199" s="31">
        <v>2062.1</v>
      </c>
      <c r="M199" s="31">
        <v>5.3978799999999998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3043.6</v>
      </c>
      <c r="D200" s="40">
        <v>3050.9500000000003</v>
      </c>
      <c r="E200" s="40">
        <v>3011.9000000000005</v>
      </c>
      <c r="F200" s="40">
        <v>2980.2000000000003</v>
      </c>
      <c r="G200" s="40">
        <v>2941.1500000000005</v>
      </c>
      <c r="H200" s="40">
        <v>3082.6500000000005</v>
      </c>
      <c r="I200" s="40">
        <v>3121.7000000000007</v>
      </c>
      <c r="J200" s="40">
        <v>3153.4000000000005</v>
      </c>
      <c r="K200" s="31">
        <v>3090</v>
      </c>
      <c r="L200" s="31">
        <v>3019.25</v>
      </c>
      <c r="M200" s="31">
        <v>0.77270000000000005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491</v>
      </c>
      <c r="D201" s="40">
        <v>486.68333333333339</v>
      </c>
      <c r="E201" s="40">
        <v>481.4166666666668</v>
      </c>
      <c r="F201" s="40">
        <v>471.83333333333343</v>
      </c>
      <c r="G201" s="40">
        <v>466.56666666666683</v>
      </c>
      <c r="H201" s="40">
        <v>496.26666666666677</v>
      </c>
      <c r="I201" s="40">
        <v>501.53333333333342</v>
      </c>
      <c r="J201" s="40">
        <v>511.11666666666673</v>
      </c>
      <c r="K201" s="31">
        <v>491.95</v>
      </c>
      <c r="L201" s="31">
        <v>477.1</v>
      </c>
      <c r="M201" s="31">
        <v>6.7310600000000003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987.15</v>
      </c>
      <c r="D202" s="40">
        <v>978.18333333333339</v>
      </c>
      <c r="E202" s="40">
        <v>965.21666666666681</v>
      </c>
      <c r="F202" s="40">
        <v>943.28333333333342</v>
      </c>
      <c r="G202" s="40">
        <v>930.31666666666683</v>
      </c>
      <c r="H202" s="40">
        <v>1000.1166666666668</v>
      </c>
      <c r="I202" s="40">
        <v>1013.0833333333335</v>
      </c>
      <c r="J202" s="40">
        <v>1035.0166666666669</v>
      </c>
      <c r="K202" s="31">
        <v>991.15</v>
      </c>
      <c r="L202" s="31">
        <v>956.25</v>
      </c>
      <c r="M202" s="31">
        <v>4.3236999999999997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721.85</v>
      </c>
      <c r="D203" s="40">
        <v>716.58333333333337</v>
      </c>
      <c r="E203" s="40">
        <v>705.26666666666677</v>
      </c>
      <c r="F203" s="40">
        <v>688.68333333333339</v>
      </c>
      <c r="G203" s="40">
        <v>677.36666666666679</v>
      </c>
      <c r="H203" s="40">
        <v>733.16666666666674</v>
      </c>
      <c r="I203" s="40">
        <v>744.48333333333335</v>
      </c>
      <c r="J203" s="40">
        <v>761.06666666666672</v>
      </c>
      <c r="K203" s="31">
        <v>727.9</v>
      </c>
      <c r="L203" s="31">
        <v>700</v>
      </c>
      <c r="M203" s="31">
        <v>42.223700000000001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7592.7</v>
      </c>
      <c r="D204" s="40">
        <v>7598.4000000000005</v>
      </c>
      <c r="E204" s="40">
        <v>7508.8000000000011</v>
      </c>
      <c r="F204" s="40">
        <v>7424.9000000000005</v>
      </c>
      <c r="G204" s="40">
        <v>7335.3000000000011</v>
      </c>
      <c r="H204" s="40">
        <v>7682.3000000000011</v>
      </c>
      <c r="I204" s="40">
        <v>7771.9000000000015</v>
      </c>
      <c r="J204" s="40">
        <v>7855.8000000000011</v>
      </c>
      <c r="K204" s="31">
        <v>7688</v>
      </c>
      <c r="L204" s="31">
        <v>7514.5</v>
      </c>
      <c r="M204" s="31">
        <v>2.1491600000000002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34.950000000000003</v>
      </c>
      <c r="D205" s="40">
        <v>34.733333333333334</v>
      </c>
      <c r="E205" s="40">
        <v>34.216666666666669</v>
      </c>
      <c r="F205" s="40">
        <v>33.483333333333334</v>
      </c>
      <c r="G205" s="40">
        <v>32.966666666666669</v>
      </c>
      <c r="H205" s="40">
        <v>35.466666666666669</v>
      </c>
      <c r="I205" s="40">
        <v>35.983333333333334</v>
      </c>
      <c r="J205" s="40">
        <v>36.716666666666669</v>
      </c>
      <c r="K205" s="31">
        <v>35.25</v>
      </c>
      <c r="L205" s="31">
        <v>34</v>
      </c>
      <c r="M205" s="31">
        <v>66.144159999999999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1601.3</v>
      </c>
      <c r="D206" s="40">
        <v>1581.5</v>
      </c>
      <c r="E206" s="40">
        <v>1555</v>
      </c>
      <c r="F206" s="40">
        <v>1508.7</v>
      </c>
      <c r="G206" s="40">
        <v>1482.2</v>
      </c>
      <c r="H206" s="40">
        <v>1627.8</v>
      </c>
      <c r="I206" s="40">
        <v>1654.3</v>
      </c>
      <c r="J206" s="40">
        <v>1700.6</v>
      </c>
      <c r="K206" s="31">
        <v>1608</v>
      </c>
      <c r="L206" s="31">
        <v>1535.2</v>
      </c>
      <c r="M206" s="31">
        <v>7.3326000000000002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746.85</v>
      </c>
      <c r="D207" s="40">
        <v>742</v>
      </c>
      <c r="E207" s="40">
        <v>733.35</v>
      </c>
      <c r="F207" s="40">
        <v>719.85</v>
      </c>
      <c r="G207" s="40">
        <v>711.2</v>
      </c>
      <c r="H207" s="40">
        <v>755.5</v>
      </c>
      <c r="I207" s="40">
        <v>764.15000000000009</v>
      </c>
      <c r="J207" s="40">
        <v>777.65</v>
      </c>
      <c r="K207" s="31">
        <v>750.65</v>
      </c>
      <c r="L207" s="31">
        <v>728.5</v>
      </c>
      <c r="M207" s="31">
        <v>10.35741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252.95</v>
      </c>
      <c r="D208" s="40">
        <v>253.08333333333334</v>
      </c>
      <c r="E208" s="40">
        <v>249.16666666666669</v>
      </c>
      <c r="F208" s="40">
        <v>245.38333333333335</v>
      </c>
      <c r="G208" s="40">
        <v>241.4666666666667</v>
      </c>
      <c r="H208" s="40">
        <v>256.86666666666667</v>
      </c>
      <c r="I208" s="40">
        <v>260.78333333333336</v>
      </c>
      <c r="J208" s="40">
        <v>264.56666666666666</v>
      </c>
      <c r="K208" s="31">
        <v>257</v>
      </c>
      <c r="L208" s="31">
        <v>249.3</v>
      </c>
      <c r="M208" s="31">
        <v>4.2985199999999999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918.3</v>
      </c>
      <c r="D209" s="40">
        <v>911.76666666666677</v>
      </c>
      <c r="E209" s="40">
        <v>881.53333333333353</v>
      </c>
      <c r="F209" s="40">
        <v>844.76666666666677</v>
      </c>
      <c r="G209" s="40">
        <v>814.53333333333353</v>
      </c>
      <c r="H209" s="40">
        <v>948.53333333333353</v>
      </c>
      <c r="I209" s="40">
        <v>978.76666666666688</v>
      </c>
      <c r="J209" s="40">
        <v>1015.5333333333335</v>
      </c>
      <c r="K209" s="31">
        <v>942</v>
      </c>
      <c r="L209" s="31">
        <v>875</v>
      </c>
      <c r="M209" s="31">
        <v>25.66696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292.89999999999998</v>
      </c>
      <c r="D210" s="40">
        <v>289.86666666666662</v>
      </c>
      <c r="E210" s="40">
        <v>285.98333333333323</v>
      </c>
      <c r="F210" s="40">
        <v>279.06666666666661</v>
      </c>
      <c r="G210" s="40">
        <v>275.18333333333322</v>
      </c>
      <c r="H210" s="40">
        <v>296.78333333333325</v>
      </c>
      <c r="I210" s="40">
        <v>300.66666666666657</v>
      </c>
      <c r="J210" s="40">
        <v>307.58333333333326</v>
      </c>
      <c r="K210" s="31">
        <v>293.75</v>
      </c>
      <c r="L210" s="31">
        <v>282.95</v>
      </c>
      <c r="M210" s="31">
        <v>104.13898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10.8</v>
      </c>
      <c r="D211" s="40">
        <v>10.633333333333333</v>
      </c>
      <c r="E211" s="40">
        <v>10.266666666666666</v>
      </c>
      <c r="F211" s="40">
        <v>9.7333333333333325</v>
      </c>
      <c r="G211" s="40">
        <v>9.3666666666666654</v>
      </c>
      <c r="H211" s="40">
        <v>11.166666666666666</v>
      </c>
      <c r="I211" s="40">
        <v>11.533333333333333</v>
      </c>
      <c r="J211" s="40">
        <v>12.066666666666666</v>
      </c>
      <c r="K211" s="31">
        <v>11</v>
      </c>
      <c r="L211" s="31">
        <v>10.1</v>
      </c>
      <c r="M211" s="31">
        <v>6426.5766299999996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1224.9000000000001</v>
      </c>
      <c r="D212" s="40">
        <v>1224.1666666666667</v>
      </c>
      <c r="E212" s="40">
        <v>1212.3833333333334</v>
      </c>
      <c r="F212" s="40">
        <v>1199.8666666666668</v>
      </c>
      <c r="G212" s="40">
        <v>1188.0833333333335</v>
      </c>
      <c r="H212" s="40">
        <v>1236.6833333333334</v>
      </c>
      <c r="I212" s="40">
        <v>1248.4666666666667</v>
      </c>
      <c r="J212" s="40">
        <v>1260.9833333333333</v>
      </c>
      <c r="K212" s="31">
        <v>1235.95</v>
      </c>
      <c r="L212" s="31">
        <v>1211.6500000000001</v>
      </c>
      <c r="M212" s="31">
        <v>8.3607499999999995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2251.5</v>
      </c>
      <c r="D213" s="40">
        <v>2268.35</v>
      </c>
      <c r="E213" s="40">
        <v>2226.9499999999998</v>
      </c>
      <c r="F213" s="40">
        <v>2202.4</v>
      </c>
      <c r="G213" s="40">
        <v>2161</v>
      </c>
      <c r="H213" s="40">
        <v>2292.8999999999996</v>
      </c>
      <c r="I213" s="40">
        <v>2334.3000000000002</v>
      </c>
      <c r="J213" s="40">
        <v>2358.8499999999995</v>
      </c>
      <c r="K213" s="31">
        <v>2309.75</v>
      </c>
      <c r="L213" s="31">
        <v>2243.8000000000002</v>
      </c>
      <c r="M213" s="31">
        <v>0.63554999999999995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667.6</v>
      </c>
      <c r="D214" s="40">
        <v>664.56666666666661</v>
      </c>
      <c r="E214" s="40">
        <v>660.13333333333321</v>
      </c>
      <c r="F214" s="40">
        <v>652.66666666666663</v>
      </c>
      <c r="G214" s="40">
        <v>648.23333333333323</v>
      </c>
      <c r="H214" s="40">
        <v>672.03333333333319</v>
      </c>
      <c r="I214" s="40">
        <v>676.46666666666658</v>
      </c>
      <c r="J214" s="40">
        <v>683.93333333333317</v>
      </c>
      <c r="K214" s="40">
        <v>669</v>
      </c>
      <c r="L214" s="40">
        <v>657.1</v>
      </c>
      <c r="M214" s="40">
        <v>36.835509999999999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</v>
      </c>
      <c r="D215" s="40">
        <v>12.866666666666667</v>
      </c>
      <c r="E215" s="40">
        <v>12.683333333333334</v>
      </c>
      <c r="F215" s="40">
        <v>12.366666666666667</v>
      </c>
      <c r="G215" s="40">
        <v>12.183333333333334</v>
      </c>
      <c r="H215" s="40">
        <v>13.183333333333334</v>
      </c>
      <c r="I215" s="40">
        <v>13.366666666666667</v>
      </c>
      <c r="J215" s="40">
        <v>13.683333333333334</v>
      </c>
      <c r="K215" s="40">
        <v>13.05</v>
      </c>
      <c r="L215" s="40">
        <v>12.55</v>
      </c>
      <c r="M215" s="40">
        <v>1105.49666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255.7</v>
      </c>
      <c r="D216" s="40">
        <v>254.96666666666661</v>
      </c>
      <c r="E216" s="40">
        <v>248.78333333333325</v>
      </c>
      <c r="F216" s="40">
        <v>241.86666666666665</v>
      </c>
      <c r="G216" s="40">
        <v>235.68333333333328</v>
      </c>
      <c r="H216" s="40">
        <v>261.88333333333321</v>
      </c>
      <c r="I216" s="40">
        <v>268.06666666666655</v>
      </c>
      <c r="J216" s="40">
        <v>274.98333333333318</v>
      </c>
      <c r="K216" s="40">
        <v>261.14999999999998</v>
      </c>
      <c r="L216" s="40">
        <v>248.05</v>
      </c>
      <c r="M216" s="40">
        <v>239.76844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N12" sqref="N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1"/>
      <c r="B1" s="492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44461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4" t="s">
        <v>16</v>
      </c>
      <c r="B9" s="486" t="s">
        <v>18</v>
      </c>
      <c r="C9" s="490" t="s">
        <v>20</v>
      </c>
      <c r="D9" s="490" t="s">
        <v>21</v>
      </c>
      <c r="E9" s="481" t="s">
        <v>22</v>
      </c>
      <c r="F9" s="482"/>
      <c r="G9" s="483"/>
      <c r="H9" s="481" t="s">
        <v>23</v>
      </c>
      <c r="I9" s="482"/>
      <c r="J9" s="483"/>
      <c r="K9" s="26"/>
      <c r="L9" s="27"/>
      <c r="M9" s="53"/>
      <c r="N9" s="1"/>
      <c r="O9" s="1"/>
    </row>
    <row r="10" spans="1:15" ht="42.75" customHeight="1">
      <c r="A10" s="488"/>
      <c r="B10" s="489"/>
      <c r="C10" s="489"/>
      <c r="D10" s="4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25088.35</v>
      </c>
      <c r="D11" s="40">
        <v>25086.116666666669</v>
      </c>
      <c r="E11" s="40">
        <v>24872.233333333337</v>
      </c>
      <c r="F11" s="40">
        <v>24656.116666666669</v>
      </c>
      <c r="G11" s="40">
        <v>24442.233333333337</v>
      </c>
      <c r="H11" s="40">
        <v>25302.233333333337</v>
      </c>
      <c r="I11" s="40">
        <v>25516.116666666669</v>
      </c>
      <c r="J11" s="40">
        <v>25732.233333333337</v>
      </c>
      <c r="K11" s="31">
        <v>25300</v>
      </c>
      <c r="L11" s="31">
        <v>24870</v>
      </c>
      <c r="M11" s="31">
        <v>9.0079999999999993E-2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1875</v>
      </c>
      <c r="D12" s="40">
        <v>1878.05</v>
      </c>
      <c r="E12" s="40">
        <v>1851.1</v>
      </c>
      <c r="F12" s="40">
        <v>1827.2</v>
      </c>
      <c r="G12" s="40">
        <v>1800.25</v>
      </c>
      <c r="H12" s="40">
        <v>1901.9499999999998</v>
      </c>
      <c r="I12" s="40">
        <v>1928.9</v>
      </c>
      <c r="J12" s="40">
        <v>1952.7999999999997</v>
      </c>
      <c r="K12" s="31">
        <v>1905</v>
      </c>
      <c r="L12" s="31">
        <v>1854.15</v>
      </c>
      <c r="M12" s="31">
        <v>1.1856199999999999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2350.75</v>
      </c>
      <c r="D13" s="40">
        <v>2326.5</v>
      </c>
      <c r="E13" s="40">
        <v>2289.6999999999998</v>
      </c>
      <c r="F13" s="40">
        <v>2228.6499999999996</v>
      </c>
      <c r="G13" s="40">
        <v>2191.8499999999995</v>
      </c>
      <c r="H13" s="40">
        <v>2387.5500000000002</v>
      </c>
      <c r="I13" s="40">
        <v>2424.3500000000004</v>
      </c>
      <c r="J13" s="40">
        <v>2485.4000000000005</v>
      </c>
      <c r="K13" s="31">
        <v>2363.3000000000002</v>
      </c>
      <c r="L13" s="31">
        <v>2265.4499999999998</v>
      </c>
      <c r="M13" s="31">
        <v>0.33542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2332.3000000000002</v>
      </c>
      <c r="D14" s="40">
        <v>2318.7333333333336</v>
      </c>
      <c r="E14" s="40">
        <v>2297.5666666666671</v>
      </c>
      <c r="F14" s="40">
        <v>2262.8333333333335</v>
      </c>
      <c r="G14" s="40">
        <v>2241.666666666667</v>
      </c>
      <c r="H14" s="40">
        <v>2353.4666666666672</v>
      </c>
      <c r="I14" s="40">
        <v>2374.6333333333332</v>
      </c>
      <c r="J14" s="40">
        <v>2409.3666666666672</v>
      </c>
      <c r="K14" s="31">
        <v>2339.9</v>
      </c>
      <c r="L14" s="31">
        <v>2284</v>
      </c>
      <c r="M14" s="31">
        <v>5.6729700000000003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2049.15</v>
      </c>
      <c r="D15" s="40">
        <v>2059.0333333333333</v>
      </c>
      <c r="E15" s="40">
        <v>2029.1166666666668</v>
      </c>
      <c r="F15" s="40">
        <v>2009.0833333333335</v>
      </c>
      <c r="G15" s="40">
        <v>1979.166666666667</v>
      </c>
      <c r="H15" s="40">
        <v>2079.0666666666666</v>
      </c>
      <c r="I15" s="40">
        <v>2108.9833333333336</v>
      </c>
      <c r="J15" s="40">
        <v>2129.0166666666664</v>
      </c>
      <c r="K15" s="31">
        <v>2088.9499999999998</v>
      </c>
      <c r="L15" s="31">
        <v>2039</v>
      </c>
      <c r="M15" s="31">
        <v>0.15353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882.6</v>
      </c>
      <c r="D16" s="40">
        <v>891.9</v>
      </c>
      <c r="E16" s="40">
        <v>859.8</v>
      </c>
      <c r="F16" s="40">
        <v>837</v>
      </c>
      <c r="G16" s="40">
        <v>804.9</v>
      </c>
      <c r="H16" s="40">
        <v>914.69999999999993</v>
      </c>
      <c r="I16" s="40">
        <v>946.80000000000007</v>
      </c>
      <c r="J16" s="40">
        <v>969.59999999999991</v>
      </c>
      <c r="K16" s="31">
        <v>924</v>
      </c>
      <c r="L16" s="31">
        <v>869.1</v>
      </c>
      <c r="M16" s="31">
        <v>4.3141299999999996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1084.8499999999999</v>
      </c>
      <c r="D17" s="40">
        <v>1092.2333333333333</v>
      </c>
      <c r="E17" s="40">
        <v>1064.4666666666667</v>
      </c>
      <c r="F17" s="40">
        <v>1044.0833333333333</v>
      </c>
      <c r="G17" s="40">
        <v>1016.3166666666666</v>
      </c>
      <c r="H17" s="40">
        <v>1112.6166666666668</v>
      </c>
      <c r="I17" s="40">
        <v>1140.3833333333337</v>
      </c>
      <c r="J17" s="40">
        <v>1160.7666666666669</v>
      </c>
      <c r="K17" s="31">
        <v>1120</v>
      </c>
      <c r="L17" s="31">
        <v>1071.8499999999999</v>
      </c>
      <c r="M17" s="31">
        <v>19.30133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619.45000000000005</v>
      </c>
      <c r="D18" s="40">
        <v>622.04999999999995</v>
      </c>
      <c r="E18" s="40">
        <v>610.69999999999993</v>
      </c>
      <c r="F18" s="40">
        <v>601.94999999999993</v>
      </c>
      <c r="G18" s="40">
        <v>590.59999999999991</v>
      </c>
      <c r="H18" s="40">
        <v>630.79999999999995</v>
      </c>
      <c r="I18" s="40">
        <v>642.14999999999986</v>
      </c>
      <c r="J18" s="40">
        <v>650.9</v>
      </c>
      <c r="K18" s="31">
        <v>633.4</v>
      </c>
      <c r="L18" s="31">
        <v>613.29999999999995</v>
      </c>
      <c r="M18" s="31">
        <v>1.8813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905.95</v>
      </c>
      <c r="D19" s="40">
        <v>898.15</v>
      </c>
      <c r="E19" s="40">
        <v>888.3</v>
      </c>
      <c r="F19" s="40">
        <v>870.65</v>
      </c>
      <c r="G19" s="40">
        <v>860.8</v>
      </c>
      <c r="H19" s="40">
        <v>915.8</v>
      </c>
      <c r="I19" s="40">
        <v>925.65000000000009</v>
      </c>
      <c r="J19" s="40">
        <v>943.3</v>
      </c>
      <c r="K19" s="31">
        <v>908</v>
      </c>
      <c r="L19" s="31">
        <v>880.5</v>
      </c>
      <c r="M19" s="31">
        <v>7.74193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2475.8000000000002</v>
      </c>
      <c r="D20" s="40">
        <v>2467.7166666666667</v>
      </c>
      <c r="E20" s="40">
        <v>2435.8833333333332</v>
      </c>
      <c r="F20" s="40">
        <v>2395.9666666666667</v>
      </c>
      <c r="G20" s="40">
        <v>2364.1333333333332</v>
      </c>
      <c r="H20" s="40">
        <v>2507.6333333333332</v>
      </c>
      <c r="I20" s="40">
        <v>2539.4666666666662</v>
      </c>
      <c r="J20" s="40">
        <v>2579.3833333333332</v>
      </c>
      <c r="K20" s="31">
        <v>2499.5500000000002</v>
      </c>
      <c r="L20" s="31">
        <v>2427.8000000000002</v>
      </c>
      <c r="M20" s="31">
        <v>0.29946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20786.45</v>
      </c>
      <c r="D21" s="40">
        <v>20645.483333333334</v>
      </c>
      <c r="E21" s="40">
        <v>20440.966666666667</v>
      </c>
      <c r="F21" s="40">
        <v>20095.483333333334</v>
      </c>
      <c r="G21" s="40">
        <v>19890.966666666667</v>
      </c>
      <c r="H21" s="40">
        <v>20990.966666666667</v>
      </c>
      <c r="I21" s="40">
        <v>21195.483333333337</v>
      </c>
      <c r="J21" s="40">
        <v>21540.966666666667</v>
      </c>
      <c r="K21" s="31">
        <v>20850</v>
      </c>
      <c r="L21" s="31">
        <v>20300</v>
      </c>
      <c r="M21" s="31">
        <v>6.7559999999999995E-2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1441.45</v>
      </c>
      <c r="D22" s="40">
        <v>1423.25</v>
      </c>
      <c r="E22" s="40">
        <v>1399.55</v>
      </c>
      <c r="F22" s="40">
        <v>1357.6499999999999</v>
      </c>
      <c r="G22" s="40">
        <v>1333.9499999999998</v>
      </c>
      <c r="H22" s="40">
        <v>1465.15</v>
      </c>
      <c r="I22" s="40">
        <v>1488.85</v>
      </c>
      <c r="J22" s="40">
        <v>1530.7500000000002</v>
      </c>
      <c r="K22" s="31">
        <v>1446.95</v>
      </c>
      <c r="L22" s="31">
        <v>1381.35</v>
      </c>
      <c r="M22" s="31">
        <v>26.821570000000001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1120.7</v>
      </c>
      <c r="D23" s="40">
        <v>1114.9833333333333</v>
      </c>
      <c r="E23" s="40">
        <v>1102.9666666666667</v>
      </c>
      <c r="F23" s="40">
        <v>1085.2333333333333</v>
      </c>
      <c r="G23" s="40">
        <v>1073.2166666666667</v>
      </c>
      <c r="H23" s="40">
        <v>1132.7166666666667</v>
      </c>
      <c r="I23" s="40">
        <v>1144.7333333333336</v>
      </c>
      <c r="J23" s="40">
        <v>1162.4666666666667</v>
      </c>
      <c r="K23" s="31">
        <v>1127</v>
      </c>
      <c r="L23" s="31">
        <v>1097.25</v>
      </c>
      <c r="M23" s="31">
        <v>17.981200000000001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749.6</v>
      </c>
      <c r="D24" s="40">
        <v>747.48333333333323</v>
      </c>
      <c r="E24" s="40">
        <v>736.16666666666652</v>
      </c>
      <c r="F24" s="40">
        <v>722.73333333333323</v>
      </c>
      <c r="G24" s="40">
        <v>711.41666666666652</v>
      </c>
      <c r="H24" s="40">
        <v>760.91666666666652</v>
      </c>
      <c r="I24" s="40">
        <v>772.23333333333335</v>
      </c>
      <c r="J24" s="40">
        <v>785.66666666666652</v>
      </c>
      <c r="K24" s="31">
        <v>758.8</v>
      </c>
      <c r="L24" s="31">
        <v>734.05</v>
      </c>
      <c r="M24" s="31">
        <v>77.664789999999996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1407.55</v>
      </c>
      <c r="D25" s="40">
        <v>1396.9833333333336</v>
      </c>
      <c r="E25" s="40">
        <v>1371.9666666666672</v>
      </c>
      <c r="F25" s="40">
        <v>1336.3833333333337</v>
      </c>
      <c r="G25" s="40">
        <v>1311.3666666666672</v>
      </c>
      <c r="H25" s="40">
        <v>1432.5666666666671</v>
      </c>
      <c r="I25" s="40">
        <v>1457.5833333333335</v>
      </c>
      <c r="J25" s="40">
        <v>1493.166666666667</v>
      </c>
      <c r="K25" s="31">
        <v>1422</v>
      </c>
      <c r="L25" s="31">
        <v>1361.4</v>
      </c>
      <c r="M25" s="31">
        <v>3.9643700000000002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1642.9</v>
      </c>
      <c r="D26" s="40">
        <v>1642.9000000000003</v>
      </c>
      <c r="E26" s="40">
        <v>1642.9000000000005</v>
      </c>
      <c r="F26" s="40">
        <v>1642.9000000000003</v>
      </c>
      <c r="G26" s="40">
        <v>1642.9000000000005</v>
      </c>
      <c r="H26" s="40">
        <v>1642.9000000000005</v>
      </c>
      <c r="I26" s="40">
        <v>1642.9</v>
      </c>
      <c r="J26" s="40">
        <v>1642.9000000000005</v>
      </c>
      <c r="K26" s="31">
        <v>1642.9</v>
      </c>
      <c r="L26" s="31">
        <v>1642.9</v>
      </c>
      <c r="M26" s="31">
        <v>3.1900599999999999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108.25</v>
      </c>
      <c r="D27" s="40">
        <v>107.78333333333335</v>
      </c>
      <c r="E27" s="40">
        <v>106.56666666666669</v>
      </c>
      <c r="F27" s="40">
        <v>104.88333333333334</v>
      </c>
      <c r="G27" s="40">
        <v>103.66666666666669</v>
      </c>
      <c r="H27" s="40">
        <v>109.4666666666667</v>
      </c>
      <c r="I27" s="40">
        <v>110.68333333333337</v>
      </c>
      <c r="J27" s="40">
        <v>112.3666666666667</v>
      </c>
      <c r="K27" s="31">
        <v>109</v>
      </c>
      <c r="L27" s="31">
        <v>106.1</v>
      </c>
      <c r="M27" s="31">
        <v>16.439240000000002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201.55</v>
      </c>
      <c r="D28" s="40">
        <v>200.91666666666666</v>
      </c>
      <c r="E28" s="40">
        <v>198.63333333333333</v>
      </c>
      <c r="F28" s="40">
        <v>195.71666666666667</v>
      </c>
      <c r="G28" s="40">
        <v>193.43333333333334</v>
      </c>
      <c r="H28" s="40">
        <v>203.83333333333331</v>
      </c>
      <c r="I28" s="40">
        <v>206.11666666666667</v>
      </c>
      <c r="J28" s="40">
        <v>209.0333333333333</v>
      </c>
      <c r="K28" s="31">
        <v>203.2</v>
      </c>
      <c r="L28" s="31">
        <v>198</v>
      </c>
      <c r="M28" s="31">
        <v>22.305289999999999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384.8</v>
      </c>
      <c r="D29" s="40">
        <v>385.93333333333334</v>
      </c>
      <c r="E29" s="40">
        <v>379.16666666666669</v>
      </c>
      <c r="F29" s="40">
        <v>373.53333333333336</v>
      </c>
      <c r="G29" s="40">
        <v>366.76666666666671</v>
      </c>
      <c r="H29" s="40">
        <v>391.56666666666666</v>
      </c>
      <c r="I29" s="40">
        <v>398.33333333333331</v>
      </c>
      <c r="J29" s="40">
        <v>403.96666666666664</v>
      </c>
      <c r="K29" s="31">
        <v>392.7</v>
      </c>
      <c r="L29" s="31">
        <v>380.3</v>
      </c>
      <c r="M29" s="31">
        <v>3.7537799999999999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244.55</v>
      </c>
      <c r="D30" s="40">
        <v>241.73333333333335</v>
      </c>
      <c r="E30" s="40">
        <v>237.4666666666667</v>
      </c>
      <c r="F30" s="40">
        <v>230.38333333333335</v>
      </c>
      <c r="G30" s="40">
        <v>226.1166666666667</v>
      </c>
      <c r="H30" s="40">
        <v>248.81666666666669</v>
      </c>
      <c r="I30" s="40">
        <v>253.08333333333334</v>
      </c>
      <c r="J30" s="40">
        <v>260.16666666666669</v>
      </c>
      <c r="K30" s="31">
        <v>246</v>
      </c>
      <c r="L30" s="31">
        <v>234.65</v>
      </c>
      <c r="M30" s="31">
        <v>6.9029800000000003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4950.8</v>
      </c>
      <c r="D31" s="40">
        <v>4860.8666666666668</v>
      </c>
      <c r="E31" s="40">
        <v>4770.9333333333334</v>
      </c>
      <c r="F31" s="40">
        <v>4591.0666666666666</v>
      </c>
      <c r="G31" s="40">
        <v>4501.1333333333332</v>
      </c>
      <c r="H31" s="40">
        <v>5040.7333333333336</v>
      </c>
      <c r="I31" s="40">
        <v>5130.6666666666679</v>
      </c>
      <c r="J31" s="40">
        <v>5310.5333333333338</v>
      </c>
      <c r="K31" s="31">
        <v>4950.8</v>
      </c>
      <c r="L31" s="31">
        <v>4681</v>
      </c>
      <c r="M31" s="31">
        <v>0.78905000000000003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2178.8000000000002</v>
      </c>
      <c r="D32" s="40">
        <v>2199.2999999999997</v>
      </c>
      <c r="E32" s="40">
        <v>2140.5999999999995</v>
      </c>
      <c r="F32" s="40">
        <v>2102.3999999999996</v>
      </c>
      <c r="G32" s="40">
        <v>2043.6999999999994</v>
      </c>
      <c r="H32" s="40">
        <v>2237.4999999999995</v>
      </c>
      <c r="I32" s="40">
        <v>2296.1999999999994</v>
      </c>
      <c r="J32" s="40">
        <v>2334.3999999999996</v>
      </c>
      <c r="K32" s="31">
        <v>2258</v>
      </c>
      <c r="L32" s="31">
        <v>2161.1</v>
      </c>
      <c r="M32" s="31">
        <v>0.96301999999999999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2218.6</v>
      </c>
      <c r="D33" s="40">
        <v>2208.85</v>
      </c>
      <c r="E33" s="40">
        <v>2188.6999999999998</v>
      </c>
      <c r="F33" s="40">
        <v>2158.7999999999997</v>
      </c>
      <c r="G33" s="40">
        <v>2138.6499999999996</v>
      </c>
      <c r="H33" s="40">
        <v>2238.75</v>
      </c>
      <c r="I33" s="40">
        <v>2258.9000000000005</v>
      </c>
      <c r="J33" s="40">
        <v>2288.8000000000002</v>
      </c>
      <c r="K33" s="31">
        <v>2229</v>
      </c>
      <c r="L33" s="31">
        <v>2178.9499999999998</v>
      </c>
      <c r="M33" s="31">
        <v>0.12887000000000001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114.65</v>
      </c>
      <c r="D34" s="40">
        <v>114.95</v>
      </c>
      <c r="E34" s="40">
        <v>113.05000000000001</v>
      </c>
      <c r="F34" s="40">
        <v>111.45</v>
      </c>
      <c r="G34" s="40">
        <v>109.55000000000001</v>
      </c>
      <c r="H34" s="40">
        <v>116.55000000000001</v>
      </c>
      <c r="I34" s="40">
        <v>118.45000000000002</v>
      </c>
      <c r="J34" s="40">
        <v>120.05000000000001</v>
      </c>
      <c r="K34" s="31">
        <v>116.85</v>
      </c>
      <c r="L34" s="31">
        <v>113.35</v>
      </c>
      <c r="M34" s="31">
        <v>2.0339399999999999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781.4</v>
      </c>
      <c r="D35" s="40">
        <v>780.44999999999993</v>
      </c>
      <c r="E35" s="40">
        <v>768.99999999999989</v>
      </c>
      <c r="F35" s="40">
        <v>756.59999999999991</v>
      </c>
      <c r="G35" s="40">
        <v>745.14999999999986</v>
      </c>
      <c r="H35" s="40">
        <v>792.84999999999991</v>
      </c>
      <c r="I35" s="40">
        <v>804.3</v>
      </c>
      <c r="J35" s="40">
        <v>816.69999999999993</v>
      </c>
      <c r="K35" s="31">
        <v>791.9</v>
      </c>
      <c r="L35" s="31">
        <v>768.05</v>
      </c>
      <c r="M35" s="31">
        <v>2.19767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3858.8</v>
      </c>
      <c r="D36" s="40">
        <v>3828.75</v>
      </c>
      <c r="E36" s="40">
        <v>3788.5</v>
      </c>
      <c r="F36" s="40">
        <v>3718.2</v>
      </c>
      <c r="G36" s="40">
        <v>3677.95</v>
      </c>
      <c r="H36" s="40">
        <v>3899.05</v>
      </c>
      <c r="I36" s="40">
        <v>3939.3</v>
      </c>
      <c r="J36" s="40">
        <v>4009.6000000000004</v>
      </c>
      <c r="K36" s="31">
        <v>3869</v>
      </c>
      <c r="L36" s="31">
        <v>3758.45</v>
      </c>
      <c r="M36" s="31">
        <v>0.83455000000000001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3971</v>
      </c>
      <c r="D37" s="40">
        <v>3871.6666666666665</v>
      </c>
      <c r="E37" s="40">
        <v>3749.333333333333</v>
      </c>
      <c r="F37" s="40">
        <v>3527.6666666666665</v>
      </c>
      <c r="G37" s="40">
        <v>3405.333333333333</v>
      </c>
      <c r="H37" s="40">
        <v>4093.333333333333</v>
      </c>
      <c r="I37" s="40">
        <v>4215.6666666666661</v>
      </c>
      <c r="J37" s="40">
        <v>4437.333333333333</v>
      </c>
      <c r="K37" s="31">
        <v>3994</v>
      </c>
      <c r="L37" s="31">
        <v>3650</v>
      </c>
      <c r="M37" s="31">
        <v>3.1371600000000002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22.95</v>
      </c>
      <c r="D38" s="40">
        <v>22.916666666666668</v>
      </c>
      <c r="E38" s="40">
        <v>22.633333333333336</v>
      </c>
      <c r="F38" s="40">
        <v>22.31666666666667</v>
      </c>
      <c r="G38" s="40">
        <v>22.033333333333339</v>
      </c>
      <c r="H38" s="40">
        <v>23.233333333333334</v>
      </c>
      <c r="I38" s="40">
        <v>23.516666666666666</v>
      </c>
      <c r="J38" s="40">
        <v>23.833333333333332</v>
      </c>
      <c r="K38" s="31">
        <v>23.2</v>
      </c>
      <c r="L38" s="31">
        <v>22.6</v>
      </c>
      <c r="M38" s="31">
        <v>47.422289999999997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727.55</v>
      </c>
      <c r="D39" s="40">
        <v>722.56666666666661</v>
      </c>
      <c r="E39" s="40">
        <v>715.93333333333317</v>
      </c>
      <c r="F39" s="40">
        <v>704.31666666666661</v>
      </c>
      <c r="G39" s="40">
        <v>697.68333333333317</v>
      </c>
      <c r="H39" s="40">
        <v>734.18333333333317</v>
      </c>
      <c r="I39" s="40">
        <v>740.81666666666661</v>
      </c>
      <c r="J39" s="40">
        <v>752.43333333333317</v>
      </c>
      <c r="K39" s="31">
        <v>729.2</v>
      </c>
      <c r="L39" s="31">
        <v>710.95</v>
      </c>
      <c r="M39" s="31">
        <v>8.8524700000000003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3093.7</v>
      </c>
      <c r="D40" s="40">
        <v>3092.1499999999996</v>
      </c>
      <c r="E40" s="40">
        <v>3042.4499999999994</v>
      </c>
      <c r="F40" s="40">
        <v>2991.2</v>
      </c>
      <c r="G40" s="40">
        <v>2941.4999999999995</v>
      </c>
      <c r="H40" s="40">
        <v>3143.3999999999992</v>
      </c>
      <c r="I40" s="40">
        <v>3193.1</v>
      </c>
      <c r="J40" s="40">
        <v>3244.349999999999</v>
      </c>
      <c r="K40" s="31">
        <v>3141.85</v>
      </c>
      <c r="L40" s="31">
        <v>3040.9</v>
      </c>
      <c r="M40" s="31">
        <v>0.69452000000000003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413.2</v>
      </c>
      <c r="D41" s="40">
        <v>409.86666666666662</v>
      </c>
      <c r="E41" s="40">
        <v>405.73333333333323</v>
      </c>
      <c r="F41" s="40">
        <v>398.26666666666659</v>
      </c>
      <c r="G41" s="40">
        <v>394.13333333333321</v>
      </c>
      <c r="H41" s="40">
        <v>417.33333333333326</v>
      </c>
      <c r="I41" s="40">
        <v>421.46666666666658</v>
      </c>
      <c r="J41" s="40">
        <v>428.93333333333328</v>
      </c>
      <c r="K41" s="31">
        <v>414</v>
      </c>
      <c r="L41" s="31">
        <v>402.4</v>
      </c>
      <c r="M41" s="31">
        <v>43.864429999999999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1215.3499999999999</v>
      </c>
      <c r="D42" s="40">
        <v>1214.45</v>
      </c>
      <c r="E42" s="40">
        <v>1188.9000000000001</v>
      </c>
      <c r="F42" s="40">
        <v>1162.45</v>
      </c>
      <c r="G42" s="40">
        <v>1136.9000000000001</v>
      </c>
      <c r="H42" s="40">
        <v>1240.9000000000001</v>
      </c>
      <c r="I42" s="40">
        <v>1266.4499999999998</v>
      </c>
      <c r="J42" s="40">
        <v>1292.9000000000001</v>
      </c>
      <c r="K42" s="31">
        <v>1240</v>
      </c>
      <c r="L42" s="31">
        <v>1188</v>
      </c>
      <c r="M42" s="31">
        <v>2.7560699999999998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4891.6000000000004</v>
      </c>
      <c r="D43" s="40">
        <v>4866.8999999999996</v>
      </c>
      <c r="E43" s="40">
        <v>4814.8499999999995</v>
      </c>
      <c r="F43" s="40">
        <v>4738.0999999999995</v>
      </c>
      <c r="G43" s="40">
        <v>4686.0499999999993</v>
      </c>
      <c r="H43" s="40">
        <v>4943.6499999999996</v>
      </c>
      <c r="I43" s="40">
        <v>4995.6999999999989</v>
      </c>
      <c r="J43" s="40">
        <v>5072.45</v>
      </c>
      <c r="K43" s="31">
        <v>4918.95</v>
      </c>
      <c r="L43" s="31">
        <v>4790.1499999999996</v>
      </c>
      <c r="M43" s="31">
        <v>4.6222099999999999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219.55</v>
      </c>
      <c r="D44" s="40">
        <v>218.1</v>
      </c>
      <c r="E44" s="40">
        <v>215.7</v>
      </c>
      <c r="F44" s="40">
        <v>211.85</v>
      </c>
      <c r="G44" s="40">
        <v>209.45</v>
      </c>
      <c r="H44" s="40">
        <v>221.95</v>
      </c>
      <c r="I44" s="40">
        <v>224.35000000000002</v>
      </c>
      <c r="J44" s="40">
        <v>228.2</v>
      </c>
      <c r="K44" s="31">
        <v>220.5</v>
      </c>
      <c r="L44" s="31">
        <v>214.25</v>
      </c>
      <c r="M44" s="31">
        <v>30.125219999999999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357.3</v>
      </c>
      <c r="D45" s="40">
        <v>358.3</v>
      </c>
      <c r="E45" s="40">
        <v>354.3</v>
      </c>
      <c r="F45" s="40">
        <v>351.3</v>
      </c>
      <c r="G45" s="40">
        <v>347.3</v>
      </c>
      <c r="H45" s="40">
        <v>361.3</v>
      </c>
      <c r="I45" s="40">
        <v>365.3</v>
      </c>
      <c r="J45" s="40">
        <v>368.3</v>
      </c>
      <c r="K45" s="31">
        <v>362.3</v>
      </c>
      <c r="L45" s="31">
        <v>355.3</v>
      </c>
      <c r="M45" s="31">
        <v>0.29924000000000001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126.9</v>
      </c>
      <c r="D46" s="40">
        <v>125.95</v>
      </c>
      <c r="E46" s="40">
        <v>124.65</v>
      </c>
      <c r="F46" s="40">
        <v>122.4</v>
      </c>
      <c r="G46" s="40">
        <v>121.10000000000001</v>
      </c>
      <c r="H46" s="40">
        <v>128.19999999999999</v>
      </c>
      <c r="I46" s="40">
        <v>129.5</v>
      </c>
      <c r="J46" s="40">
        <v>131.75</v>
      </c>
      <c r="K46" s="31">
        <v>127.25</v>
      </c>
      <c r="L46" s="31">
        <v>123.7</v>
      </c>
      <c r="M46" s="31">
        <v>103.41959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96.05</v>
      </c>
      <c r="D47" s="40">
        <v>96.466666666666654</v>
      </c>
      <c r="E47" s="40">
        <v>95.083333333333314</v>
      </c>
      <c r="F47" s="40">
        <v>94.11666666666666</v>
      </c>
      <c r="G47" s="40">
        <v>92.73333333333332</v>
      </c>
      <c r="H47" s="40">
        <v>97.433333333333309</v>
      </c>
      <c r="I47" s="40">
        <v>98.816666666666663</v>
      </c>
      <c r="J47" s="40">
        <v>99.783333333333303</v>
      </c>
      <c r="K47" s="31">
        <v>97.85</v>
      </c>
      <c r="L47" s="31">
        <v>95.5</v>
      </c>
      <c r="M47" s="31">
        <v>9.3164800000000003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3309.2</v>
      </c>
      <c r="D48" s="40">
        <v>3305.0666666666671</v>
      </c>
      <c r="E48" s="40">
        <v>3275.1333333333341</v>
      </c>
      <c r="F48" s="40">
        <v>3241.0666666666671</v>
      </c>
      <c r="G48" s="40">
        <v>3211.1333333333341</v>
      </c>
      <c r="H48" s="40">
        <v>3339.1333333333341</v>
      </c>
      <c r="I48" s="40">
        <v>3369.0666666666675</v>
      </c>
      <c r="J48" s="40">
        <v>3403.1333333333341</v>
      </c>
      <c r="K48" s="31">
        <v>3335</v>
      </c>
      <c r="L48" s="31">
        <v>3271</v>
      </c>
      <c r="M48" s="31">
        <v>9.2205700000000004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217.75</v>
      </c>
      <c r="D49" s="40">
        <v>216.21666666666667</v>
      </c>
      <c r="E49" s="40">
        <v>213.48333333333335</v>
      </c>
      <c r="F49" s="40">
        <v>209.21666666666667</v>
      </c>
      <c r="G49" s="40">
        <v>206.48333333333335</v>
      </c>
      <c r="H49" s="40">
        <v>220.48333333333335</v>
      </c>
      <c r="I49" s="40">
        <v>223.21666666666664</v>
      </c>
      <c r="J49" s="40">
        <v>227.48333333333335</v>
      </c>
      <c r="K49" s="31">
        <v>218.95</v>
      </c>
      <c r="L49" s="31">
        <v>211.95</v>
      </c>
      <c r="M49" s="31">
        <v>13.03781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3098.3</v>
      </c>
      <c r="D50" s="40">
        <v>3122.7833333333333</v>
      </c>
      <c r="E50" s="40">
        <v>3060.5666666666666</v>
      </c>
      <c r="F50" s="40">
        <v>3022.8333333333335</v>
      </c>
      <c r="G50" s="40">
        <v>2960.6166666666668</v>
      </c>
      <c r="H50" s="40">
        <v>3160.5166666666664</v>
      </c>
      <c r="I50" s="40">
        <v>3222.7333333333327</v>
      </c>
      <c r="J50" s="40">
        <v>3260.4666666666662</v>
      </c>
      <c r="K50" s="31">
        <v>3185</v>
      </c>
      <c r="L50" s="31">
        <v>3085.05</v>
      </c>
      <c r="M50" s="31">
        <v>0.20429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2073.8000000000002</v>
      </c>
      <c r="D51" s="40">
        <v>2025.6000000000001</v>
      </c>
      <c r="E51" s="40">
        <v>1961.2000000000003</v>
      </c>
      <c r="F51" s="40">
        <v>1848.6000000000001</v>
      </c>
      <c r="G51" s="40">
        <v>1784.2000000000003</v>
      </c>
      <c r="H51" s="40">
        <v>2138.2000000000003</v>
      </c>
      <c r="I51" s="40">
        <v>2202.6000000000004</v>
      </c>
      <c r="J51" s="40">
        <v>2315.2000000000003</v>
      </c>
      <c r="K51" s="31">
        <v>2090</v>
      </c>
      <c r="L51" s="31">
        <v>1913</v>
      </c>
      <c r="M51" s="31">
        <v>3.9034300000000002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9410.65</v>
      </c>
      <c r="D52" s="40">
        <v>9440.35</v>
      </c>
      <c r="E52" s="40">
        <v>9216.3000000000011</v>
      </c>
      <c r="F52" s="40">
        <v>9021.9500000000007</v>
      </c>
      <c r="G52" s="40">
        <v>8797.9000000000015</v>
      </c>
      <c r="H52" s="40">
        <v>9634.7000000000007</v>
      </c>
      <c r="I52" s="40">
        <v>9858.75</v>
      </c>
      <c r="J52" s="40">
        <v>10053.1</v>
      </c>
      <c r="K52" s="31">
        <v>9664.4</v>
      </c>
      <c r="L52" s="31">
        <v>9246</v>
      </c>
      <c r="M52" s="31">
        <v>0.34627000000000002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726.4</v>
      </c>
      <c r="D53" s="40">
        <v>721.0333333333333</v>
      </c>
      <c r="E53" s="40">
        <v>712.46666666666658</v>
      </c>
      <c r="F53" s="40">
        <v>698.5333333333333</v>
      </c>
      <c r="G53" s="40">
        <v>689.96666666666658</v>
      </c>
      <c r="H53" s="40">
        <v>734.96666666666658</v>
      </c>
      <c r="I53" s="40">
        <v>743.53333333333319</v>
      </c>
      <c r="J53" s="40">
        <v>757.46666666666658</v>
      </c>
      <c r="K53" s="31">
        <v>729.6</v>
      </c>
      <c r="L53" s="31">
        <v>707.1</v>
      </c>
      <c r="M53" s="31">
        <v>26.648009999999999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555.4</v>
      </c>
      <c r="D54" s="40">
        <v>553.80000000000007</v>
      </c>
      <c r="E54" s="40">
        <v>549.60000000000014</v>
      </c>
      <c r="F54" s="40">
        <v>543.80000000000007</v>
      </c>
      <c r="G54" s="40">
        <v>539.60000000000014</v>
      </c>
      <c r="H54" s="40">
        <v>559.60000000000014</v>
      </c>
      <c r="I54" s="40">
        <v>563.80000000000018</v>
      </c>
      <c r="J54" s="40">
        <v>569.60000000000014</v>
      </c>
      <c r="K54" s="31">
        <v>558</v>
      </c>
      <c r="L54" s="31">
        <v>548</v>
      </c>
      <c r="M54" s="31">
        <v>2.1285099999999999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4361.95</v>
      </c>
      <c r="D55" s="40">
        <v>4372.333333333333</v>
      </c>
      <c r="E55" s="40">
        <v>4294.6666666666661</v>
      </c>
      <c r="F55" s="40">
        <v>4227.3833333333332</v>
      </c>
      <c r="G55" s="40">
        <v>4149.7166666666662</v>
      </c>
      <c r="H55" s="40">
        <v>4439.6166666666659</v>
      </c>
      <c r="I55" s="40">
        <v>4517.2833333333319</v>
      </c>
      <c r="J55" s="40">
        <v>4584.5666666666657</v>
      </c>
      <c r="K55" s="31">
        <v>4450</v>
      </c>
      <c r="L55" s="31">
        <v>4305.05</v>
      </c>
      <c r="M55" s="31">
        <v>4.3783700000000003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795.35</v>
      </c>
      <c r="D56" s="40">
        <v>788.88333333333321</v>
      </c>
      <c r="E56" s="40">
        <v>778.76666666666642</v>
      </c>
      <c r="F56" s="40">
        <v>762.18333333333317</v>
      </c>
      <c r="G56" s="40">
        <v>752.06666666666638</v>
      </c>
      <c r="H56" s="40">
        <v>805.46666666666647</v>
      </c>
      <c r="I56" s="40">
        <v>815.58333333333326</v>
      </c>
      <c r="J56" s="40">
        <v>832.16666666666652</v>
      </c>
      <c r="K56" s="31">
        <v>799</v>
      </c>
      <c r="L56" s="31">
        <v>772.3</v>
      </c>
      <c r="M56" s="31">
        <v>78.335610000000003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3345.6</v>
      </c>
      <c r="D57" s="40">
        <v>3365.1666666666665</v>
      </c>
      <c r="E57" s="40">
        <v>3311.333333333333</v>
      </c>
      <c r="F57" s="40">
        <v>3277.0666666666666</v>
      </c>
      <c r="G57" s="40">
        <v>3223.2333333333331</v>
      </c>
      <c r="H57" s="40">
        <v>3399.4333333333329</v>
      </c>
      <c r="I57" s="40">
        <v>3453.266666666666</v>
      </c>
      <c r="J57" s="40">
        <v>3487.5333333333328</v>
      </c>
      <c r="K57" s="31">
        <v>3419</v>
      </c>
      <c r="L57" s="31">
        <v>3330.9</v>
      </c>
      <c r="M57" s="31">
        <v>0.42834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1390.55</v>
      </c>
      <c r="D58" s="40">
        <v>1391.4833333333333</v>
      </c>
      <c r="E58" s="40">
        <v>1376.0666666666666</v>
      </c>
      <c r="F58" s="40">
        <v>1361.5833333333333</v>
      </c>
      <c r="G58" s="40">
        <v>1346.1666666666665</v>
      </c>
      <c r="H58" s="40">
        <v>1405.9666666666667</v>
      </c>
      <c r="I58" s="40">
        <v>1421.3833333333332</v>
      </c>
      <c r="J58" s="40">
        <v>1435.8666666666668</v>
      </c>
      <c r="K58" s="31">
        <v>1406.9</v>
      </c>
      <c r="L58" s="31">
        <v>1377</v>
      </c>
      <c r="M58" s="31">
        <v>1.80958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1166.6500000000001</v>
      </c>
      <c r="D59" s="40">
        <v>1157.9833333333333</v>
      </c>
      <c r="E59" s="40">
        <v>1140.9666666666667</v>
      </c>
      <c r="F59" s="40">
        <v>1115.2833333333333</v>
      </c>
      <c r="G59" s="40">
        <v>1098.2666666666667</v>
      </c>
      <c r="H59" s="40">
        <v>1183.6666666666667</v>
      </c>
      <c r="I59" s="40">
        <v>1200.6833333333336</v>
      </c>
      <c r="J59" s="40">
        <v>1226.3666666666668</v>
      </c>
      <c r="K59" s="31">
        <v>1175</v>
      </c>
      <c r="L59" s="31">
        <v>1132.3</v>
      </c>
      <c r="M59" s="31">
        <v>3.35127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3728.8</v>
      </c>
      <c r="D60" s="40">
        <v>3739.5499999999997</v>
      </c>
      <c r="E60" s="40">
        <v>3685.2499999999995</v>
      </c>
      <c r="F60" s="40">
        <v>3641.7</v>
      </c>
      <c r="G60" s="40">
        <v>3587.3999999999996</v>
      </c>
      <c r="H60" s="40">
        <v>3783.0999999999995</v>
      </c>
      <c r="I60" s="40">
        <v>3837.3999999999996</v>
      </c>
      <c r="J60" s="40">
        <v>3880.9499999999994</v>
      </c>
      <c r="K60" s="31">
        <v>3793.85</v>
      </c>
      <c r="L60" s="31">
        <v>3696</v>
      </c>
      <c r="M60" s="31">
        <v>3.54217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256.8</v>
      </c>
      <c r="D61" s="40">
        <v>255.11666666666665</v>
      </c>
      <c r="E61" s="40">
        <v>251.73333333333329</v>
      </c>
      <c r="F61" s="40">
        <v>246.66666666666666</v>
      </c>
      <c r="G61" s="40">
        <v>243.2833333333333</v>
      </c>
      <c r="H61" s="40">
        <v>260.18333333333328</v>
      </c>
      <c r="I61" s="40">
        <v>263.56666666666666</v>
      </c>
      <c r="J61" s="40">
        <v>268.63333333333327</v>
      </c>
      <c r="K61" s="31">
        <v>258.5</v>
      </c>
      <c r="L61" s="31">
        <v>250.05</v>
      </c>
      <c r="M61" s="31">
        <v>3.4999099999999999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1519.1</v>
      </c>
      <c r="D62" s="40">
        <v>1516.6833333333332</v>
      </c>
      <c r="E62" s="40">
        <v>1493.5666666666664</v>
      </c>
      <c r="F62" s="40">
        <v>1468.0333333333333</v>
      </c>
      <c r="G62" s="40">
        <v>1444.9166666666665</v>
      </c>
      <c r="H62" s="40">
        <v>1542.2166666666662</v>
      </c>
      <c r="I62" s="40">
        <v>1565.333333333333</v>
      </c>
      <c r="J62" s="40">
        <v>1590.8666666666661</v>
      </c>
      <c r="K62" s="31">
        <v>1539.8</v>
      </c>
      <c r="L62" s="31">
        <v>1491.15</v>
      </c>
      <c r="M62" s="31">
        <v>1.9689399999999999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7813.85</v>
      </c>
      <c r="D63" s="40">
        <v>7687.3166666666666</v>
      </c>
      <c r="E63" s="40">
        <v>7527.5333333333328</v>
      </c>
      <c r="F63" s="40">
        <v>7241.2166666666662</v>
      </c>
      <c r="G63" s="40">
        <v>7081.4333333333325</v>
      </c>
      <c r="H63" s="40">
        <v>7973.6333333333332</v>
      </c>
      <c r="I63" s="40">
        <v>8133.4166666666679</v>
      </c>
      <c r="J63" s="40">
        <v>8419.7333333333336</v>
      </c>
      <c r="K63" s="31">
        <v>7847.1</v>
      </c>
      <c r="L63" s="31">
        <v>7401</v>
      </c>
      <c r="M63" s="31">
        <v>19.931329999999999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17587.25</v>
      </c>
      <c r="D64" s="40">
        <v>17352.100000000002</v>
      </c>
      <c r="E64" s="40">
        <v>17049.200000000004</v>
      </c>
      <c r="F64" s="40">
        <v>16511.150000000001</v>
      </c>
      <c r="G64" s="40">
        <v>16208.250000000004</v>
      </c>
      <c r="H64" s="40">
        <v>17890.150000000005</v>
      </c>
      <c r="I64" s="40">
        <v>18193.050000000007</v>
      </c>
      <c r="J64" s="40">
        <v>18731.100000000006</v>
      </c>
      <c r="K64" s="31">
        <v>17655</v>
      </c>
      <c r="L64" s="31">
        <v>16814.05</v>
      </c>
      <c r="M64" s="31">
        <v>3.84694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4681.8500000000004</v>
      </c>
      <c r="D65" s="40">
        <v>4611.2166666666662</v>
      </c>
      <c r="E65" s="40">
        <v>4482.4833333333327</v>
      </c>
      <c r="F65" s="40">
        <v>4283.1166666666668</v>
      </c>
      <c r="G65" s="40">
        <v>4154.3833333333332</v>
      </c>
      <c r="H65" s="40">
        <v>4810.5833333333321</v>
      </c>
      <c r="I65" s="40">
        <v>4939.3166666666657</v>
      </c>
      <c r="J65" s="40">
        <v>5138.6833333333316</v>
      </c>
      <c r="K65" s="31">
        <v>4739.95</v>
      </c>
      <c r="L65" s="31">
        <v>4411.8500000000004</v>
      </c>
      <c r="M65" s="31">
        <v>3.4306199999999998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4652.1499999999996</v>
      </c>
      <c r="D66" s="40">
        <v>4562.95</v>
      </c>
      <c r="E66" s="40">
        <v>4441.2</v>
      </c>
      <c r="F66" s="40">
        <v>4230.25</v>
      </c>
      <c r="G66" s="40">
        <v>4108.5</v>
      </c>
      <c r="H66" s="40">
        <v>4773.8999999999996</v>
      </c>
      <c r="I66" s="40">
        <v>4895.6499999999996</v>
      </c>
      <c r="J66" s="40">
        <v>5106.5999999999995</v>
      </c>
      <c r="K66" s="31">
        <v>4684.7</v>
      </c>
      <c r="L66" s="31">
        <v>4352</v>
      </c>
      <c r="M66" s="31">
        <v>1.7939000000000001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2535.4</v>
      </c>
      <c r="D67" s="40">
        <v>2444.9666666666667</v>
      </c>
      <c r="E67" s="40">
        <v>2340.4333333333334</v>
      </c>
      <c r="F67" s="40">
        <v>2145.4666666666667</v>
      </c>
      <c r="G67" s="40">
        <v>2040.9333333333334</v>
      </c>
      <c r="H67" s="40">
        <v>2639.9333333333334</v>
      </c>
      <c r="I67" s="40">
        <v>2744.4666666666672</v>
      </c>
      <c r="J67" s="40">
        <v>2939.4333333333334</v>
      </c>
      <c r="K67" s="31">
        <v>2549.5</v>
      </c>
      <c r="L67" s="31">
        <v>2250</v>
      </c>
      <c r="M67" s="31">
        <v>3.7604799999999998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129.65</v>
      </c>
      <c r="D68" s="40">
        <v>130.4</v>
      </c>
      <c r="E68" s="40">
        <v>127.30000000000001</v>
      </c>
      <c r="F68" s="40">
        <v>124.95000000000002</v>
      </c>
      <c r="G68" s="40">
        <v>121.85000000000002</v>
      </c>
      <c r="H68" s="40">
        <v>132.75</v>
      </c>
      <c r="I68" s="40">
        <v>135.84999999999997</v>
      </c>
      <c r="J68" s="40">
        <v>138.19999999999999</v>
      </c>
      <c r="K68" s="31">
        <v>133.5</v>
      </c>
      <c r="L68" s="31">
        <v>128.05000000000001</v>
      </c>
      <c r="M68" s="31">
        <v>3.81101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343.5</v>
      </c>
      <c r="D69" s="40">
        <v>343.83333333333331</v>
      </c>
      <c r="E69" s="40">
        <v>339.16666666666663</v>
      </c>
      <c r="F69" s="40">
        <v>334.83333333333331</v>
      </c>
      <c r="G69" s="40">
        <v>330.16666666666663</v>
      </c>
      <c r="H69" s="40">
        <v>348.16666666666663</v>
      </c>
      <c r="I69" s="40">
        <v>352.83333333333326</v>
      </c>
      <c r="J69" s="40">
        <v>357.16666666666663</v>
      </c>
      <c r="K69" s="31">
        <v>348.5</v>
      </c>
      <c r="L69" s="31">
        <v>339.5</v>
      </c>
      <c r="M69" s="31">
        <v>10.196059999999999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280.39999999999998</v>
      </c>
      <c r="D70" s="40">
        <v>279.40000000000003</v>
      </c>
      <c r="E70" s="40">
        <v>275.45000000000005</v>
      </c>
      <c r="F70" s="40">
        <v>270.5</v>
      </c>
      <c r="G70" s="40">
        <v>266.55</v>
      </c>
      <c r="H70" s="40">
        <v>284.35000000000008</v>
      </c>
      <c r="I70" s="40">
        <v>288.3</v>
      </c>
      <c r="J70" s="40">
        <v>293.25000000000011</v>
      </c>
      <c r="K70" s="31">
        <v>283.35000000000002</v>
      </c>
      <c r="L70" s="31">
        <v>274.45</v>
      </c>
      <c r="M70" s="31">
        <v>42.932290000000002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78.650000000000006</v>
      </c>
      <c r="D71" s="40">
        <v>78.216666666666669</v>
      </c>
      <c r="E71" s="40">
        <v>77.333333333333343</v>
      </c>
      <c r="F71" s="40">
        <v>76.01666666666668</v>
      </c>
      <c r="G71" s="40">
        <v>75.133333333333354</v>
      </c>
      <c r="H71" s="40">
        <v>79.533333333333331</v>
      </c>
      <c r="I71" s="40">
        <v>80.416666666666657</v>
      </c>
      <c r="J71" s="40">
        <v>81.73333333333332</v>
      </c>
      <c r="K71" s="31">
        <v>79.099999999999994</v>
      </c>
      <c r="L71" s="31">
        <v>76.900000000000006</v>
      </c>
      <c r="M71" s="31">
        <v>245.43270000000001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54.7</v>
      </c>
      <c r="D72" s="40">
        <v>55.133333333333333</v>
      </c>
      <c r="E72" s="40">
        <v>54.016666666666666</v>
      </c>
      <c r="F72" s="40">
        <v>53.333333333333336</v>
      </c>
      <c r="G72" s="40">
        <v>52.216666666666669</v>
      </c>
      <c r="H72" s="40">
        <v>55.816666666666663</v>
      </c>
      <c r="I72" s="40">
        <v>56.933333333333323</v>
      </c>
      <c r="J72" s="40">
        <v>57.61666666666666</v>
      </c>
      <c r="K72" s="31">
        <v>56.25</v>
      </c>
      <c r="L72" s="31">
        <v>54.45</v>
      </c>
      <c r="M72" s="31">
        <v>89.077780000000004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18.350000000000001</v>
      </c>
      <c r="D73" s="40">
        <v>18.333333333333332</v>
      </c>
      <c r="E73" s="40">
        <v>18.016666666666666</v>
      </c>
      <c r="F73" s="40">
        <v>17.683333333333334</v>
      </c>
      <c r="G73" s="40">
        <v>17.366666666666667</v>
      </c>
      <c r="H73" s="40">
        <v>18.666666666666664</v>
      </c>
      <c r="I73" s="40">
        <v>18.983333333333334</v>
      </c>
      <c r="J73" s="40">
        <v>19.316666666666663</v>
      </c>
      <c r="K73" s="31">
        <v>18.649999999999999</v>
      </c>
      <c r="L73" s="31">
        <v>18</v>
      </c>
      <c r="M73" s="31">
        <v>63.176070000000003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1771.6</v>
      </c>
      <c r="D74" s="40">
        <v>1762.6666666666667</v>
      </c>
      <c r="E74" s="40">
        <v>1745.3333333333335</v>
      </c>
      <c r="F74" s="40">
        <v>1719.0666666666668</v>
      </c>
      <c r="G74" s="40">
        <v>1701.7333333333336</v>
      </c>
      <c r="H74" s="40">
        <v>1788.9333333333334</v>
      </c>
      <c r="I74" s="40">
        <v>1806.2666666666669</v>
      </c>
      <c r="J74" s="40">
        <v>1832.5333333333333</v>
      </c>
      <c r="K74" s="31">
        <v>1780</v>
      </c>
      <c r="L74" s="31">
        <v>1736.4</v>
      </c>
      <c r="M74" s="31">
        <v>4.95472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5362.75</v>
      </c>
      <c r="D75" s="40">
        <v>5362.25</v>
      </c>
      <c r="E75" s="40">
        <v>5326.5</v>
      </c>
      <c r="F75" s="40">
        <v>5290.25</v>
      </c>
      <c r="G75" s="40">
        <v>5254.5</v>
      </c>
      <c r="H75" s="40">
        <v>5398.5</v>
      </c>
      <c r="I75" s="40">
        <v>5434.25</v>
      </c>
      <c r="J75" s="40">
        <v>5470.5</v>
      </c>
      <c r="K75" s="31">
        <v>5398</v>
      </c>
      <c r="L75" s="31">
        <v>5326</v>
      </c>
      <c r="M75" s="31">
        <v>9.5909999999999995E-2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815.3</v>
      </c>
      <c r="D76" s="40">
        <v>813.16666666666663</v>
      </c>
      <c r="E76" s="40">
        <v>808.5333333333333</v>
      </c>
      <c r="F76" s="40">
        <v>801.76666666666665</v>
      </c>
      <c r="G76" s="40">
        <v>797.13333333333333</v>
      </c>
      <c r="H76" s="40">
        <v>819.93333333333328</v>
      </c>
      <c r="I76" s="40">
        <v>824.56666666666672</v>
      </c>
      <c r="J76" s="40">
        <v>831.33333333333326</v>
      </c>
      <c r="K76" s="31">
        <v>817.8</v>
      </c>
      <c r="L76" s="31">
        <v>806.4</v>
      </c>
      <c r="M76" s="31">
        <v>5.9522399999999998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379.8</v>
      </c>
      <c r="D77" s="40">
        <v>382.65000000000003</v>
      </c>
      <c r="E77" s="40">
        <v>375.15000000000009</v>
      </c>
      <c r="F77" s="40">
        <v>370.50000000000006</v>
      </c>
      <c r="G77" s="40">
        <v>363.00000000000011</v>
      </c>
      <c r="H77" s="40">
        <v>387.30000000000007</v>
      </c>
      <c r="I77" s="40">
        <v>394.79999999999995</v>
      </c>
      <c r="J77" s="40">
        <v>399.45000000000005</v>
      </c>
      <c r="K77" s="31">
        <v>390.15</v>
      </c>
      <c r="L77" s="31">
        <v>378</v>
      </c>
      <c r="M77" s="31">
        <v>1.38767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204.45</v>
      </c>
      <c r="D78" s="40">
        <v>204.43333333333331</v>
      </c>
      <c r="E78" s="40">
        <v>201.61666666666662</v>
      </c>
      <c r="F78" s="40">
        <v>198.7833333333333</v>
      </c>
      <c r="G78" s="40">
        <v>195.96666666666661</v>
      </c>
      <c r="H78" s="40">
        <v>207.26666666666662</v>
      </c>
      <c r="I78" s="40">
        <v>210.08333333333329</v>
      </c>
      <c r="J78" s="40">
        <v>212.91666666666663</v>
      </c>
      <c r="K78" s="31">
        <v>207.25</v>
      </c>
      <c r="L78" s="31">
        <v>201.6</v>
      </c>
      <c r="M78" s="31">
        <v>69.259709999999998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739</v>
      </c>
      <c r="D79" s="40">
        <v>738.63333333333333</v>
      </c>
      <c r="E79" s="40">
        <v>727.56666666666661</v>
      </c>
      <c r="F79" s="40">
        <v>716.13333333333333</v>
      </c>
      <c r="G79" s="40">
        <v>705.06666666666661</v>
      </c>
      <c r="H79" s="40">
        <v>750.06666666666661</v>
      </c>
      <c r="I79" s="40">
        <v>761.13333333333344</v>
      </c>
      <c r="J79" s="40">
        <v>772.56666666666661</v>
      </c>
      <c r="K79" s="31">
        <v>749.7</v>
      </c>
      <c r="L79" s="31">
        <v>727.2</v>
      </c>
      <c r="M79" s="31">
        <v>18.840730000000001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54.4</v>
      </c>
      <c r="D80" s="40">
        <v>54.033333333333331</v>
      </c>
      <c r="E80" s="40">
        <v>53.416666666666664</v>
      </c>
      <c r="F80" s="40">
        <v>52.43333333333333</v>
      </c>
      <c r="G80" s="40">
        <v>51.816666666666663</v>
      </c>
      <c r="H80" s="40">
        <v>55.016666666666666</v>
      </c>
      <c r="I80" s="40">
        <v>55.63333333333334</v>
      </c>
      <c r="J80" s="40">
        <v>56.616666666666667</v>
      </c>
      <c r="K80" s="31">
        <v>54.65</v>
      </c>
      <c r="L80" s="31">
        <v>53.05</v>
      </c>
      <c r="M80" s="31">
        <v>259.46767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413.8</v>
      </c>
      <c r="D81" s="40">
        <v>416.83333333333331</v>
      </c>
      <c r="E81" s="40">
        <v>409.76666666666665</v>
      </c>
      <c r="F81" s="40">
        <v>405.73333333333335</v>
      </c>
      <c r="G81" s="40">
        <v>398.66666666666669</v>
      </c>
      <c r="H81" s="40">
        <v>420.86666666666662</v>
      </c>
      <c r="I81" s="40">
        <v>427.93333333333334</v>
      </c>
      <c r="J81" s="40">
        <v>431.96666666666658</v>
      </c>
      <c r="K81" s="31">
        <v>423.9</v>
      </c>
      <c r="L81" s="31">
        <v>412.8</v>
      </c>
      <c r="M81" s="31">
        <v>114.81738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12198.6</v>
      </c>
      <c r="D82" s="40">
        <v>12186.5</v>
      </c>
      <c r="E82" s="40">
        <v>12023.1</v>
      </c>
      <c r="F82" s="40">
        <v>11847.6</v>
      </c>
      <c r="G82" s="40">
        <v>11684.2</v>
      </c>
      <c r="H82" s="40">
        <v>12362</v>
      </c>
      <c r="I82" s="40">
        <v>12525.400000000001</v>
      </c>
      <c r="J82" s="40">
        <v>12700.9</v>
      </c>
      <c r="K82" s="31">
        <v>12349.9</v>
      </c>
      <c r="L82" s="31">
        <v>12011</v>
      </c>
      <c r="M82" s="31">
        <v>2.4629999999999999E-2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726.65</v>
      </c>
      <c r="D83" s="40">
        <v>729.80000000000007</v>
      </c>
      <c r="E83" s="40">
        <v>718.85000000000014</v>
      </c>
      <c r="F83" s="40">
        <v>711.05000000000007</v>
      </c>
      <c r="G83" s="40">
        <v>700.10000000000014</v>
      </c>
      <c r="H83" s="40">
        <v>737.60000000000014</v>
      </c>
      <c r="I83" s="40">
        <v>748.55000000000018</v>
      </c>
      <c r="J83" s="40">
        <v>756.35000000000014</v>
      </c>
      <c r="K83" s="31">
        <v>740.75</v>
      </c>
      <c r="L83" s="31">
        <v>722</v>
      </c>
      <c r="M83" s="31">
        <v>139.54874000000001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367.25</v>
      </c>
      <c r="D84" s="40">
        <v>364.13333333333338</v>
      </c>
      <c r="E84" s="40">
        <v>359.11666666666679</v>
      </c>
      <c r="F84" s="40">
        <v>350.98333333333341</v>
      </c>
      <c r="G84" s="40">
        <v>345.96666666666681</v>
      </c>
      <c r="H84" s="40">
        <v>372.26666666666677</v>
      </c>
      <c r="I84" s="40">
        <v>377.2833333333333</v>
      </c>
      <c r="J84" s="40">
        <v>385.41666666666674</v>
      </c>
      <c r="K84" s="31">
        <v>369.15</v>
      </c>
      <c r="L84" s="31">
        <v>356</v>
      </c>
      <c r="M84" s="31">
        <v>27.271170000000001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1309.6500000000001</v>
      </c>
      <c r="D85" s="40">
        <v>1303.7166666666667</v>
      </c>
      <c r="E85" s="40">
        <v>1282.0833333333335</v>
      </c>
      <c r="F85" s="40">
        <v>1254.5166666666669</v>
      </c>
      <c r="G85" s="40">
        <v>1232.8833333333337</v>
      </c>
      <c r="H85" s="40">
        <v>1331.2833333333333</v>
      </c>
      <c r="I85" s="40">
        <v>1352.9166666666665</v>
      </c>
      <c r="J85" s="40">
        <v>1380.4833333333331</v>
      </c>
      <c r="K85" s="31">
        <v>1325.35</v>
      </c>
      <c r="L85" s="31">
        <v>1276.1500000000001</v>
      </c>
      <c r="M85" s="31">
        <v>0.85128000000000004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410.3</v>
      </c>
      <c r="D86" s="40">
        <v>409.48333333333335</v>
      </c>
      <c r="E86" s="40">
        <v>403.81666666666672</v>
      </c>
      <c r="F86" s="40">
        <v>397.33333333333337</v>
      </c>
      <c r="G86" s="40">
        <v>391.66666666666674</v>
      </c>
      <c r="H86" s="40">
        <v>415.9666666666667</v>
      </c>
      <c r="I86" s="40">
        <v>421.63333333333333</v>
      </c>
      <c r="J86" s="40">
        <v>428.11666666666667</v>
      </c>
      <c r="K86" s="31">
        <v>415.15</v>
      </c>
      <c r="L86" s="31">
        <v>403</v>
      </c>
      <c r="M86" s="31">
        <v>11.48123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111.85</v>
      </c>
      <c r="D87" s="40">
        <v>111.2</v>
      </c>
      <c r="E87" s="40">
        <v>109.5</v>
      </c>
      <c r="F87" s="40">
        <v>107.14999999999999</v>
      </c>
      <c r="G87" s="40">
        <v>105.44999999999999</v>
      </c>
      <c r="H87" s="40">
        <v>113.55000000000001</v>
      </c>
      <c r="I87" s="40">
        <v>115.25000000000003</v>
      </c>
      <c r="J87" s="40">
        <v>117.60000000000002</v>
      </c>
      <c r="K87" s="31">
        <v>112.9</v>
      </c>
      <c r="L87" s="31">
        <v>108.85</v>
      </c>
      <c r="M87" s="31">
        <v>3.6732100000000001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6198.8</v>
      </c>
      <c r="D88" s="40">
        <v>6240.9333333333334</v>
      </c>
      <c r="E88" s="40">
        <v>6133.8666666666668</v>
      </c>
      <c r="F88" s="40">
        <v>6068.9333333333334</v>
      </c>
      <c r="G88" s="40">
        <v>5961.8666666666668</v>
      </c>
      <c r="H88" s="40">
        <v>6305.8666666666668</v>
      </c>
      <c r="I88" s="40">
        <v>6412.9333333333343</v>
      </c>
      <c r="J88" s="40">
        <v>6477.8666666666668</v>
      </c>
      <c r="K88" s="31">
        <v>6348</v>
      </c>
      <c r="L88" s="31">
        <v>6176</v>
      </c>
      <c r="M88" s="31">
        <v>0.16284999999999999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833.05</v>
      </c>
      <c r="D89" s="40">
        <v>834.06666666666661</v>
      </c>
      <c r="E89" s="40">
        <v>815.88333333333321</v>
      </c>
      <c r="F89" s="40">
        <v>798.71666666666658</v>
      </c>
      <c r="G89" s="40">
        <v>780.53333333333319</v>
      </c>
      <c r="H89" s="40">
        <v>851.23333333333323</v>
      </c>
      <c r="I89" s="40">
        <v>869.41666666666663</v>
      </c>
      <c r="J89" s="40">
        <v>886.58333333333326</v>
      </c>
      <c r="K89" s="31">
        <v>852.25</v>
      </c>
      <c r="L89" s="31">
        <v>816.9</v>
      </c>
      <c r="M89" s="31">
        <v>1.01891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1148.75</v>
      </c>
      <c r="D90" s="40">
        <v>1144.3166666666666</v>
      </c>
      <c r="E90" s="40">
        <v>1134.7333333333331</v>
      </c>
      <c r="F90" s="40">
        <v>1120.7166666666665</v>
      </c>
      <c r="G90" s="40">
        <v>1111.133333333333</v>
      </c>
      <c r="H90" s="40">
        <v>1158.3333333333333</v>
      </c>
      <c r="I90" s="40">
        <v>1167.9166666666667</v>
      </c>
      <c r="J90" s="40">
        <v>1181.9333333333334</v>
      </c>
      <c r="K90" s="31">
        <v>1153.9000000000001</v>
      </c>
      <c r="L90" s="31">
        <v>1130.3</v>
      </c>
      <c r="M90" s="31">
        <v>0.41826000000000002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15173.9</v>
      </c>
      <c r="D91" s="40">
        <v>15102.633333333333</v>
      </c>
      <c r="E91" s="40">
        <v>14930.266666666666</v>
      </c>
      <c r="F91" s="40">
        <v>14686.633333333333</v>
      </c>
      <c r="G91" s="40">
        <v>14514.266666666666</v>
      </c>
      <c r="H91" s="40">
        <v>15346.266666666666</v>
      </c>
      <c r="I91" s="40">
        <v>15518.633333333331</v>
      </c>
      <c r="J91" s="40">
        <v>15762.266666666666</v>
      </c>
      <c r="K91" s="31">
        <v>15275</v>
      </c>
      <c r="L91" s="31">
        <v>14859</v>
      </c>
      <c r="M91" s="31">
        <v>0.47581000000000001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401.2</v>
      </c>
      <c r="D92" s="40">
        <v>388.81666666666661</v>
      </c>
      <c r="E92" s="40">
        <v>370.73333333333323</v>
      </c>
      <c r="F92" s="40">
        <v>340.26666666666665</v>
      </c>
      <c r="G92" s="40">
        <v>322.18333333333328</v>
      </c>
      <c r="H92" s="40">
        <v>419.28333333333319</v>
      </c>
      <c r="I92" s="40">
        <v>437.36666666666656</v>
      </c>
      <c r="J92" s="40">
        <v>467.83333333333314</v>
      </c>
      <c r="K92" s="31">
        <v>406.9</v>
      </c>
      <c r="L92" s="31">
        <v>358.35</v>
      </c>
      <c r="M92" s="31">
        <v>15.711270000000001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4075.55</v>
      </c>
      <c r="D93" s="40">
        <v>4080.0333333333333</v>
      </c>
      <c r="E93" s="40">
        <v>4048.5166666666664</v>
      </c>
      <c r="F93" s="40">
        <v>4021.4833333333331</v>
      </c>
      <c r="G93" s="40">
        <v>3989.9666666666662</v>
      </c>
      <c r="H93" s="40">
        <v>4107.0666666666666</v>
      </c>
      <c r="I93" s="40">
        <v>4138.5833333333339</v>
      </c>
      <c r="J93" s="40">
        <v>4165.6166666666668</v>
      </c>
      <c r="K93" s="31">
        <v>4111.55</v>
      </c>
      <c r="L93" s="31">
        <v>4053</v>
      </c>
      <c r="M93" s="31">
        <v>4.2425800000000002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160.44999999999999</v>
      </c>
      <c r="D94" s="40">
        <v>160.08333333333334</v>
      </c>
      <c r="E94" s="40">
        <v>157.51666666666668</v>
      </c>
      <c r="F94" s="40">
        <v>154.58333333333334</v>
      </c>
      <c r="G94" s="40">
        <v>152.01666666666668</v>
      </c>
      <c r="H94" s="40">
        <v>163.01666666666668</v>
      </c>
      <c r="I94" s="40">
        <v>165.58333333333334</v>
      </c>
      <c r="J94" s="40">
        <v>168.51666666666668</v>
      </c>
      <c r="K94" s="31">
        <v>162.65</v>
      </c>
      <c r="L94" s="31">
        <v>157.15</v>
      </c>
      <c r="M94" s="31">
        <v>12.618180000000001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386.3</v>
      </c>
      <c r="D95" s="40">
        <v>389.58333333333331</v>
      </c>
      <c r="E95" s="40">
        <v>381.11666666666662</v>
      </c>
      <c r="F95" s="40">
        <v>375.93333333333328</v>
      </c>
      <c r="G95" s="40">
        <v>367.46666666666658</v>
      </c>
      <c r="H95" s="40">
        <v>394.76666666666665</v>
      </c>
      <c r="I95" s="40">
        <v>403.23333333333335</v>
      </c>
      <c r="J95" s="40">
        <v>408.41666666666669</v>
      </c>
      <c r="K95" s="31">
        <v>398.05</v>
      </c>
      <c r="L95" s="31">
        <v>384.4</v>
      </c>
      <c r="M95" s="31">
        <v>4.7191200000000002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88.85</v>
      </c>
      <c r="D96" s="40">
        <v>89.766666666666652</v>
      </c>
      <c r="E96" s="40">
        <v>86.683333333333309</v>
      </c>
      <c r="F96" s="40">
        <v>84.516666666666652</v>
      </c>
      <c r="G96" s="40">
        <v>81.433333333333309</v>
      </c>
      <c r="H96" s="40">
        <v>91.933333333333309</v>
      </c>
      <c r="I96" s="40">
        <v>95.016666666666652</v>
      </c>
      <c r="J96" s="40">
        <v>97.183333333333309</v>
      </c>
      <c r="K96" s="31">
        <v>92.85</v>
      </c>
      <c r="L96" s="31">
        <v>87.6</v>
      </c>
      <c r="M96" s="31">
        <v>51.910139999999998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2877.2</v>
      </c>
      <c r="D97" s="40">
        <v>2868.65</v>
      </c>
      <c r="E97" s="40">
        <v>2817.3</v>
      </c>
      <c r="F97" s="40">
        <v>2757.4</v>
      </c>
      <c r="G97" s="40">
        <v>2706.05</v>
      </c>
      <c r="H97" s="40">
        <v>2928.55</v>
      </c>
      <c r="I97" s="40">
        <v>2979.8999999999996</v>
      </c>
      <c r="J97" s="40">
        <v>3039.8</v>
      </c>
      <c r="K97" s="31">
        <v>2920</v>
      </c>
      <c r="L97" s="31">
        <v>2808.75</v>
      </c>
      <c r="M97" s="31">
        <v>0.27604000000000001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298</v>
      </c>
      <c r="D98" s="40">
        <v>301.13333333333333</v>
      </c>
      <c r="E98" s="40">
        <v>290.51666666666665</v>
      </c>
      <c r="F98" s="40">
        <v>283.0333333333333</v>
      </c>
      <c r="G98" s="40">
        <v>272.41666666666663</v>
      </c>
      <c r="H98" s="40">
        <v>308.61666666666667</v>
      </c>
      <c r="I98" s="40">
        <v>319.23333333333335</v>
      </c>
      <c r="J98" s="40">
        <v>326.7166666666667</v>
      </c>
      <c r="K98" s="31">
        <v>311.75</v>
      </c>
      <c r="L98" s="31">
        <v>293.64999999999998</v>
      </c>
      <c r="M98" s="31">
        <v>3.2253500000000002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550.79999999999995</v>
      </c>
      <c r="D99" s="40">
        <v>545.73333333333335</v>
      </c>
      <c r="E99" s="40">
        <v>538.61666666666667</v>
      </c>
      <c r="F99" s="40">
        <v>526.43333333333328</v>
      </c>
      <c r="G99" s="40">
        <v>519.31666666666661</v>
      </c>
      <c r="H99" s="40">
        <v>557.91666666666674</v>
      </c>
      <c r="I99" s="40">
        <v>565.03333333333353</v>
      </c>
      <c r="J99" s="40">
        <v>577.21666666666681</v>
      </c>
      <c r="K99" s="31">
        <v>552.85</v>
      </c>
      <c r="L99" s="31">
        <v>533.54999999999995</v>
      </c>
      <c r="M99" s="31">
        <v>19.469729999999998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625.45000000000005</v>
      </c>
      <c r="D100" s="40">
        <v>613.85</v>
      </c>
      <c r="E100" s="40">
        <v>599.75</v>
      </c>
      <c r="F100" s="40">
        <v>574.04999999999995</v>
      </c>
      <c r="G100" s="40">
        <v>559.94999999999993</v>
      </c>
      <c r="H100" s="40">
        <v>639.55000000000007</v>
      </c>
      <c r="I100" s="40">
        <v>653.6500000000002</v>
      </c>
      <c r="J100" s="40">
        <v>679.35000000000014</v>
      </c>
      <c r="K100" s="31">
        <v>627.95000000000005</v>
      </c>
      <c r="L100" s="31">
        <v>588.15</v>
      </c>
      <c r="M100" s="31">
        <v>23.250889999999998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154.94999999999999</v>
      </c>
      <c r="D101" s="40">
        <v>154.80000000000001</v>
      </c>
      <c r="E101" s="40">
        <v>152.20000000000002</v>
      </c>
      <c r="F101" s="40">
        <v>149.45000000000002</v>
      </c>
      <c r="G101" s="40">
        <v>146.85000000000002</v>
      </c>
      <c r="H101" s="40">
        <v>157.55000000000001</v>
      </c>
      <c r="I101" s="40">
        <v>160.15000000000003</v>
      </c>
      <c r="J101" s="40">
        <v>162.9</v>
      </c>
      <c r="K101" s="31">
        <v>157.4</v>
      </c>
      <c r="L101" s="31">
        <v>152.05000000000001</v>
      </c>
      <c r="M101" s="31">
        <v>143.23425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873.55</v>
      </c>
      <c r="D102" s="40">
        <v>866.31666666666661</v>
      </c>
      <c r="E102" s="40">
        <v>857.63333333333321</v>
      </c>
      <c r="F102" s="40">
        <v>841.71666666666658</v>
      </c>
      <c r="G102" s="40">
        <v>833.03333333333319</v>
      </c>
      <c r="H102" s="40">
        <v>882.23333333333323</v>
      </c>
      <c r="I102" s="40">
        <v>890.91666666666663</v>
      </c>
      <c r="J102" s="40">
        <v>906.83333333333326</v>
      </c>
      <c r="K102" s="31">
        <v>875</v>
      </c>
      <c r="L102" s="31">
        <v>850.4</v>
      </c>
      <c r="M102" s="31">
        <v>1.69201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503.3</v>
      </c>
      <c r="D103" s="40">
        <v>502.7166666666667</v>
      </c>
      <c r="E103" s="40">
        <v>496.43333333333339</v>
      </c>
      <c r="F103" s="40">
        <v>489.56666666666672</v>
      </c>
      <c r="G103" s="40">
        <v>483.28333333333342</v>
      </c>
      <c r="H103" s="40">
        <v>509.58333333333337</v>
      </c>
      <c r="I103" s="40">
        <v>515.86666666666667</v>
      </c>
      <c r="J103" s="40">
        <v>522.73333333333335</v>
      </c>
      <c r="K103" s="31">
        <v>509</v>
      </c>
      <c r="L103" s="31">
        <v>495.85</v>
      </c>
      <c r="M103" s="31">
        <v>0.58925000000000005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855.6</v>
      </c>
      <c r="D104" s="40">
        <v>846.48333333333323</v>
      </c>
      <c r="E104" s="40">
        <v>827.11666666666645</v>
      </c>
      <c r="F104" s="40">
        <v>798.63333333333321</v>
      </c>
      <c r="G104" s="40">
        <v>779.26666666666642</v>
      </c>
      <c r="H104" s="40">
        <v>874.96666666666647</v>
      </c>
      <c r="I104" s="40">
        <v>894.33333333333326</v>
      </c>
      <c r="J104" s="40">
        <v>922.81666666666649</v>
      </c>
      <c r="K104" s="31">
        <v>865.85</v>
      </c>
      <c r="L104" s="31">
        <v>818</v>
      </c>
      <c r="M104" s="31">
        <v>2.1155900000000001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137.44999999999999</v>
      </c>
      <c r="D105" s="40">
        <v>137.35</v>
      </c>
      <c r="E105" s="40">
        <v>135.89999999999998</v>
      </c>
      <c r="F105" s="40">
        <v>134.35</v>
      </c>
      <c r="G105" s="40">
        <v>132.89999999999998</v>
      </c>
      <c r="H105" s="40">
        <v>138.89999999999998</v>
      </c>
      <c r="I105" s="40">
        <v>140.34999999999997</v>
      </c>
      <c r="J105" s="40">
        <v>141.89999999999998</v>
      </c>
      <c r="K105" s="31">
        <v>138.80000000000001</v>
      </c>
      <c r="L105" s="31">
        <v>135.80000000000001</v>
      </c>
      <c r="M105" s="31">
        <v>5.1556300000000004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1309.75</v>
      </c>
      <c r="D106" s="40">
        <v>1304.0666666666666</v>
      </c>
      <c r="E106" s="40">
        <v>1293.1333333333332</v>
      </c>
      <c r="F106" s="40">
        <v>1276.5166666666667</v>
      </c>
      <c r="G106" s="40">
        <v>1265.5833333333333</v>
      </c>
      <c r="H106" s="40">
        <v>1320.6833333333332</v>
      </c>
      <c r="I106" s="40">
        <v>1331.6166666666666</v>
      </c>
      <c r="J106" s="40">
        <v>1348.2333333333331</v>
      </c>
      <c r="K106" s="31">
        <v>1315</v>
      </c>
      <c r="L106" s="31">
        <v>1287.45</v>
      </c>
      <c r="M106" s="31">
        <v>0.80305000000000004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21.4</v>
      </c>
      <c r="D107" s="40">
        <v>21.283333333333331</v>
      </c>
      <c r="E107" s="40">
        <v>20.866666666666664</v>
      </c>
      <c r="F107" s="40">
        <v>20.333333333333332</v>
      </c>
      <c r="G107" s="40">
        <v>19.916666666666664</v>
      </c>
      <c r="H107" s="40">
        <v>21.816666666666663</v>
      </c>
      <c r="I107" s="40">
        <v>22.233333333333334</v>
      </c>
      <c r="J107" s="40">
        <v>22.766666666666662</v>
      </c>
      <c r="K107" s="31">
        <v>21.7</v>
      </c>
      <c r="L107" s="31">
        <v>20.75</v>
      </c>
      <c r="M107" s="31">
        <v>55.414859999999997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1283.55</v>
      </c>
      <c r="D108" s="40">
        <v>1279.5166666666667</v>
      </c>
      <c r="E108" s="40">
        <v>1254.0333333333333</v>
      </c>
      <c r="F108" s="40">
        <v>1224.5166666666667</v>
      </c>
      <c r="G108" s="40">
        <v>1199.0333333333333</v>
      </c>
      <c r="H108" s="40">
        <v>1309.0333333333333</v>
      </c>
      <c r="I108" s="40">
        <v>1334.5166666666664</v>
      </c>
      <c r="J108" s="40">
        <v>1364.0333333333333</v>
      </c>
      <c r="K108" s="31">
        <v>1305</v>
      </c>
      <c r="L108" s="31">
        <v>1250</v>
      </c>
      <c r="M108" s="31">
        <v>3.52881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414.7</v>
      </c>
      <c r="D109" s="40">
        <v>413.3</v>
      </c>
      <c r="E109" s="40">
        <v>409.05</v>
      </c>
      <c r="F109" s="40">
        <v>403.4</v>
      </c>
      <c r="G109" s="40">
        <v>399.15</v>
      </c>
      <c r="H109" s="40">
        <v>418.95000000000005</v>
      </c>
      <c r="I109" s="40">
        <v>423.20000000000005</v>
      </c>
      <c r="J109" s="40">
        <v>428.85000000000008</v>
      </c>
      <c r="K109" s="31">
        <v>417.55</v>
      </c>
      <c r="L109" s="31">
        <v>407.65</v>
      </c>
      <c r="M109" s="31">
        <v>2.0920299999999998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842.9</v>
      </c>
      <c r="D110" s="40">
        <v>838.30000000000007</v>
      </c>
      <c r="E110" s="40">
        <v>825.60000000000014</v>
      </c>
      <c r="F110" s="40">
        <v>808.30000000000007</v>
      </c>
      <c r="G110" s="40">
        <v>795.60000000000014</v>
      </c>
      <c r="H110" s="40">
        <v>855.60000000000014</v>
      </c>
      <c r="I110" s="40">
        <v>868.30000000000018</v>
      </c>
      <c r="J110" s="40">
        <v>885.60000000000014</v>
      </c>
      <c r="K110" s="31">
        <v>851</v>
      </c>
      <c r="L110" s="31">
        <v>821</v>
      </c>
      <c r="M110" s="31">
        <v>3.2113700000000001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4465</v>
      </c>
      <c r="D111" s="40">
        <v>4456.666666666667</v>
      </c>
      <c r="E111" s="40">
        <v>4393.3333333333339</v>
      </c>
      <c r="F111" s="40">
        <v>4321.666666666667</v>
      </c>
      <c r="G111" s="40">
        <v>4258.3333333333339</v>
      </c>
      <c r="H111" s="40">
        <v>4528.3333333333339</v>
      </c>
      <c r="I111" s="40">
        <v>4591.6666666666679</v>
      </c>
      <c r="J111" s="40">
        <v>4663.3333333333339</v>
      </c>
      <c r="K111" s="31">
        <v>4520</v>
      </c>
      <c r="L111" s="31">
        <v>4385</v>
      </c>
      <c r="M111" s="31">
        <v>0.14903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188.1</v>
      </c>
      <c r="D112" s="40">
        <v>187.53333333333333</v>
      </c>
      <c r="E112" s="40">
        <v>184.56666666666666</v>
      </c>
      <c r="F112" s="40">
        <v>181.03333333333333</v>
      </c>
      <c r="G112" s="40">
        <v>178.06666666666666</v>
      </c>
      <c r="H112" s="40">
        <v>191.06666666666666</v>
      </c>
      <c r="I112" s="40">
        <v>194.0333333333333</v>
      </c>
      <c r="J112" s="40">
        <v>197.56666666666666</v>
      </c>
      <c r="K112" s="31">
        <v>190.5</v>
      </c>
      <c r="L112" s="31">
        <v>184</v>
      </c>
      <c r="M112" s="31">
        <v>9.0465099999999996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303.7</v>
      </c>
      <c r="D113" s="40">
        <v>305.53333333333336</v>
      </c>
      <c r="E113" s="40">
        <v>300.31666666666672</v>
      </c>
      <c r="F113" s="40">
        <v>296.93333333333334</v>
      </c>
      <c r="G113" s="40">
        <v>291.7166666666667</v>
      </c>
      <c r="H113" s="40">
        <v>308.91666666666674</v>
      </c>
      <c r="I113" s="40">
        <v>314.13333333333333</v>
      </c>
      <c r="J113" s="40">
        <v>317.51666666666677</v>
      </c>
      <c r="K113" s="31">
        <v>310.75</v>
      </c>
      <c r="L113" s="31">
        <v>302.14999999999998</v>
      </c>
      <c r="M113" s="31">
        <v>5.9768299999999996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689.35</v>
      </c>
      <c r="D114" s="40">
        <v>687.9</v>
      </c>
      <c r="E114" s="40">
        <v>681.44999999999993</v>
      </c>
      <c r="F114" s="40">
        <v>673.55</v>
      </c>
      <c r="G114" s="40">
        <v>667.09999999999991</v>
      </c>
      <c r="H114" s="40">
        <v>695.8</v>
      </c>
      <c r="I114" s="40">
        <v>702.25</v>
      </c>
      <c r="J114" s="40">
        <v>710.15</v>
      </c>
      <c r="K114" s="31">
        <v>694.35</v>
      </c>
      <c r="L114" s="31">
        <v>680</v>
      </c>
      <c r="M114" s="31">
        <v>0.55889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578.35</v>
      </c>
      <c r="D115" s="40">
        <v>578.0333333333333</v>
      </c>
      <c r="E115" s="40">
        <v>564.91666666666663</v>
      </c>
      <c r="F115" s="40">
        <v>551.48333333333335</v>
      </c>
      <c r="G115" s="40">
        <v>538.36666666666667</v>
      </c>
      <c r="H115" s="40">
        <v>591.46666666666658</v>
      </c>
      <c r="I115" s="40">
        <v>604.58333333333337</v>
      </c>
      <c r="J115" s="40">
        <v>618.01666666666654</v>
      </c>
      <c r="K115" s="31">
        <v>591.15</v>
      </c>
      <c r="L115" s="31">
        <v>564.6</v>
      </c>
      <c r="M115" s="31">
        <v>26.32441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956.1</v>
      </c>
      <c r="D116" s="40">
        <v>949.36666666666667</v>
      </c>
      <c r="E116" s="40">
        <v>939.73333333333335</v>
      </c>
      <c r="F116" s="40">
        <v>923.36666666666667</v>
      </c>
      <c r="G116" s="40">
        <v>913.73333333333335</v>
      </c>
      <c r="H116" s="40">
        <v>965.73333333333335</v>
      </c>
      <c r="I116" s="40">
        <v>975.36666666666679</v>
      </c>
      <c r="J116" s="40">
        <v>991.73333333333335</v>
      </c>
      <c r="K116" s="31">
        <v>959</v>
      </c>
      <c r="L116" s="31">
        <v>933</v>
      </c>
      <c r="M116" s="31">
        <v>24.384640000000001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149.94999999999999</v>
      </c>
      <c r="D117" s="40">
        <v>149.15</v>
      </c>
      <c r="E117" s="40">
        <v>147.80000000000001</v>
      </c>
      <c r="F117" s="40">
        <v>145.65</v>
      </c>
      <c r="G117" s="40">
        <v>144.30000000000001</v>
      </c>
      <c r="H117" s="40">
        <v>151.30000000000001</v>
      </c>
      <c r="I117" s="40">
        <v>152.64999999999998</v>
      </c>
      <c r="J117" s="40">
        <v>154.80000000000001</v>
      </c>
      <c r="K117" s="31">
        <v>150.5</v>
      </c>
      <c r="L117" s="31">
        <v>147</v>
      </c>
      <c r="M117" s="31">
        <v>11.97247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156.4</v>
      </c>
      <c r="D118" s="40">
        <v>155.94999999999999</v>
      </c>
      <c r="E118" s="40">
        <v>153.89999999999998</v>
      </c>
      <c r="F118" s="40">
        <v>151.39999999999998</v>
      </c>
      <c r="G118" s="40">
        <v>149.34999999999997</v>
      </c>
      <c r="H118" s="40">
        <v>158.44999999999999</v>
      </c>
      <c r="I118" s="40">
        <v>160.5</v>
      </c>
      <c r="J118" s="40">
        <v>163</v>
      </c>
      <c r="K118" s="31">
        <v>158</v>
      </c>
      <c r="L118" s="31">
        <v>153.44999999999999</v>
      </c>
      <c r="M118" s="31">
        <v>136.45045999999999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362.95</v>
      </c>
      <c r="D119" s="40">
        <v>363.5</v>
      </c>
      <c r="E119" s="40">
        <v>357.25</v>
      </c>
      <c r="F119" s="40">
        <v>351.55</v>
      </c>
      <c r="G119" s="40">
        <v>345.3</v>
      </c>
      <c r="H119" s="40">
        <v>369.2</v>
      </c>
      <c r="I119" s="40">
        <v>375.45</v>
      </c>
      <c r="J119" s="40">
        <v>381.15</v>
      </c>
      <c r="K119" s="31">
        <v>369.75</v>
      </c>
      <c r="L119" s="31">
        <v>357.8</v>
      </c>
      <c r="M119" s="31">
        <v>1.6052999999999999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5531.5</v>
      </c>
      <c r="D120" s="40">
        <v>5468.0666666666666</v>
      </c>
      <c r="E120" s="40">
        <v>5378.3833333333332</v>
      </c>
      <c r="F120" s="40">
        <v>5225.2666666666664</v>
      </c>
      <c r="G120" s="40">
        <v>5135.583333333333</v>
      </c>
      <c r="H120" s="40">
        <v>5621.1833333333334</v>
      </c>
      <c r="I120" s="40">
        <v>5710.8666666666659</v>
      </c>
      <c r="J120" s="40">
        <v>5863.9833333333336</v>
      </c>
      <c r="K120" s="31">
        <v>5557.75</v>
      </c>
      <c r="L120" s="31">
        <v>5314.95</v>
      </c>
      <c r="M120" s="31">
        <v>3.95641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1732.45</v>
      </c>
      <c r="D121" s="40">
        <v>1728.4333333333334</v>
      </c>
      <c r="E121" s="40">
        <v>1718.0666666666668</v>
      </c>
      <c r="F121" s="40">
        <v>1703.6833333333334</v>
      </c>
      <c r="G121" s="40">
        <v>1693.3166666666668</v>
      </c>
      <c r="H121" s="40">
        <v>1742.8166666666668</v>
      </c>
      <c r="I121" s="40">
        <v>1753.1833333333336</v>
      </c>
      <c r="J121" s="40">
        <v>1767.5666666666668</v>
      </c>
      <c r="K121" s="31">
        <v>1738.8</v>
      </c>
      <c r="L121" s="31">
        <v>1714.05</v>
      </c>
      <c r="M121" s="31">
        <v>3.4908399999999999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3431.1</v>
      </c>
      <c r="D122" s="40">
        <v>3464.65</v>
      </c>
      <c r="E122" s="40">
        <v>3359.3</v>
      </c>
      <c r="F122" s="40">
        <v>3287.5</v>
      </c>
      <c r="G122" s="40">
        <v>3182.15</v>
      </c>
      <c r="H122" s="40">
        <v>3536.4500000000003</v>
      </c>
      <c r="I122" s="40">
        <v>3641.7999999999997</v>
      </c>
      <c r="J122" s="40">
        <v>3713.6000000000004</v>
      </c>
      <c r="K122" s="31">
        <v>3570</v>
      </c>
      <c r="L122" s="31">
        <v>3392.85</v>
      </c>
      <c r="M122" s="31">
        <v>3.8941599999999998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703.3</v>
      </c>
      <c r="D123" s="40">
        <v>699.33333333333337</v>
      </c>
      <c r="E123" s="40">
        <v>689.9666666666667</v>
      </c>
      <c r="F123" s="40">
        <v>676.63333333333333</v>
      </c>
      <c r="G123" s="40">
        <v>667.26666666666665</v>
      </c>
      <c r="H123" s="40">
        <v>712.66666666666674</v>
      </c>
      <c r="I123" s="40">
        <v>722.0333333333333</v>
      </c>
      <c r="J123" s="40">
        <v>735.36666666666679</v>
      </c>
      <c r="K123" s="31">
        <v>708.7</v>
      </c>
      <c r="L123" s="31">
        <v>686</v>
      </c>
      <c r="M123" s="31">
        <v>14.0936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806.3</v>
      </c>
      <c r="D124" s="40">
        <v>798.94999999999993</v>
      </c>
      <c r="E124" s="40">
        <v>789.34999999999991</v>
      </c>
      <c r="F124" s="40">
        <v>772.4</v>
      </c>
      <c r="G124" s="40">
        <v>762.8</v>
      </c>
      <c r="H124" s="40">
        <v>815.89999999999986</v>
      </c>
      <c r="I124" s="40">
        <v>825.5</v>
      </c>
      <c r="J124" s="40">
        <v>842.44999999999982</v>
      </c>
      <c r="K124" s="31">
        <v>808.55</v>
      </c>
      <c r="L124" s="31">
        <v>782</v>
      </c>
      <c r="M124" s="31">
        <v>4.8009300000000001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630.79999999999995</v>
      </c>
      <c r="D125" s="40">
        <v>634.61666666666667</v>
      </c>
      <c r="E125" s="40">
        <v>624.2833333333333</v>
      </c>
      <c r="F125" s="40">
        <v>617.76666666666665</v>
      </c>
      <c r="G125" s="40">
        <v>607.43333333333328</v>
      </c>
      <c r="H125" s="40">
        <v>641.13333333333333</v>
      </c>
      <c r="I125" s="40">
        <v>651.46666666666658</v>
      </c>
      <c r="J125" s="40">
        <v>657.98333333333335</v>
      </c>
      <c r="K125" s="31">
        <v>644.95000000000005</v>
      </c>
      <c r="L125" s="31">
        <v>628.1</v>
      </c>
      <c r="M125" s="31">
        <v>0.71052999999999999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477.75</v>
      </c>
      <c r="D126" s="40">
        <v>476.4666666666667</v>
      </c>
      <c r="E126" s="40">
        <v>470.38333333333338</v>
      </c>
      <c r="F126" s="40">
        <v>463.01666666666671</v>
      </c>
      <c r="G126" s="40">
        <v>456.93333333333339</v>
      </c>
      <c r="H126" s="40">
        <v>483.83333333333337</v>
      </c>
      <c r="I126" s="40">
        <v>489.91666666666663</v>
      </c>
      <c r="J126" s="40">
        <v>497.28333333333336</v>
      </c>
      <c r="K126" s="31">
        <v>482.55</v>
      </c>
      <c r="L126" s="31">
        <v>469.1</v>
      </c>
      <c r="M126" s="31">
        <v>8.4724900000000005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990.65</v>
      </c>
      <c r="D127" s="40">
        <v>988.80000000000007</v>
      </c>
      <c r="E127" s="40">
        <v>970.50000000000011</v>
      </c>
      <c r="F127" s="40">
        <v>950.35</v>
      </c>
      <c r="G127" s="40">
        <v>932.05000000000007</v>
      </c>
      <c r="H127" s="40">
        <v>1008.9500000000002</v>
      </c>
      <c r="I127" s="40">
        <v>1027.25</v>
      </c>
      <c r="J127" s="40">
        <v>1047.4000000000001</v>
      </c>
      <c r="K127" s="31">
        <v>1007.1</v>
      </c>
      <c r="L127" s="31">
        <v>968.65</v>
      </c>
      <c r="M127" s="31">
        <v>6.0062899999999999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1073.4000000000001</v>
      </c>
      <c r="D128" s="40">
        <v>1069.6499999999999</v>
      </c>
      <c r="E128" s="40">
        <v>1052.1999999999998</v>
      </c>
      <c r="F128" s="40">
        <v>1031</v>
      </c>
      <c r="G128" s="40">
        <v>1013.55</v>
      </c>
      <c r="H128" s="40">
        <v>1090.8499999999997</v>
      </c>
      <c r="I128" s="40">
        <v>1108.3</v>
      </c>
      <c r="J128" s="40">
        <v>1129.4999999999995</v>
      </c>
      <c r="K128" s="31">
        <v>1087.0999999999999</v>
      </c>
      <c r="L128" s="31">
        <v>1048.45</v>
      </c>
      <c r="M128" s="31">
        <v>4.4172399999999996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89.45</v>
      </c>
      <c r="D129" s="40">
        <v>89.600000000000009</v>
      </c>
      <c r="E129" s="40">
        <v>88.550000000000011</v>
      </c>
      <c r="F129" s="40">
        <v>87.65</v>
      </c>
      <c r="G129" s="40">
        <v>86.600000000000009</v>
      </c>
      <c r="H129" s="40">
        <v>90.500000000000014</v>
      </c>
      <c r="I129" s="40">
        <v>91.55</v>
      </c>
      <c r="J129" s="40">
        <v>92.450000000000017</v>
      </c>
      <c r="K129" s="31">
        <v>90.65</v>
      </c>
      <c r="L129" s="31">
        <v>88.7</v>
      </c>
      <c r="M129" s="31">
        <v>5.82294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1005.25</v>
      </c>
      <c r="D130" s="40">
        <v>997.93333333333339</v>
      </c>
      <c r="E130" s="40">
        <v>968.9666666666667</v>
      </c>
      <c r="F130" s="40">
        <v>932.68333333333328</v>
      </c>
      <c r="G130" s="40">
        <v>903.71666666666658</v>
      </c>
      <c r="H130" s="40">
        <v>1034.2166666666667</v>
      </c>
      <c r="I130" s="40">
        <v>1063.1833333333334</v>
      </c>
      <c r="J130" s="40">
        <v>1099.4666666666669</v>
      </c>
      <c r="K130" s="31">
        <v>1026.9000000000001</v>
      </c>
      <c r="L130" s="31">
        <v>961.65</v>
      </c>
      <c r="M130" s="31">
        <v>0.71928999999999998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330.7</v>
      </c>
      <c r="D131" s="40">
        <v>327.95</v>
      </c>
      <c r="E131" s="40">
        <v>322.29999999999995</v>
      </c>
      <c r="F131" s="40">
        <v>313.89999999999998</v>
      </c>
      <c r="G131" s="40">
        <v>308.24999999999994</v>
      </c>
      <c r="H131" s="40">
        <v>336.34999999999997</v>
      </c>
      <c r="I131" s="40">
        <v>341.99999999999994</v>
      </c>
      <c r="J131" s="40">
        <v>350.4</v>
      </c>
      <c r="K131" s="31">
        <v>333.6</v>
      </c>
      <c r="L131" s="31">
        <v>319.55</v>
      </c>
      <c r="M131" s="31">
        <v>120.90071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651.29999999999995</v>
      </c>
      <c r="D132" s="40">
        <v>649.48333333333323</v>
      </c>
      <c r="E132" s="40">
        <v>646.81666666666649</v>
      </c>
      <c r="F132" s="40">
        <v>642.33333333333326</v>
      </c>
      <c r="G132" s="40">
        <v>639.66666666666652</v>
      </c>
      <c r="H132" s="40">
        <v>653.96666666666647</v>
      </c>
      <c r="I132" s="40">
        <v>656.63333333333321</v>
      </c>
      <c r="J132" s="40">
        <v>661.11666666666645</v>
      </c>
      <c r="K132" s="31">
        <v>652.15</v>
      </c>
      <c r="L132" s="31">
        <v>645</v>
      </c>
      <c r="M132" s="31">
        <v>7.8513799999999998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2157.0500000000002</v>
      </c>
      <c r="D133" s="40">
        <v>2178.6166666666668</v>
      </c>
      <c r="E133" s="40">
        <v>2102.4333333333334</v>
      </c>
      <c r="F133" s="40">
        <v>2047.8166666666666</v>
      </c>
      <c r="G133" s="40">
        <v>1971.6333333333332</v>
      </c>
      <c r="H133" s="40">
        <v>2233.2333333333336</v>
      </c>
      <c r="I133" s="40">
        <v>2309.416666666667</v>
      </c>
      <c r="J133" s="40">
        <v>2364.0333333333338</v>
      </c>
      <c r="K133" s="31">
        <v>2254.8000000000002</v>
      </c>
      <c r="L133" s="31">
        <v>2124</v>
      </c>
      <c r="M133" s="31">
        <v>2.3588499999999999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2434.15</v>
      </c>
      <c r="D134" s="40">
        <v>2398.3666666666668</v>
      </c>
      <c r="E134" s="40">
        <v>2349.7833333333338</v>
      </c>
      <c r="F134" s="40">
        <v>2265.416666666667</v>
      </c>
      <c r="G134" s="40">
        <v>2216.8333333333339</v>
      </c>
      <c r="H134" s="40">
        <v>2482.7333333333336</v>
      </c>
      <c r="I134" s="40">
        <v>2531.3166666666666</v>
      </c>
      <c r="J134" s="40">
        <v>2615.6833333333334</v>
      </c>
      <c r="K134" s="31">
        <v>2446.9499999999998</v>
      </c>
      <c r="L134" s="31">
        <v>2314</v>
      </c>
      <c r="M134" s="31">
        <v>10.053100000000001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231.7</v>
      </c>
      <c r="D135" s="40">
        <v>228.23333333333335</v>
      </c>
      <c r="E135" s="40">
        <v>223.56666666666669</v>
      </c>
      <c r="F135" s="40">
        <v>215.43333333333334</v>
      </c>
      <c r="G135" s="40">
        <v>210.76666666666668</v>
      </c>
      <c r="H135" s="40">
        <v>236.3666666666667</v>
      </c>
      <c r="I135" s="40">
        <v>241.03333333333333</v>
      </c>
      <c r="J135" s="40">
        <v>249.16666666666671</v>
      </c>
      <c r="K135" s="31">
        <v>232.9</v>
      </c>
      <c r="L135" s="31">
        <v>220.1</v>
      </c>
      <c r="M135" s="31">
        <v>66.53398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180.2</v>
      </c>
      <c r="D136" s="40">
        <v>180.53333333333333</v>
      </c>
      <c r="E136" s="40">
        <v>176.06666666666666</v>
      </c>
      <c r="F136" s="40">
        <v>171.93333333333334</v>
      </c>
      <c r="G136" s="40">
        <v>167.46666666666667</v>
      </c>
      <c r="H136" s="40">
        <v>184.66666666666666</v>
      </c>
      <c r="I136" s="40">
        <v>189.1333333333333</v>
      </c>
      <c r="J136" s="40">
        <v>193.26666666666665</v>
      </c>
      <c r="K136" s="31">
        <v>185</v>
      </c>
      <c r="L136" s="31">
        <v>176.4</v>
      </c>
      <c r="M136" s="31">
        <v>11.70002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813.45</v>
      </c>
      <c r="D137" s="40">
        <v>812.4666666666667</v>
      </c>
      <c r="E137" s="40">
        <v>795.08333333333337</v>
      </c>
      <c r="F137" s="40">
        <v>776.7166666666667</v>
      </c>
      <c r="G137" s="40">
        <v>759.33333333333337</v>
      </c>
      <c r="H137" s="40">
        <v>830.83333333333337</v>
      </c>
      <c r="I137" s="40">
        <v>848.21666666666658</v>
      </c>
      <c r="J137" s="40">
        <v>866.58333333333337</v>
      </c>
      <c r="K137" s="31">
        <v>829.85</v>
      </c>
      <c r="L137" s="31">
        <v>794.1</v>
      </c>
      <c r="M137" s="31">
        <v>0.91617000000000004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514.35</v>
      </c>
      <c r="D138" s="40">
        <v>514.98333333333335</v>
      </c>
      <c r="E138" s="40">
        <v>508.66666666666674</v>
      </c>
      <c r="F138" s="40">
        <v>502.98333333333341</v>
      </c>
      <c r="G138" s="40">
        <v>496.6666666666668</v>
      </c>
      <c r="H138" s="40">
        <v>520.66666666666674</v>
      </c>
      <c r="I138" s="40">
        <v>526.98333333333335</v>
      </c>
      <c r="J138" s="40">
        <v>532.66666666666663</v>
      </c>
      <c r="K138" s="31">
        <v>521.29999999999995</v>
      </c>
      <c r="L138" s="31">
        <v>509.3</v>
      </c>
      <c r="M138" s="31">
        <v>2.2675200000000002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19.55</v>
      </c>
      <c r="D139" s="40">
        <v>19.333333333333332</v>
      </c>
      <c r="E139" s="40">
        <v>18.716666666666665</v>
      </c>
      <c r="F139" s="40">
        <v>17.883333333333333</v>
      </c>
      <c r="G139" s="40">
        <v>17.266666666666666</v>
      </c>
      <c r="H139" s="40">
        <v>20.166666666666664</v>
      </c>
      <c r="I139" s="40">
        <v>20.783333333333331</v>
      </c>
      <c r="J139" s="40">
        <v>21.616666666666664</v>
      </c>
      <c r="K139" s="31">
        <v>19.95</v>
      </c>
      <c r="L139" s="31">
        <v>18.5</v>
      </c>
      <c r="M139" s="31">
        <v>148.54319000000001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200.6</v>
      </c>
      <c r="D140" s="40">
        <v>201.16666666666666</v>
      </c>
      <c r="E140" s="40">
        <v>196.5333333333333</v>
      </c>
      <c r="F140" s="40">
        <v>192.46666666666664</v>
      </c>
      <c r="G140" s="40">
        <v>187.83333333333329</v>
      </c>
      <c r="H140" s="40">
        <v>205.23333333333332</v>
      </c>
      <c r="I140" s="40">
        <v>209.8666666666667</v>
      </c>
      <c r="J140" s="40">
        <v>213.93333333333334</v>
      </c>
      <c r="K140" s="31">
        <v>205.8</v>
      </c>
      <c r="L140" s="31">
        <v>197.1</v>
      </c>
      <c r="M140" s="31">
        <v>9.8054500000000004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5179.45</v>
      </c>
      <c r="D141" s="40">
        <v>5149.3</v>
      </c>
      <c r="E141" s="40">
        <v>5110.1500000000005</v>
      </c>
      <c r="F141" s="40">
        <v>5040.8500000000004</v>
      </c>
      <c r="G141" s="40">
        <v>5001.7000000000007</v>
      </c>
      <c r="H141" s="40">
        <v>5218.6000000000004</v>
      </c>
      <c r="I141" s="40">
        <v>5257.75</v>
      </c>
      <c r="J141" s="40">
        <v>5327.05</v>
      </c>
      <c r="K141" s="31">
        <v>5188.45</v>
      </c>
      <c r="L141" s="31">
        <v>5080</v>
      </c>
      <c r="M141" s="31">
        <v>3.4076599999999999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4107.45</v>
      </c>
      <c r="D142" s="40">
        <v>4084.9833333333331</v>
      </c>
      <c r="E142" s="40">
        <v>4015.1166666666659</v>
      </c>
      <c r="F142" s="40">
        <v>3922.7833333333328</v>
      </c>
      <c r="G142" s="40">
        <v>3852.9166666666656</v>
      </c>
      <c r="H142" s="40">
        <v>4177.3166666666657</v>
      </c>
      <c r="I142" s="40">
        <v>4247.1833333333343</v>
      </c>
      <c r="J142" s="40">
        <v>4339.5166666666664</v>
      </c>
      <c r="K142" s="31">
        <v>4154.8500000000004</v>
      </c>
      <c r="L142" s="31">
        <v>3992.65</v>
      </c>
      <c r="M142" s="31">
        <v>3.2035300000000002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3959.8</v>
      </c>
      <c r="D143" s="40">
        <v>3933.7000000000003</v>
      </c>
      <c r="E143" s="40">
        <v>3887.4000000000005</v>
      </c>
      <c r="F143" s="40">
        <v>3815.0000000000005</v>
      </c>
      <c r="G143" s="40">
        <v>3768.7000000000007</v>
      </c>
      <c r="H143" s="40">
        <v>4006.1000000000004</v>
      </c>
      <c r="I143" s="40">
        <v>4052.4000000000005</v>
      </c>
      <c r="J143" s="40">
        <v>4124.8</v>
      </c>
      <c r="K143" s="31">
        <v>3980</v>
      </c>
      <c r="L143" s="31">
        <v>3861.3</v>
      </c>
      <c r="M143" s="31">
        <v>2.34443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4853.6499999999996</v>
      </c>
      <c r="D144" s="40">
        <v>4820.9666666666662</v>
      </c>
      <c r="E144" s="40">
        <v>4777.9333333333325</v>
      </c>
      <c r="F144" s="40">
        <v>4702.2166666666662</v>
      </c>
      <c r="G144" s="40">
        <v>4659.1833333333325</v>
      </c>
      <c r="H144" s="40">
        <v>4896.6833333333325</v>
      </c>
      <c r="I144" s="40">
        <v>4939.7166666666672</v>
      </c>
      <c r="J144" s="40">
        <v>5015.4333333333325</v>
      </c>
      <c r="K144" s="31">
        <v>4864</v>
      </c>
      <c r="L144" s="31">
        <v>4745.25</v>
      </c>
      <c r="M144" s="31">
        <v>3.4039000000000001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425.25</v>
      </c>
      <c r="D145" s="40">
        <v>421.45</v>
      </c>
      <c r="E145" s="40">
        <v>415.09999999999997</v>
      </c>
      <c r="F145" s="40">
        <v>404.95</v>
      </c>
      <c r="G145" s="40">
        <v>398.59999999999997</v>
      </c>
      <c r="H145" s="40">
        <v>431.59999999999997</v>
      </c>
      <c r="I145" s="40">
        <v>437.95</v>
      </c>
      <c r="J145" s="40">
        <v>448.09999999999997</v>
      </c>
      <c r="K145" s="31">
        <v>427.8</v>
      </c>
      <c r="L145" s="31">
        <v>411.3</v>
      </c>
      <c r="M145" s="31">
        <v>1.7927500000000001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112.05</v>
      </c>
      <c r="D146" s="40">
        <v>111.35000000000001</v>
      </c>
      <c r="E146" s="40">
        <v>109.70000000000002</v>
      </c>
      <c r="F146" s="40">
        <v>107.35000000000001</v>
      </c>
      <c r="G146" s="40">
        <v>105.70000000000002</v>
      </c>
      <c r="H146" s="40">
        <v>113.70000000000002</v>
      </c>
      <c r="I146" s="40">
        <v>115.35000000000002</v>
      </c>
      <c r="J146" s="40">
        <v>117.70000000000002</v>
      </c>
      <c r="K146" s="31">
        <v>113</v>
      </c>
      <c r="L146" s="31">
        <v>109</v>
      </c>
      <c r="M146" s="31">
        <v>9.9027100000000008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250.1</v>
      </c>
      <c r="D147" s="40">
        <v>248.2166666666667</v>
      </c>
      <c r="E147" s="40">
        <v>244.43333333333339</v>
      </c>
      <c r="F147" s="40">
        <v>238.76666666666671</v>
      </c>
      <c r="G147" s="40">
        <v>234.98333333333341</v>
      </c>
      <c r="H147" s="40">
        <v>253.88333333333338</v>
      </c>
      <c r="I147" s="40">
        <v>257.66666666666669</v>
      </c>
      <c r="J147" s="40">
        <v>263.33333333333337</v>
      </c>
      <c r="K147" s="31">
        <v>252</v>
      </c>
      <c r="L147" s="31">
        <v>242.55</v>
      </c>
      <c r="M147" s="31">
        <v>3.5441199999999999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78.75</v>
      </c>
      <c r="D148" s="40">
        <v>78.733333333333334</v>
      </c>
      <c r="E148" s="40">
        <v>76.716666666666669</v>
      </c>
      <c r="F148" s="40">
        <v>74.683333333333337</v>
      </c>
      <c r="G148" s="40">
        <v>72.666666666666671</v>
      </c>
      <c r="H148" s="40">
        <v>80.766666666666666</v>
      </c>
      <c r="I148" s="40">
        <v>82.783333333333346</v>
      </c>
      <c r="J148" s="40">
        <v>84.816666666666663</v>
      </c>
      <c r="K148" s="31">
        <v>80.75</v>
      </c>
      <c r="L148" s="31">
        <v>76.7</v>
      </c>
      <c r="M148" s="31">
        <v>22.12397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2854.4</v>
      </c>
      <c r="D149" s="40">
        <v>2834.3666666666668</v>
      </c>
      <c r="E149" s="40">
        <v>2808.8333333333335</v>
      </c>
      <c r="F149" s="40">
        <v>2763.2666666666669</v>
      </c>
      <c r="G149" s="40">
        <v>2737.7333333333336</v>
      </c>
      <c r="H149" s="40">
        <v>2879.9333333333334</v>
      </c>
      <c r="I149" s="40">
        <v>2905.4666666666662</v>
      </c>
      <c r="J149" s="40">
        <v>2951.0333333333333</v>
      </c>
      <c r="K149" s="31">
        <v>2859.9</v>
      </c>
      <c r="L149" s="31">
        <v>2788.8</v>
      </c>
      <c r="M149" s="31">
        <v>5.9512099999999997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203.45</v>
      </c>
      <c r="D150" s="40">
        <v>204.18333333333331</v>
      </c>
      <c r="E150" s="40">
        <v>199.36666666666662</v>
      </c>
      <c r="F150" s="40">
        <v>195.2833333333333</v>
      </c>
      <c r="G150" s="40">
        <v>190.46666666666661</v>
      </c>
      <c r="H150" s="40">
        <v>208.26666666666662</v>
      </c>
      <c r="I150" s="40">
        <v>213.08333333333329</v>
      </c>
      <c r="J150" s="40">
        <v>217.16666666666663</v>
      </c>
      <c r="K150" s="31">
        <v>209</v>
      </c>
      <c r="L150" s="31">
        <v>200.1</v>
      </c>
      <c r="M150" s="31">
        <v>1.61277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581.1</v>
      </c>
      <c r="D151" s="40">
        <v>578.31666666666672</v>
      </c>
      <c r="E151" s="40">
        <v>570.83333333333348</v>
      </c>
      <c r="F151" s="40">
        <v>560.56666666666672</v>
      </c>
      <c r="G151" s="40">
        <v>553.08333333333348</v>
      </c>
      <c r="H151" s="40">
        <v>588.58333333333348</v>
      </c>
      <c r="I151" s="40">
        <v>596.06666666666683</v>
      </c>
      <c r="J151" s="40">
        <v>606.33333333333348</v>
      </c>
      <c r="K151" s="31">
        <v>585.79999999999995</v>
      </c>
      <c r="L151" s="31">
        <v>568.04999999999995</v>
      </c>
      <c r="M151" s="31">
        <v>4.7002699999999997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1608.2</v>
      </c>
      <c r="D152" s="40">
        <v>1587.7333333333333</v>
      </c>
      <c r="E152" s="40">
        <v>1560.4666666666667</v>
      </c>
      <c r="F152" s="40">
        <v>1512.7333333333333</v>
      </c>
      <c r="G152" s="40">
        <v>1485.4666666666667</v>
      </c>
      <c r="H152" s="40">
        <v>1635.4666666666667</v>
      </c>
      <c r="I152" s="40">
        <v>1662.7333333333336</v>
      </c>
      <c r="J152" s="40">
        <v>1710.4666666666667</v>
      </c>
      <c r="K152" s="31">
        <v>1615</v>
      </c>
      <c r="L152" s="31">
        <v>1540</v>
      </c>
      <c r="M152" s="31">
        <v>0.50294000000000005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72.400000000000006</v>
      </c>
      <c r="D153" s="40">
        <v>72.516666666666666</v>
      </c>
      <c r="E153" s="40">
        <v>71.633333333333326</v>
      </c>
      <c r="F153" s="40">
        <v>70.86666666666666</v>
      </c>
      <c r="G153" s="40">
        <v>69.98333333333332</v>
      </c>
      <c r="H153" s="40">
        <v>73.283333333333331</v>
      </c>
      <c r="I153" s="40">
        <v>74.166666666666686</v>
      </c>
      <c r="J153" s="40">
        <v>74.933333333333337</v>
      </c>
      <c r="K153" s="31">
        <v>73.400000000000006</v>
      </c>
      <c r="L153" s="31">
        <v>71.75</v>
      </c>
      <c r="M153" s="31">
        <v>9.1906199999999991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119.55</v>
      </c>
      <c r="D154" s="40">
        <v>119.23333333333333</v>
      </c>
      <c r="E154" s="40">
        <v>117.31666666666666</v>
      </c>
      <c r="F154" s="40">
        <v>115.08333333333333</v>
      </c>
      <c r="G154" s="40">
        <v>113.16666666666666</v>
      </c>
      <c r="H154" s="40">
        <v>121.46666666666667</v>
      </c>
      <c r="I154" s="40">
        <v>123.38333333333333</v>
      </c>
      <c r="J154" s="40">
        <v>125.61666666666667</v>
      </c>
      <c r="K154" s="31">
        <v>121.15</v>
      </c>
      <c r="L154" s="31">
        <v>117</v>
      </c>
      <c r="M154" s="31">
        <v>5.0339499999999999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757.55</v>
      </c>
      <c r="D155" s="40">
        <v>760.16666666666663</v>
      </c>
      <c r="E155" s="40">
        <v>743.38333333333321</v>
      </c>
      <c r="F155" s="40">
        <v>729.21666666666658</v>
      </c>
      <c r="G155" s="40">
        <v>712.43333333333317</v>
      </c>
      <c r="H155" s="40">
        <v>774.33333333333326</v>
      </c>
      <c r="I155" s="40">
        <v>791.11666666666679</v>
      </c>
      <c r="J155" s="40">
        <v>805.2833333333333</v>
      </c>
      <c r="K155" s="31">
        <v>776.95</v>
      </c>
      <c r="L155" s="31">
        <v>746</v>
      </c>
      <c r="M155" s="31">
        <v>0.82184999999999997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1474.85</v>
      </c>
      <c r="D156" s="40">
        <v>1466.9666666666665</v>
      </c>
      <c r="E156" s="40">
        <v>1441.9333333333329</v>
      </c>
      <c r="F156" s="40">
        <v>1409.0166666666664</v>
      </c>
      <c r="G156" s="40">
        <v>1383.9833333333329</v>
      </c>
      <c r="H156" s="40">
        <v>1499.883333333333</v>
      </c>
      <c r="I156" s="40">
        <v>1524.9166666666663</v>
      </c>
      <c r="J156" s="40">
        <v>1557.833333333333</v>
      </c>
      <c r="K156" s="31">
        <v>1492</v>
      </c>
      <c r="L156" s="31">
        <v>1434.05</v>
      </c>
      <c r="M156" s="31">
        <v>34.48518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178.4</v>
      </c>
      <c r="D157" s="40">
        <v>178.03333333333333</v>
      </c>
      <c r="E157" s="40">
        <v>175.36666666666667</v>
      </c>
      <c r="F157" s="40">
        <v>172.33333333333334</v>
      </c>
      <c r="G157" s="40">
        <v>169.66666666666669</v>
      </c>
      <c r="H157" s="40">
        <v>181.06666666666666</v>
      </c>
      <c r="I157" s="40">
        <v>183.73333333333335</v>
      </c>
      <c r="J157" s="40">
        <v>186.76666666666665</v>
      </c>
      <c r="K157" s="31">
        <v>180.7</v>
      </c>
      <c r="L157" s="31">
        <v>175</v>
      </c>
      <c r="M157" s="31">
        <v>66.204170000000005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352.3</v>
      </c>
      <c r="D158" s="40">
        <v>351.45</v>
      </c>
      <c r="E158" s="40">
        <v>346.15</v>
      </c>
      <c r="F158" s="40">
        <v>340</v>
      </c>
      <c r="G158" s="40">
        <v>334.7</v>
      </c>
      <c r="H158" s="40">
        <v>357.59999999999997</v>
      </c>
      <c r="I158" s="40">
        <v>362.90000000000003</v>
      </c>
      <c r="J158" s="40">
        <v>369.04999999999995</v>
      </c>
      <c r="K158" s="31">
        <v>356.75</v>
      </c>
      <c r="L158" s="31">
        <v>345.3</v>
      </c>
      <c r="M158" s="31">
        <v>0.91839999999999999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80.05</v>
      </c>
      <c r="D159" s="40">
        <v>79.566666666666677</v>
      </c>
      <c r="E159" s="40">
        <v>78.633333333333354</v>
      </c>
      <c r="F159" s="40">
        <v>77.216666666666683</v>
      </c>
      <c r="G159" s="40">
        <v>76.28333333333336</v>
      </c>
      <c r="H159" s="40">
        <v>80.983333333333348</v>
      </c>
      <c r="I159" s="40">
        <v>81.916666666666657</v>
      </c>
      <c r="J159" s="40">
        <v>83.333333333333343</v>
      </c>
      <c r="K159" s="31">
        <v>80.5</v>
      </c>
      <c r="L159" s="31">
        <v>78.150000000000006</v>
      </c>
      <c r="M159" s="31">
        <v>150.56016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3135.45</v>
      </c>
      <c r="D160" s="40">
        <v>3113.2666666666664</v>
      </c>
      <c r="E160" s="40">
        <v>3056.5333333333328</v>
      </c>
      <c r="F160" s="40">
        <v>2977.6166666666663</v>
      </c>
      <c r="G160" s="40">
        <v>2920.8833333333328</v>
      </c>
      <c r="H160" s="40">
        <v>3192.1833333333329</v>
      </c>
      <c r="I160" s="40">
        <v>3248.9166666666665</v>
      </c>
      <c r="J160" s="40">
        <v>3327.833333333333</v>
      </c>
      <c r="K160" s="31">
        <v>3170</v>
      </c>
      <c r="L160" s="31">
        <v>3034.35</v>
      </c>
      <c r="M160" s="31">
        <v>0.26665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497.75</v>
      </c>
      <c r="D161" s="40">
        <v>492.98333333333335</v>
      </c>
      <c r="E161" s="40">
        <v>481.01666666666671</v>
      </c>
      <c r="F161" s="40">
        <v>464.28333333333336</v>
      </c>
      <c r="G161" s="40">
        <v>452.31666666666672</v>
      </c>
      <c r="H161" s="40">
        <v>509.7166666666667</v>
      </c>
      <c r="I161" s="40">
        <v>521.68333333333339</v>
      </c>
      <c r="J161" s="40">
        <v>538.41666666666674</v>
      </c>
      <c r="K161" s="31">
        <v>504.95</v>
      </c>
      <c r="L161" s="31">
        <v>476.25</v>
      </c>
      <c r="M161" s="31">
        <v>1.93977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188.75</v>
      </c>
      <c r="D162" s="40">
        <v>186.78333333333333</v>
      </c>
      <c r="E162" s="40">
        <v>182.56666666666666</v>
      </c>
      <c r="F162" s="40">
        <v>176.38333333333333</v>
      </c>
      <c r="G162" s="40">
        <v>172.16666666666666</v>
      </c>
      <c r="H162" s="40">
        <v>192.96666666666667</v>
      </c>
      <c r="I162" s="40">
        <v>197.18333333333331</v>
      </c>
      <c r="J162" s="40">
        <v>203.36666666666667</v>
      </c>
      <c r="K162" s="31">
        <v>191</v>
      </c>
      <c r="L162" s="31">
        <v>180.6</v>
      </c>
      <c r="M162" s="31">
        <v>8.6009899999999995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196.45</v>
      </c>
      <c r="D163" s="40">
        <v>199.06666666666669</v>
      </c>
      <c r="E163" s="40">
        <v>190.73333333333338</v>
      </c>
      <c r="F163" s="40">
        <v>185.01666666666668</v>
      </c>
      <c r="G163" s="40">
        <v>176.68333333333337</v>
      </c>
      <c r="H163" s="40">
        <v>204.78333333333339</v>
      </c>
      <c r="I163" s="40">
        <v>213.1166666666667</v>
      </c>
      <c r="J163" s="40">
        <v>218.8333333333334</v>
      </c>
      <c r="K163" s="31">
        <v>207.4</v>
      </c>
      <c r="L163" s="31">
        <v>193.35</v>
      </c>
      <c r="M163" s="31">
        <v>65.868129999999994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266.45</v>
      </c>
      <c r="D164" s="40">
        <v>263.13333333333327</v>
      </c>
      <c r="E164" s="40">
        <v>258.36666666666656</v>
      </c>
      <c r="F164" s="40">
        <v>250.2833333333333</v>
      </c>
      <c r="G164" s="40">
        <v>245.51666666666659</v>
      </c>
      <c r="H164" s="40">
        <v>271.21666666666653</v>
      </c>
      <c r="I164" s="40">
        <v>275.98333333333329</v>
      </c>
      <c r="J164" s="40">
        <v>284.06666666666649</v>
      </c>
      <c r="K164" s="31">
        <v>267.89999999999998</v>
      </c>
      <c r="L164" s="31">
        <v>255.05</v>
      </c>
      <c r="M164" s="31">
        <v>32.472769999999997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7.35</v>
      </c>
      <c r="D165" s="40">
        <v>7.3666666666666663</v>
      </c>
      <c r="E165" s="40">
        <v>7.1833333333333327</v>
      </c>
      <c r="F165" s="40">
        <v>7.0166666666666666</v>
      </c>
      <c r="G165" s="40">
        <v>6.833333333333333</v>
      </c>
      <c r="H165" s="40">
        <v>7.5333333333333323</v>
      </c>
      <c r="I165" s="40">
        <v>7.7166666666666659</v>
      </c>
      <c r="J165" s="40">
        <v>7.883333333333332</v>
      </c>
      <c r="K165" s="31">
        <v>7.55</v>
      </c>
      <c r="L165" s="31">
        <v>7.2</v>
      </c>
      <c r="M165" s="31">
        <v>65.822969999999998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47.1</v>
      </c>
      <c r="D166" s="40">
        <v>47.283333333333331</v>
      </c>
      <c r="E166" s="40">
        <v>46.466666666666661</v>
      </c>
      <c r="F166" s="40">
        <v>45.833333333333329</v>
      </c>
      <c r="G166" s="40">
        <v>45.016666666666659</v>
      </c>
      <c r="H166" s="40">
        <v>47.916666666666664</v>
      </c>
      <c r="I166" s="40">
        <v>48.733333333333327</v>
      </c>
      <c r="J166" s="40">
        <v>49.366666666666667</v>
      </c>
      <c r="K166" s="31">
        <v>48.1</v>
      </c>
      <c r="L166" s="31">
        <v>46.65</v>
      </c>
      <c r="M166" s="31">
        <v>9.9777799999999992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150</v>
      </c>
      <c r="D167" s="40">
        <v>149</v>
      </c>
      <c r="E167" s="40">
        <v>146</v>
      </c>
      <c r="F167" s="40">
        <v>142</v>
      </c>
      <c r="G167" s="40">
        <v>139</v>
      </c>
      <c r="H167" s="40">
        <v>153</v>
      </c>
      <c r="I167" s="40">
        <v>156</v>
      </c>
      <c r="J167" s="40">
        <v>160</v>
      </c>
      <c r="K167" s="31">
        <v>152</v>
      </c>
      <c r="L167" s="31">
        <v>145</v>
      </c>
      <c r="M167" s="31">
        <v>86.633660000000006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308.14999999999998</v>
      </c>
      <c r="D168" s="40">
        <v>308.31666666666666</v>
      </c>
      <c r="E168" s="40">
        <v>301.83333333333331</v>
      </c>
      <c r="F168" s="40">
        <v>295.51666666666665</v>
      </c>
      <c r="G168" s="40">
        <v>289.0333333333333</v>
      </c>
      <c r="H168" s="40">
        <v>314.63333333333333</v>
      </c>
      <c r="I168" s="40">
        <v>321.11666666666667</v>
      </c>
      <c r="J168" s="40">
        <v>327.43333333333334</v>
      </c>
      <c r="K168" s="31">
        <v>314.8</v>
      </c>
      <c r="L168" s="31">
        <v>302</v>
      </c>
      <c r="M168" s="31">
        <v>2.46319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4390.5</v>
      </c>
      <c r="D169" s="40">
        <v>4366.0666666666666</v>
      </c>
      <c r="E169" s="40">
        <v>4312.1833333333334</v>
      </c>
      <c r="F169" s="40">
        <v>4233.8666666666668</v>
      </c>
      <c r="G169" s="40">
        <v>4179.9833333333336</v>
      </c>
      <c r="H169" s="40">
        <v>4444.3833333333332</v>
      </c>
      <c r="I169" s="40">
        <v>4498.2666666666664</v>
      </c>
      <c r="J169" s="40">
        <v>4576.583333333333</v>
      </c>
      <c r="K169" s="31">
        <v>4419.95</v>
      </c>
      <c r="L169" s="31">
        <v>4287.75</v>
      </c>
      <c r="M169" s="31">
        <v>0.18959999999999999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35.299999999999997</v>
      </c>
      <c r="D170" s="40">
        <v>34.799999999999997</v>
      </c>
      <c r="E170" s="40">
        <v>33.949999999999996</v>
      </c>
      <c r="F170" s="40">
        <v>32.6</v>
      </c>
      <c r="G170" s="40">
        <v>31.75</v>
      </c>
      <c r="H170" s="40">
        <v>36.149999999999991</v>
      </c>
      <c r="I170" s="40">
        <v>36.999999999999986</v>
      </c>
      <c r="J170" s="40">
        <v>38.349999999999987</v>
      </c>
      <c r="K170" s="31">
        <v>35.65</v>
      </c>
      <c r="L170" s="31">
        <v>33.450000000000003</v>
      </c>
      <c r="M170" s="31">
        <v>507.11004000000003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3305.75</v>
      </c>
      <c r="D171" s="40">
        <v>3296.9333333333329</v>
      </c>
      <c r="E171" s="40">
        <v>3258.8666666666659</v>
      </c>
      <c r="F171" s="40">
        <v>3211.9833333333331</v>
      </c>
      <c r="G171" s="40">
        <v>3173.9166666666661</v>
      </c>
      <c r="H171" s="40">
        <v>3343.8166666666657</v>
      </c>
      <c r="I171" s="40">
        <v>3381.8833333333323</v>
      </c>
      <c r="J171" s="40">
        <v>3428.7666666666655</v>
      </c>
      <c r="K171" s="31">
        <v>3335</v>
      </c>
      <c r="L171" s="31">
        <v>3250.05</v>
      </c>
      <c r="M171" s="31">
        <v>0.25407000000000002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191.4</v>
      </c>
      <c r="D172" s="40">
        <v>190.73333333333335</v>
      </c>
      <c r="E172" s="40">
        <v>188.7166666666667</v>
      </c>
      <c r="F172" s="40">
        <v>186.03333333333336</v>
      </c>
      <c r="G172" s="40">
        <v>184.01666666666671</v>
      </c>
      <c r="H172" s="40">
        <v>193.41666666666669</v>
      </c>
      <c r="I172" s="40">
        <v>195.43333333333334</v>
      </c>
      <c r="J172" s="40">
        <v>198.11666666666667</v>
      </c>
      <c r="K172" s="31">
        <v>192.75</v>
      </c>
      <c r="L172" s="31">
        <v>188.05</v>
      </c>
      <c r="M172" s="31">
        <v>0.74341999999999997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3395.55</v>
      </c>
      <c r="D173" s="40">
        <v>3380.5333333333333</v>
      </c>
      <c r="E173" s="40">
        <v>3340.0166666666664</v>
      </c>
      <c r="F173" s="40">
        <v>3284.4833333333331</v>
      </c>
      <c r="G173" s="40">
        <v>3243.9666666666662</v>
      </c>
      <c r="H173" s="40">
        <v>3436.0666666666666</v>
      </c>
      <c r="I173" s="40">
        <v>3476.5833333333339</v>
      </c>
      <c r="J173" s="40">
        <v>3532.1166666666668</v>
      </c>
      <c r="K173" s="31">
        <v>3421.05</v>
      </c>
      <c r="L173" s="31">
        <v>3325</v>
      </c>
      <c r="M173" s="31">
        <v>0.16964000000000001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144.75</v>
      </c>
      <c r="D174" s="40">
        <v>144.83333333333334</v>
      </c>
      <c r="E174" s="40">
        <v>143.4666666666667</v>
      </c>
      <c r="F174" s="40">
        <v>142.18333333333337</v>
      </c>
      <c r="G174" s="40">
        <v>140.81666666666672</v>
      </c>
      <c r="H174" s="40">
        <v>146.11666666666667</v>
      </c>
      <c r="I174" s="40">
        <v>147.48333333333329</v>
      </c>
      <c r="J174" s="40">
        <v>148.76666666666665</v>
      </c>
      <c r="K174" s="31">
        <v>146.19999999999999</v>
      </c>
      <c r="L174" s="31">
        <v>143.55000000000001</v>
      </c>
      <c r="M174" s="31">
        <v>5.1425099999999997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5894.8</v>
      </c>
      <c r="D175" s="40">
        <v>5902.9333333333334</v>
      </c>
      <c r="E175" s="40">
        <v>5841.8666666666668</v>
      </c>
      <c r="F175" s="40">
        <v>5788.9333333333334</v>
      </c>
      <c r="G175" s="40">
        <v>5727.8666666666668</v>
      </c>
      <c r="H175" s="40">
        <v>5955.8666666666668</v>
      </c>
      <c r="I175" s="40">
        <v>6016.9333333333343</v>
      </c>
      <c r="J175" s="40">
        <v>6069.8666666666668</v>
      </c>
      <c r="K175" s="31">
        <v>5964</v>
      </c>
      <c r="L175" s="31">
        <v>5850</v>
      </c>
      <c r="M175" s="31">
        <v>0.10688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3864.85</v>
      </c>
      <c r="D176" s="40">
        <v>3857.0833333333335</v>
      </c>
      <c r="E176" s="40">
        <v>3777.3166666666671</v>
      </c>
      <c r="F176" s="40">
        <v>3689.7833333333338</v>
      </c>
      <c r="G176" s="40">
        <v>3610.0166666666673</v>
      </c>
      <c r="H176" s="40">
        <v>3944.6166666666668</v>
      </c>
      <c r="I176" s="40">
        <v>4024.3833333333332</v>
      </c>
      <c r="J176" s="40">
        <v>4111.9166666666661</v>
      </c>
      <c r="K176" s="31">
        <v>3936.85</v>
      </c>
      <c r="L176" s="31">
        <v>3769.55</v>
      </c>
      <c r="M176" s="31">
        <v>1.02715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1504.95</v>
      </c>
      <c r="D177" s="40">
        <v>1508.6333333333332</v>
      </c>
      <c r="E177" s="40">
        <v>1497.3166666666664</v>
      </c>
      <c r="F177" s="40">
        <v>1489.6833333333332</v>
      </c>
      <c r="G177" s="40">
        <v>1478.3666666666663</v>
      </c>
      <c r="H177" s="40">
        <v>1516.2666666666664</v>
      </c>
      <c r="I177" s="40">
        <v>1527.583333333333</v>
      </c>
      <c r="J177" s="40">
        <v>1535.2166666666665</v>
      </c>
      <c r="K177" s="31">
        <v>1519.95</v>
      </c>
      <c r="L177" s="31">
        <v>1501</v>
      </c>
      <c r="M177" s="31">
        <v>0.35743999999999998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506.2</v>
      </c>
      <c r="D178" s="40">
        <v>501.11666666666662</v>
      </c>
      <c r="E178" s="40">
        <v>494.23333333333323</v>
      </c>
      <c r="F178" s="40">
        <v>482.26666666666659</v>
      </c>
      <c r="G178" s="40">
        <v>475.38333333333321</v>
      </c>
      <c r="H178" s="40">
        <v>513.08333333333326</v>
      </c>
      <c r="I178" s="40">
        <v>519.96666666666658</v>
      </c>
      <c r="J178" s="40">
        <v>531.93333333333328</v>
      </c>
      <c r="K178" s="31">
        <v>508</v>
      </c>
      <c r="L178" s="31">
        <v>489.15</v>
      </c>
      <c r="M178" s="31">
        <v>19.189319999999999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1044.6500000000001</v>
      </c>
      <c r="D179" s="40">
        <v>1045.95</v>
      </c>
      <c r="E179" s="40">
        <v>1031.3000000000002</v>
      </c>
      <c r="F179" s="40">
        <v>1017.95</v>
      </c>
      <c r="G179" s="40">
        <v>1003.3000000000002</v>
      </c>
      <c r="H179" s="40">
        <v>1059.3000000000002</v>
      </c>
      <c r="I179" s="40">
        <v>1073.9500000000003</v>
      </c>
      <c r="J179" s="40">
        <v>1087.3000000000002</v>
      </c>
      <c r="K179" s="31">
        <v>1060.5999999999999</v>
      </c>
      <c r="L179" s="31">
        <v>1032.5999999999999</v>
      </c>
      <c r="M179" s="31">
        <v>0.51168999999999998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645.85</v>
      </c>
      <c r="D180" s="40">
        <v>644.81666666666661</v>
      </c>
      <c r="E180" s="40">
        <v>630.63333333333321</v>
      </c>
      <c r="F180" s="40">
        <v>615.41666666666663</v>
      </c>
      <c r="G180" s="40">
        <v>601.23333333333323</v>
      </c>
      <c r="H180" s="40">
        <v>660.03333333333319</v>
      </c>
      <c r="I180" s="40">
        <v>674.21666666666658</v>
      </c>
      <c r="J180" s="40">
        <v>689.43333333333317</v>
      </c>
      <c r="K180" s="31">
        <v>659</v>
      </c>
      <c r="L180" s="31">
        <v>629.6</v>
      </c>
      <c r="M180" s="31">
        <v>1.6712499999999999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1080.45</v>
      </c>
      <c r="D181" s="40">
        <v>1078.1333333333334</v>
      </c>
      <c r="E181" s="40">
        <v>1069.3666666666668</v>
      </c>
      <c r="F181" s="40">
        <v>1058.2833333333333</v>
      </c>
      <c r="G181" s="40">
        <v>1049.5166666666667</v>
      </c>
      <c r="H181" s="40">
        <v>1089.2166666666669</v>
      </c>
      <c r="I181" s="40">
        <v>1097.9833333333338</v>
      </c>
      <c r="J181" s="40">
        <v>1109.0666666666671</v>
      </c>
      <c r="K181" s="31">
        <v>1086.9000000000001</v>
      </c>
      <c r="L181" s="31">
        <v>1067.05</v>
      </c>
      <c r="M181" s="31">
        <v>9.3808100000000003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554.85</v>
      </c>
      <c r="D182" s="40">
        <v>555.2833333333333</v>
      </c>
      <c r="E182" s="40">
        <v>550.56666666666661</v>
      </c>
      <c r="F182" s="40">
        <v>546.2833333333333</v>
      </c>
      <c r="G182" s="40">
        <v>541.56666666666661</v>
      </c>
      <c r="H182" s="40">
        <v>559.56666666666661</v>
      </c>
      <c r="I182" s="40">
        <v>564.2833333333333</v>
      </c>
      <c r="J182" s="40">
        <v>568.56666666666661</v>
      </c>
      <c r="K182" s="31">
        <v>560</v>
      </c>
      <c r="L182" s="31">
        <v>551</v>
      </c>
      <c r="M182" s="31">
        <v>1.8953899999999999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1723.65</v>
      </c>
      <c r="D183" s="40">
        <v>1711.0833333333333</v>
      </c>
      <c r="E183" s="40">
        <v>1663.5666666666666</v>
      </c>
      <c r="F183" s="40">
        <v>1603.4833333333333</v>
      </c>
      <c r="G183" s="40">
        <v>1555.9666666666667</v>
      </c>
      <c r="H183" s="40">
        <v>1771.1666666666665</v>
      </c>
      <c r="I183" s="40">
        <v>1818.6833333333334</v>
      </c>
      <c r="J183" s="40">
        <v>1878.7666666666664</v>
      </c>
      <c r="K183" s="31">
        <v>1758.6</v>
      </c>
      <c r="L183" s="31">
        <v>1651</v>
      </c>
      <c r="M183" s="31">
        <v>41.37923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321.55</v>
      </c>
      <c r="D184" s="40">
        <v>319.95</v>
      </c>
      <c r="E184" s="40">
        <v>316.2</v>
      </c>
      <c r="F184" s="40">
        <v>310.85000000000002</v>
      </c>
      <c r="G184" s="40">
        <v>307.10000000000002</v>
      </c>
      <c r="H184" s="40">
        <v>325.29999999999995</v>
      </c>
      <c r="I184" s="40">
        <v>329.04999999999995</v>
      </c>
      <c r="J184" s="40">
        <v>334.39999999999992</v>
      </c>
      <c r="K184" s="31">
        <v>323.7</v>
      </c>
      <c r="L184" s="31">
        <v>314.60000000000002</v>
      </c>
      <c r="M184" s="31">
        <v>17.48293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600.1</v>
      </c>
      <c r="D185" s="40">
        <v>603.11666666666667</v>
      </c>
      <c r="E185" s="40">
        <v>589.23333333333335</v>
      </c>
      <c r="F185" s="40">
        <v>578.36666666666667</v>
      </c>
      <c r="G185" s="40">
        <v>564.48333333333335</v>
      </c>
      <c r="H185" s="40">
        <v>613.98333333333335</v>
      </c>
      <c r="I185" s="40">
        <v>627.86666666666679</v>
      </c>
      <c r="J185" s="40">
        <v>638.73333333333335</v>
      </c>
      <c r="K185" s="31">
        <v>617</v>
      </c>
      <c r="L185" s="31">
        <v>592.25</v>
      </c>
      <c r="M185" s="31">
        <v>3.7995999999999999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1557.15</v>
      </c>
      <c r="D186" s="40">
        <v>1549.6166666666668</v>
      </c>
      <c r="E186" s="40">
        <v>1534.2333333333336</v>
      </c>
      <c r="F186" s="40">
        <v>1511.3166666666668</v>
      </c>
      <c r="G186" s="40">
        <v>1495.9333333333336</v>
      </c>
      <c r="H186" s="40">
        <v>1572.5333333333335</v>
      </c>
      <c r="I186" s="40">
        <v>1587.9166666666667</v>
      </c>
      <c r="J186" s="40">
        <v>1610.8333333333335</v>
      </c>
      <c r="K186" s="31">
        <v>1565</v>
      </c>
      <c r="L186" s="31">
        <v>1526.7</v>
      </c>
      <c r="M186" s="31">
        <v>7.6860200000000001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365.9</v>
      </c>
      <c r="D187" s="40">
        <v>361.66666666666669</v>
      </c>
      <c r="E187" s="40">
        <v>355.43333333333339</v>
      </c>
      <c r="F187" s="40">
        <v>344.9666666666667</v>
      </c>
      <c r="G187" s="40">
        <v>338.73333333333341</v>
      </c>
      <c r="H187" s="40">
        <v>372.13333333333338</v>
      </c>
      <c r="I187" s="40">
        <v>378.36666666666662</v>
      </c>
      <c r="J187" s="40">
        <v>388.83333333333337</v>
      </c>
      <c r="K187" s="31">
        <v>367.9</v>
      </c>
      <c r="L187" s="31">
        <v>351.2</v>
      </c>
      <c r="M187" s="31">
        <v>3.2638699999999998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134.85</v>
      </c>
      <c r="D188" s="40">
        <v>134.78333333333333</v>
      </c>
      <c r="E188" s="40">
        <v>132.16666666666666</v>
      </c>
      <c r="F188" s="40">
        <v>129.48333333333332</v>
      </c>
      <c r="G188" s="40">
        <v>126.86666666666665</v>
      </c>
      <c r="H188" s="40">
        <v>137.46666666666667</v>
      </c>
      <c r="I188" s="40">
        <v>140.08333333333334</v>
      </c>
      <c r="J188" s="40">
        <v>142.76666666666668</v>
      </c>
      <c r="K188" s="31">
        <v>137.4</v>
      </c>
      <c r="L188" s="31">
        <v>132.1</v>
      </c>
      <c r="M188" s="31">
        <v>12.783099999999999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1384</v>
      </c>
      <c r="D189" s="40">
        <v>1380.3333333333333</v>
      </c>
      <c r="E189" s="40">
        <v>1365.6666666666665</v>
      </c>
      <c r="F189" s="40">
        <v>1347.3333333333333</v>
      </c>
      <c r="G189" s="40">
        <v>1332.6666666666665</v>
      </c>
      <c r="H189" s="40">
        <v>1398.6666666666665</v>
      </c>
      <c r="I189" s="40">
        <v>1413.333333333333</v>
      </c>
      <c r="J189" s="40">
        <v>1431.6666666666665</v>
      </c>
      <c r="K189" s="31">
        <v>1395</v>
      </c>
      <c r="L189" s="31">
        <v>1362</v>
      </c>
      <c r="M189" s="31">
        <v>0.33432000000000001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487.3</v>
      </c>
      <c r="D190" s="40">
        <v>482.93333333333334</v>
      </c>
      <c r="E190" s="40">
        <v>471.86666666666667</v>
      </c>
      <c r="F190" s="40">
        <v>456.43333333333334</v>
      </c>
      <c r="G190" s="40">
        <v>445.36666666666667</v>
      </c>
      <c r="H190" s="40">
        <v>498.36666666666667</v>
      </c>
      <c r="I190" s="40">
        <v>509.43333333333339</v>
      </c>
      <c r="J190" s="40">
        <v>524.86666666666667</v>
      </c>
      <c r="K190" s="31">
        <v>494</v>
      </c>
      <c r="L190" s="31">
        <v>467.5</v>
      </c>
      <c r="M190" s="31">
        <v>5.4630700000000001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173.15</v>
      </c>
      <c r="D191" s="40">
        <v>173.41666666666666</v>
      </c>
      <c r="E191" s="40">
        <v>170.88333333333333</v>
      </c>
      <c r="F191" s="40">
        <v>168.61666666666667</v>
      </c>
      <c r="G191" s="40">
        <v>166.08333333333334</v>
      </c>
      <c r="H191" s="40">
        <v>175.68333333333331</v>
      </c>
      <c r="I191" s="40">
        <v>178.21666666666667</v>
      </c>
      <c r="J191" s="40">
        <v>180.48333333333329</v>
      </c>
      <c r="K191" s="31">
        <v>175.95</v>
      </c>
      <c r="L191" s="31">
        <v>171.15</v>
      </c>
      <c r="M191" s="31">
        <v>2.1547700000000001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1704.2</v>
      </c>
      <c r="D192" s="40">
        <v>1698.1833333333332</v>
      </c>
      <c r="E192" s="40">
        <v>1676.6166666666663</v>
      </c>
      <c r="F192" s="40">
        <v>1649.0333333333331</v>
      </c>
      <c r="G192" s="40">
        <v>1627.4666666666662</v>
      </c>
      <c r="H192" s="40">
        <v>1725.7666666666664</v>
      </c>
      <c r="I192" s="40">
        <v>1747.3333333333335</v>
      </c>
      <c r="J192" s="40">
        <v>1774.9166666666665</v>
      </c>
      <c r="K192" s="31">
        <v>1719.75</v>
      </c>
      <c r="L192" s="31">
        <v>1670.6</v>
      </c>
      <c r="M192" s="31">
        <v>0.60911999999999999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632.75</v>
      </c>
      <c r="D193" s="40">
        <v>626.75</v>
      </c>
      <c r="E193" s="40">
        <v>614.65</v>
      </c>
      <c r="F193" s="40">
        <v>596.54999999999995</v>
      </c>
      <c r="G193" s="40">
        <v>584.44999999999993</v>
      </c>
      <c r="H193" s="40">
        <v>644.85</v>
      </c>
      <c r="I193" s="40">
        <v>656.94999999999993</v>
      </c>
      <c r="J193" s="40">
        <v>675.05000000000007</v>
      </c>
      <c r="K193" s="31">
        <v>638.85</v>
      </c>
      <c r="L193" s="31">
        <v>608.65</v>
      </c>
      <c r="M193" s="31">
        <v>37.609769999999997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383</v>
      </c>
      <c r="D194" s="40">
        <v>372.8</v>
      </c>
      <c r="E194" s="40">
        <v>359.45000000000005</v>
      </c>
      <c r="F194" s="40">
        <v>335.90000000000003</v>
      </c>
      <c r="G194" s="40">
        <v>322.55000000000007</v>
      </c>
      <c r="H194" s="40">
        <v>396.35</v>
      </c>
      <c r="I194" s="40">
        <v>409.70000000000005</v>
      </c>
      <c r="J194" s="40">
        <v>433.25</v>
      </c>
      <c r="K194" s="31">
        <v>386.15</v>
      </c>
      <c r="L194" s="31">
        <v>349.25</v>
      </c>
      <c r="M194" s="31">
        <v>68.60951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101.95</v>
      </c>
      <c r="D195" s="40">
        <v>100.95</v>
      </c>
      <c r="E195" s="40">
        <v>99.300000000000011</v>
      </c>
      <c r="F195" s="40">
        <v>96.65</v>
      </c>
      <c r="G195" s="40">
        <v>95.000000000000014</v>
      </c>
      <c r="H195" s="40">
        <v>103.60000000000001</v>
      </c>
      <c r="I195" s="40">
        <v>105.25000000000001</v>
      </c>
      <c r="J195" s="40">
        <v>107.9</v>
      </c>
      <c r="K195" s="31">
        <v>102.6</v>
      </c>
      <c r="L195" s="31">
        <v>98.3</v>
      </c>
      <c r="M195" s="31">
        <v>4.6971999999999996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112.3</v>
      </c>
      <c r="D196" s="40">
        <v>112.41666666666667</v>
      </c>
      <c r="E196" s="40">
        <v>109.38333333333334</v>
      </c>
      <c r="F196" s="40">
        <v>106.46666666666667</v>
      </c>
      <c r="G196" s="40">
        <v>103.43333333333334</v>
      </c>
      <c r="H196" s="40">
        <v>115.33333333333334</v>
      </c>
      <c r="I196" s="40">
        <v>118.36666666666667</v>
      </c>
      <c r="J196" s="40">
        <v>121.28333333333335</v>
      </c>
      <c r="K196" s="31">
        <v>115.45</v>
      </c>
      <c r="L196" s="31">
        <v>109.5</v>
      </c>
      <c r="M196" s="31">
        <v>36.97936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315</v>
      </c>
      <c r="D197" s="40">
        <v>312.7</v>
      </c>
      <c r="E197" s="40">
        <v>306.89999999999998</v>
      </c>
      <c r="F197" s="40">
        <v>298.8</v>
      </c>
      <c r="G197" s="40">
        <v>293</v>
      </c>
      <c r="H197" s="40">
        <v>320.79999999999995</v>
      </c>
      <c r="I197" s="40">
        <v>326.60000000000002</v>
      </c>
      <c r="J197" s="40">
        <v>334.69999999999993</v>
      </c>
      <c r="K197" s="31">
        <v>318.5</v>
      </c>
      <c r="L197" s="31">
        <v>304.60000000000002</v>
      </c>
      <c r="M197" s="31">
        <v>18.390059999999998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603.20000000000005</v>
      </c>
      <c r="D198" s="40">
        <v>604.80000000000007</v>
      </c>
      <c r="E198" s="40">
        <v>598.40000000000009</v>
      </c>
      <c r="F198" s="40">
        <v>593.6</v>
      </c>
      <c r="G198" s="40">
        <v>587.20000000000005</v>
      </c>
      <c r="H198" s="40">
        <v>609.60000000000014</v>
      </c>
      <c r="I198" s="40">
        <v>616</v>
      </c>
      <c r="J198" s="40">
        <v>620.80000000000018</v>
      </c>
      <c r="K198" s="31">
        <v>611.20000000000005</v>
      </c>
      <c r="L198" s="31">
        <v>600</v>
      </c>
      <c r="M198" s="31">
        <v>0.25424000000000002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2146.6999999999998</v>
      </c>
      <c r="D199" s="40">
        <v>2153.1</v>
      </c>
      <c r="E199" s="40">
        <v>2118.6</v>
      </c>
      <c r="F199" s="40">
        <v>2090.5</v>
      </c>
      <c r="G199" s="40">
        <v>2056</v>
      </c>
      <c r="H199" s="40">
        <v>2181.1999999999998</v>
      </c>
      <c r="I199" s="40">
        <v>2215.6999999999998</v>
      </c>
      <c r="J199" s="40">
        <v>2243.7999999999997</v>
      </c>
      <c r="K199" s="31">
        <v>2187.6</v>
      </c>
      <c r="L199" s="31">
        <v>2125</v>
      </c>
      <c r="M199" s="31">
        <v>1.1235599999999999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1299.5</v>
      </c>
      <c r="D200" s="40">
        <v>1297.1666666666667</v>
      </c>
      <c r="E200" s="40">
        <v>1279.3333333333335</v>
      </c>
      <c r="F200" s="40">
        <v>1259.1666666666667</v>
      </c>
      <c r="G200" s="40">
        <v>1241.3333333333335</v>
      </c>
      <c r="H200" s="40">
        <v>1317.3333333333335</v>
      </c>
      <c r="I200" s="40">
        <v>1335.166666666667</v>
      </c>
      <c r="J200" s="40">
        <v>1355.3333333333335</v>
      </c>
      <c r="K200" s="31">
        <v>1315</v>
      </c>
      <c r="L200" s="31">
        <v>1277</v>
      </c>
      <c r="M200" s="31">
        <v>46.455970000000001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3203.95</v>
      </c>
      <c r="D201" s="40">
        <v>3196.2833333333333</v>
      </c>
      <c r="E201" s="40">
        <v>3159.5666666666666</v>
      </c>
      <c r="F201" s="40">
        <v>3115.1833333333334</v>
      </c>
      <c r="G201" s="40">
        <v>3078.4666666666667</v>
      </c>
      <c r="H201" s="40">
        <v>3240.6666666666665</v>
      </c>
      <c r="I201" s="40">
        <v>3277.3833333333328</v>
      </c>
      <c r="J201" s="40">
        <v>3321.7666666666664</v>
      </c>
      <c r="K201" s="31">
        <v>3233</v>
      </c>
      <c r="L201" s="31">
        <v>3151.9</v>
      </c>
      <c r="M201" s="31">
        <v>2.19468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1551.95</v>
      </c>
      <c r="D202" s="40">
        <v>1549.8500000000001</v>
      </c>
      <c r="E202" s="40">
        <v>1531.0500000000002</v>
      </c>
      <c r="F202" s="40">
        <v>1510.15</v>
      </c>
      <c r="G202" s="40">
        <v>1491.3500000000001</v>
      </c>
      <c r="H202" s="40">
        <v>1570.7500000000002</v>
      </c>
      <c r="I202" s="40">
        <v>1589.55</v>
      </c>
      <c r="J202" s="40">
        <v>1610.4500000000003</v>
      </c>
      <c r="K202" s="31">
        <v>1568.65</v>
      </c>
      <c r="L202" s="31">
        <v>1528.95</v>
      </c>
      <c r="M202" s="31">
        <v>73.874979999999994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735.8</v>
      </c>
      <c r="D203" s="40">
        <v>732.58333333333337</v>
      </c>
      <c r="E203" s="40">
        <v>727.4666666666667</v>
      </c>
      <c r="F203" s="40">
        <v>719.13333333333333</v>
      </c>
      <c r="G203" s="40">
        <v>714.01666666666665</v>
      </c>
      <c r="H203" s="40">
        <v>740.91666666666674</v>
      </c>
      <c r="I203" s="40">
        <v>746.0333333333333</v>
      </c>
      <c r="J203" s="40">
        <v>754.36666666666679</v>
      </c>
      <c r="K203" s="31">
        <v>737.7</v>
      </c>
      <c r="L203" s="31">
        <v>724.25</v>
      </c>
      <c r="M203" s="31">
        <v>18.509779999999999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74.2</v>
      </c>
      <c r="D204" s="40">
        <v>72.166666666666671</v>
      </c>
      <c r="E204" s="40">
        <v>70.033333333333346</v>
      </c>
      <c r="F204" s="40">
        <v>65.866666666666674</v>
      </c>
      <c r="G204" s="40">
        <v>63.733333333333348</v>
      </c>
      <c r="H204" s="40">
        <v>76.333333333333343</v>
      </c>
      <c r="I204" s="40">
        <v>78.466666666666669</v>
      </c>
      <c r="J204" s="40">
        <v>82.63333333333334</v>
      </c>
      <c r="K204" s="31">
        <v>74.3</v>
      </c>
      <c r="L204" s="31">
        <v>68</v>
      </c>
      <c r="M204" s="31">
        <v>26.66291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1450.7</v>
      </c>
      <c r="D205" s="40">
        <v>1443.6833333333334</v>
      </c>
      <c r="E205" s="40">
        <v>1407.9666666666667</v>
      </c>
      <c r="F205" s="40">
        <v>1365.2333333333333</v>
      </c>
      <c r="G205" s="40">
        <v>1329.5166666666667</v>
      </c>
      <c r="H205" s="40">
        <v>1486.4166666666667</v>
      </c>
      <c r="I205" s="40">
        <v>1522.1333333333334</v>
      </c>
      <c r="J205" s="40">
        <v>1564.8666666666668</v>
      </c>
      <c r="K205" s="31">
        <v>1479.4</v>
      </c>
      <c r="L205" s="31">
        <v>1400.95</v>
      </c>
      <c r="M205" s="31">
        <v>12.2927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1404.05</v>
      </c>
      <c r="D206" s="40">
        <v>1379.9833333333333</v>
      </c>
      <c r="E206" s="40">
        <v>1345.3166666666666</v>
      </c>
      <c r="F206" s="40">
        <v>1286.5833333333333</v>
      </c>
      <c r="G206" s="40">
        <v>1251.9166666666665</v>
      </c>
      <c r="H206" s="40">
        <v>1438.7166666666667</v>
      </c>
      <c r="I206" s="40">
        <v>1473.3833333333332</v>
      </c>
      <c r="J206" s="40">
        <v>1532.1166666666668</v>
      </c>
      <c r="K206" s="31">
        <v>1414.65</v>
      </c>
      <c r="L206" s="31">
        <v>1321.25</v>
      </c>
      <c r="M206" s="31">
        <v>0.47275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1411.1</v>
      </c>
      <c r="D207" s="40">
        <v>1410.3</v>
      </c>
      <c r="E207" s="40">
        <v>1392.85</v>
      </c>
      <c r="F207" s="40">
        <v>1374.6</v>
      </c>
      <c r="G207" s="40">
        <v>1357.1499999999999</v>
      </c>
      <c r="H207" s="40">
        <v>1428.55</v>
      </c>
      <c r="I207" s="40">
        <v>1446.0000000000002</v>
      </c>
      <c r="J207" s="40">
        <v>1464.25</v>
      </c>
      <c r="K207" s="31">
        <v>1427.75</v>
      </c>
      <c r="L207" s="31">
        <v>1392.05</v>
      </c>
      <c r="M207" s="31">
        <v>16.772189999999998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259.5</v>
      </c>
      <c r="D208" s="40">
        <v>259.08333333333331</v>
      </c>
      <c r="E208" s="40">
        <v>256.76666666666665</v>
      </c>
      <c r="F208" s="40">
        <v>254.03333333333336</v>
      </c>
      <c r="G208" s="40">
        <v>251.7166666666667</v>
      </c>
      <c r="H208" s="40">
        <v>261.81666666666661</v>
      </c>
      <c r="I208" s="40">
        <v>264.13333333333333</v>
      </c>
      <c r="J208" s="40">
        <v>266.86666666666656</v>
      </c>
      <c r="K208" s="31">
        <v>261.39999999999998</v>
      </c>
      <c r="L208" s="31">
        <v>256.35000000000002</v>
      </c>
      <c r="M208" s="31">
        <v>3.0142199999999999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132.05000000000001</v>
      </c>
      <c r="D209" s="40">
        <v>132.48333333333335</v>
      </c>
      <c r="E209" s="40">
        <v>129.56666666666669</v>
      </c>
      <c r="F209" s="40">
        <v>127.08333333333334</v>
      </c>
      <c r="G209" s="40">
        <v>124.16666666666669</v>
      </c>
      <c r="H209" s="40">
        <v>134.9666666666667</v>
      </c>
      <c r="I209" s="40">
        <v>137.88333333333333</v>
      </c>
      <c r="J209" s="40">
        <v>140.3666666666667</v>
      </c>
      <c r="K209" s="31">
        <v>135.4</v>
      </c>
      <c r="L209" s="31">
        <v>130</v>
      </c>
      <c r="M209" s="31">
        <v>5.7463499999999996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2850.45</v>
      </c>
      <c r="D210" s="40">
        <v>2853.2833333333333</v>
      </c>
      <c r="E210" s="40">
        <v>2811.5666666666666</v>
      </c>
      <c r="F210" s="40">
        <v>2772.6833333333334</v>
      </c>
      <c r="G210" s="40">
        <v>2730.9666666666667</v>
      </c>
      <c r="H210" s="40">
        <v>2892.1666666666665</v>
      </c>
      <c r="I210" s="40">
        <v>2933.8833333333328</v>
      </c>
      <c r="J210" s="40">
        <v>2972.7666666666664</v>
      </c>
      <c r="K210" s="31">
        <v>2895</v>
      </c>
      <c r="L210" s="31">
        <v>2814.4</v>
      </c>
      <c r="M210" s="31">
        <v>5.8093199999999996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53</v>
      </c>
      <c r="D211" s="40">
        <v>51.699999999999996</v>
      </c>
      <c r="E211" s="40">
        <v>49.599999999999994</v>
      </c>
      <c r="F211" s="40">
        <v>46.199999999999996</v>
      </c>
      <c r="G211" s="40">
        <v>44.099999999999994</v>
      </c>
      <c r="H211" s="40">
        <v>55.099999999999994</v>
      </c>
      <c r="I211" s="40">
        <v>57.2</v>
      </c>
      <c r="J211" s="40">
        <v>60.599999999999994</v>
      </c>
      <c r="K211" s="31">
        <v>53.8</v>
      </c>
      <c r="L211" s="31">
        <v>48.3</v>
      </c>
      <c r="M211" s="31">
        <v>288.70391999999998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451</v>
      </c>
      <c r="D212" s="40">
        <v>447.41666666666669</v>
      </c>
      <c r="E212" s="40">
        <v>442.38333333333338</v>
      </c>
      <c r="F212" s="40">
        <v>433.76666666666671</v>
      </c>
      <c r="G212" s="40">
        <v>428.73333333333341</v>
      </c>
      <c r="H212" s="40">
        <v>456.03333333333336</v>
      </c>
      <c r="I212" s="40">
        <v>461.06666666666666</v>
      </c>
      <c r="J212" s="40">
        <v>469.68333333333334</v>
      </c>
      <c r="K212" s="31">
        <v>452.45</v>
      </c>
      <c r="L212" s="31">
        <v>438.8</v>
      </c>
      <c r="M212" s="31">
        <v>187.50888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1359.25</v>
      </c>
      <c r="D213" s="40">
        <v>1374.8166666666666</v>
      </c>
      <c r="E213" s="40">
        <v>1324.4333333333332</v>
      </c>
      <c r="F213" s="40">
        <v>1289.6166666666666</v>
      </c>
      <c r="G213" s="40">
        <v>1239.2333333333331</v>
      </c>
      <c r="H213" s="40">
        <v>1409.6333333333332</v>
      </c>
      <c r="I213" s="40">
        <v>1460.0166666666664</v>
      </c>
      <c r="J213" s="40">
        <v>1494.8333333333333</v>
      </c>
      <c r="K213" s="31">
        <v>1425.2</v>
      </c>
      <c r="L213" s="31">
        <v>1340</v>
      </c>
      <c r="M213" s="31">
        <v>18.05104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109.1</v>
      </c>
      <c r="D214" s="40">
        <v>110.03333333333332</v>
      </c>
      <c r="E214" s="40">
        <v>107.26666666666664</v>
      </c>
      <c r="F214" s="40">
        <v>105.43333333333332</v>
      </c>
      <c r="G214" s="40">
        <v>102.66666666666664</v>
      </c>
      <c r="H214" s="40">
        <v>111.86666666666663</v>
      </c>
      <c r="I214" s="40">
        <v>114.63333333333331</v>
      </c>
      <c r="J214" s="40">
        <v>116.46666666666663</v>
      </c>
      <c r="K214" s="31">
        <v>112.8</v>
      </c>
      <c r="L214" s="31">
        <v>108.2</v>
      </c>
      <c r="M214" s="31">
        <v>60.590820000000001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271.75</v>
      </c>
      <c r="D215" s="40">
        <v>270.51666666666665</v>
      </c>
      <c r="E215" s="40">
        <v>267.73333333333329</v>
      </c>
      <c r="F215" s="40">
        <v>263.71666666666664</v>
      </c>
      <c r="G215" s="40">
        <v>260.93333333333328</v>
      </c>
      <c r="H215" s="40">
        <v>274.5333333333333</v>
      </c>
      <c r="I215" s="40">
        <v>277.31666666666661</v>
      </c>
      <c r="J215" s="40">
        <v>281.33333333333331</v>
      </c>
      <c r="K215" s="31">
        <v>273.3</v>
      </c>
      <c r="L215" s="31">
        <v>266.5</v>
      </c>
      <c r="M215" s="31">
        <v>34.138210000000001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2812.45</v>
      </c>
      <c r="D216" s="40">
        <v>2822.7999999999997</v>
      </c>
      <c r="E216" s="40">
        <v>2786.2999999999993</v>
      </c>
      <c r="F216" s="40">
        <v>2760.1499999999996</v>
      </c>
      <c r="G216" s="40">
        <v>2723.6499999999992</v>
      </c>
      <c r="H216" s="40">
        <v>2848.9499999999994</v>
      </c>
      <c r="I216" s="40">
        <v>2885.4500000000003</v>
      </c>
      <c r="J216" s="40">
        <v>2911.5999999999995</v>
      </c>
      <c r="K216" s="31">
        <v>2859.3</v>
      </c>
      <c r="L216" s="31">
        <v>2796.65</v>
      </c>
      <c r="M216" s="31">
        <v>22.774370000000001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318.60000000000002</v>
      </c>
      <c r="D217" s="40">
        <v>318.43333333333334</v>
      </c>
      <c r="E217" s="40">
        <v>312.4666666666667</v>
      </c>
      <c r="F217" s="40">
        <v>306.33333333333337</v>
      </c>
      <c r="G217" s="40">
        <v>300.36666666666673</v>
      </c>
      <c r="H217" s="40">
        <v>324.56666666666666</v>
      </c>
      <c r="I217" s="40">
        <v>330.53333333333325</v>
      </c>
      <c r="J217" s="40">
        <v>336.66666666666663</v>
      </c>
      <c r="K217" s="31">
        <v>324.39999999999998</v>
      </c>
      <c r="L217" s="31">
        <v>312.3</v>
      </c>
      <c r="M217" s="31">
        <v>8.5553600000000003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43231.8</v>
      </c>
      <c r="D218" s="40">
        <v>42810.6</v>
      </c>
      <c r="E218" s="40">
        <v>42121.2</v>
      </c>
      <c r="F218" s="40">
        <v>41010.6</v>
      </c>
      <c r="G218" s="40">
        <v>40321.199999999997</v>
      </c>
      <c r="H218" s="40">
        <v>43921.2</v>
      </c>
      <c r="I218" s="40">
        <v>44610.600000000006</v>
      </c>
      <c r="J218" s="40">
        <v>45721.2</v>
      </c>
      <c r="K218" s="31">
        <v>43500</v>
      </c>
      <c r="L218" s="31">
        <v>41700</v>
      </c>
      <c r="M218" s="31">
        <v>3.1870000000000002E-2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42.85</v>
      </c>
      <c r="D219" s="40">
        <v>42.966666666666669</v>
      </c>
      <c r="E219" s="40">
        <v>42.283333333333339</v>
      </c>
      <c r="F219" s="40">
        <v>41.716666666666669</v>
      </c>
      <c r="G219" s="40">
        <v>41.033333333333339</v>
      </c>
      <c r="H219" s="40">
        <v>43.533333333333339</v>
      </c>
      <c r="I219" s="40">
        <v>44.216666666666676</v>
      </c>
      <c r="J219" s="40">
        <v>44.783333333333339</v>
      </c>
      <c r="K219" s="31">
        <v>43.65</v>
      </c>
      <c r="L219" s="31">
        <v>42.4</v>
      </c>
      <c r="M219" s="31">
        <v>13.9971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2774.35</v>
      </c>
      <c r="D220" s="40">
        <v>2759.9333333333329</v>
      </c>
      <c r="E220" s="40">
        <v>2739.1666666666661</v>
      </c>
      <c r="F220" s="40">
        <v>2703.9833333333331</v>
      </c>
      <c r="G220" s="40">
        <v>2683.2166666666662</v>
      </c>
      <c r="H220" s="40">
        <v>2795.1166666666659</v>
      </c>
      <c r="I220" s="40">
        <v>2815.8833333333332</v>
      </c>
      <c r="J220" s="40">
        <v>2851.0666666666657</v>
      </c>
      <c r="K220" s="31">
        <v>2780.7</v>
      </c>
      <c r="L220" s="31">
        <v>2724.75</v>
      </c>
      <c r="M220" s="31">
        <v>21.19275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268.25</v>
      </c>
      <c r="D221" s="40">
        <v>267.5333333333333</v>
      </c>
      <c r="E221" s="40">
        <v>264.91666666666663</v>
      </c>
      <c r="F221" s="40">
        <v>261.58333333333331</v>
      </c>
      <c r="G221" s="40">
        <v>258.96666666666664</v>
      </c>
      <c r="H221" s="40">
        <v>270.86666666666662</v>
      </c>
      <c r="I221" s="40">
        <v>273.48333333333329</v>
      </c>
      <c r="J221" s="40">
        <v>276.81666666666661</v>
      </c>
      <c r="K221" s="31">
        <v>270.14999999999998</v>
      </c>
      <c r="L221" s="31">
        <v>264.2</v>
      </c>
      <c r="M221" s="31">
        <v>0.32695999999999997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711.85</v>
      </c>
      <c r="D222" s="40">
        <v>706.91666666666663</v>
      </c>
      <c r="E222" s="40">
        <v>699.33333333333326</v>
      </c>
      <c r="F222" s="40">
        <v>686.81666666666661</v>
      </c>
      <c r="G222" s="40">
        <v>679.23333333333323</v>
      </c>
      <c r="H222" s="40">
        <v>719.43333333333328</v>
      </c>
      <c r="I222" s="40">
        <v>727.01666666666654</v>
      </c>
      <c r="J222" s="40">
        <v>739.5333333333333</v>
      </c>
      <c r="K222" s="31">
        <v>714.5</v>
      </c>
      <c r="L222" s="31">
        <v>694.4</v>
      </c>
      <c r="M222" s="31">
        <v>100.09614999999999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1638.05</v>
      </c>
      <c r="D223" s="40">
        <v>1628.4166666666667</v>
      </c>
      <c r="E223" s="40">
        <v>1614.8333333333335</v>
      </c>
      <c r="F223" s="40">
        <v>1591.6166666666668</v>
      </c>
      <c r="G223" s="40">
        <v>1578.0333333333335</v>
      </c>
      <c r="H223" s="40">
        <v>1651.6333333333334</v>
      </c>
      <c r="I223" s="40">
        <v>1665.2166666666669</v>
      </c>
      <c r="J223" s="40">
        <v>1688.4333333333334</v>
      </c>
      <c r="K223" s="31">
        <v>1642</v>
      </c>
      <c r="L223" s="31">
        <v>1605.2</v>
      </c>
      <c r="M223" s="31">
        <v>5.2800900000000004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692.3</v>
      </c>
      <c r="D224" s="40">
        <v>686.43333333333339</v>
      </c>
      <c r="E224" s="40">
        <v>676.26666666666677</v>
      </c>
      <c r="F224" s="40">
        <v>660.23333333333335</v>
      </c>
      <c r="G224" s="40">
        <v>650.06666666666672</v>
      </c>
      <c r="H224" s="40">
        <v>702.46666666666681</v>
      </c>
      <c r="I224" s="40">
        <v>712.63333333333333</v>
      </c>
      <c r="J224" s="40">
        <v>728.66666666666686</v>
      </c>
      <c r="K224" s="31">
        <v>696.6</v>
      </c>
      <c r="L224" s="31">
        <v>670.4</v>
      </c>
      <c r="M224" s="31">
        <v>10.119719999999999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728.95</v>
      </c>
      <c r="D225" s="40">
        <v>732.15</v>
      </c>
      <c r="E225" s="40">
        <v>709.84999999999991</v>
      </c>
      <c r="F225" s="40">
        <v>690.74999999999989</v>
      </c>
      <c r="G225" s="40">
        <v>668.44999999999982</v>
      </c>
      <c r="H225" s="40">
        <v>751.25</v>
      </c>
      <c r="I225" s="40">
        <v>773.55</v>
      </c>
      <c r="J225" s="40">
        <v>792.65000000000009</v>
      </c>
      <c r="K225" s="31">
        <v>754.45</v>
      </c>
      <c r="L225" s="31">
        <v>713.05</v>
      </c>
      <c r="M225" s="31">
        <v>6.4672299999999998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39.15</v>
      </c>
      <c r="D226" s="40">
        <v>38.43333333333333</v>
      </c>
      <c r="E226" s="40">
        <v>37.316666666666663</v>
      </c>
      <c r="F226" s="40">
        <v>35.483333333333334</v>
      </c>
      <c r="G226" s="40">
        <v>34.366666666666667</v>
      </c>
      <c r="H226" s="40">
        <v>40.266666666666659</v>
      </c>
      <c r="I226" s="40">
        <v>41.383333333333319</v>
      </c>
      <c r="J226" s="40">
        <v>43.216666666666654</v>
      </c>
      <c r="K226" s="31">
        <v>39.549999999999997</v>
      </c>
      <c r="L226" s="31">
        <v>36.6</v>
      </c>
      <c r="M226" s="31">
        <v>324.12713000000002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48.5</v>
      </c>
      <c r="D227" s="40">
        <v>48.083333333333336</v>
      </c>
      <c r="E227" s="40">
        <v>47.416666666666671</v>
      </c>
      <c r="F227" s="40">
        <v>46.333333333333336</v>
      </c>
      <c r="G227" s="40">
        <v>45.666666666666671</v>
      </c>
      <c r="H227" s="40">
        <v>49.166666666666671</v>
      </c>
      <c r="I227" s="40">
        <v>49.833333333333343</v>
      </c>
      <c r="J227" s="40">
        <v>50.916666666666671</v>
      </c>
      <c r="K227" s="31">
        <v>48.75</v>
      </c>
      <c r="L227" s="31">
        <v>47</v>
      </c>
      <c r="M227" s="31">
        <v>284.39821999999998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54.5</v>
      </c>
      <c r="D228" s="40">
        <v>54.233333333333327</v>
      </c>
      <c r="E228" s="40">
        <v>53.266666666666652</v>
      </c>
      <c r="F228" s="40">
        <v>52.033333333333324</v>
      </c>
      <c r="G228" s="40">
        <v>51.066666666666649</v>
      </c>
      <c r="H228" s="40">
        <v>55.466666666666654</v>
      </c>
      <c r="I228" s="40">
        <v>56.433333333333337</v>
      </c>
      <c r="J228" s="40">
        <v>57.666666666666657</v>
      </c>
      <c r="K228" s="31">
        <v>55.2</v>
      </c>
      <c r="L228" s="31">
        <v>53</v>
      </c>
      <c r="M228" s="31">
        <v>79.153310000000005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1180.5</v>
      </c>
      <c r="D229" s="40">
        <v>1189.6833333333334</v>
      </c>
      <c r="E229" s="40">
        <v>1142.3666666666668</v>
      </c>
      <c r="F229" s="40">
        <v>1104.2333333333333</v>
      </c>
      <c r="G229" s="40">
        <v>1056.9166666666667</v>
      </c>
      <c r="H229" s="40">
        <v>1227.8166666666668</v>
      </c>
      <c r="I229" s="40">
        <v>1275.1333333333334</v>
      </c>
      <c r="J229" s="40">
        <v>1313.2666666666669</v>
      </c>
      <c r="K229" s="31">
        <v>1237</v>
      </c>
      <c r="L229" s="31">
        <v>1151.55</v>
      </c>
      <c r="M229" s="31">
        <v>1.06542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273.7</v>
      </c>
      <c r="D230" s="40">
        <v>269.63333333333338</v>
      </c>
      <c r="E230" s="40">
        <v>264.26666666666677</v>
      </c>
      <c r="F230" s="40">
        <v>254.83333333333337</v>
      </c>
      <c r="G230" s="40">
        <v>249.46666666666675</v>
      </c>
      <c r="H230" s="40">
        <v>279.06666666666678</v>
      </c>
      <c r="I230" s="40">
        <v>284.43333333333345</v>
      </c>
      <c r="J230" s="40">
        <v>293.86666666666679</v>
      </c>
      <c r="K230" s="31">
        <v>275</v>
      </c>
      <c r="L230" s="31">
        <v>260.2</v>
      </c>
      <c r="M230" s="31">
        <v>7.0573600000000001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1542.75</v>
      </c>
      <c r="D231" s="40">
        <v>1553.2</v>
      </c>
      <c r="E231" s="40">
        <v>1521.4</v>
      </c>
      <c r="F231" s="40">
        <v>1500.05</v>
      </c>
      <c r="G231" s="40">
        <v>1468.25</v>
      </c>
      <c r="H231" s="40">
        <v>1574.5500000000002</v>
      </c>
      <c r="I231" s="40">
        <v>1606.35</v>
      </c>
      <c r="J231" s="40">
        <v>1627.7000000000003</v>
      </c>
      <c r="K231" s="31">
        <v>1585</v>
      </c>
      <c r="L231" s="31">
        <v>1531.85</v>
      </c>
      <c r="M231" s="31">
        <v>0.49181999999999998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569.35</v>
      </c>
      <c r="D232" s="40">
        <v>568.68333333333339</v>
      </c>
      <c r="E232" s="40">
        <v>557.91666666666674</v>
      </c>
      <c r="F232" s="40">
        <v>546.48333333333335</v>
      </c>
      <c r="G232" s="40">
        <v>535.7166666666667</v>
      </c>
      <c r="H232" s="40">
        <v>580.11666666666679</v>
      </c>
      <c r="I232" s="40">
        <v>590.88333333333344</v>
      </c>
      <c r="J232" s="40">
        <v>602.31666666666683</v>
      </c>
      <c r="K232" s="31">
        <v>579.45000000000005</v>
      </c>
      <c r="L232" s="31">
        <v>557.25</v>
      </c>
      <c r="M232" s="31">
        <v>2.6685500000000002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171.7</v>
      </c>
      <c r="D233" s="40">
        <v>171.25</v>
      </c>
      <c r="E233" s="40">
        <v>165.55</v>
      </c>
      <c r="F233" s="40">
        <v>159.4</v>
      </c>
      <c r="G233" s="40">
        <v>153.70000000000002</v>
      </c>
      <c r="H233" s="40">
        <v>177.4</v>
      </c>
      <c r="I233" s="40">
        <v>183.1</v>
      </c>
      <c r="J233" s="40">
        <v>189.25</v>
      </c>
      <c r="K233" s="31">
        <v>176.95</v>
      </c>
      <c r="L233" s="31">
        <v>165.1</v>
      </c>
      <c r="M233" s="31">
        <v>25.022179999999999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43.1</v>
      </c>
      <c r="D234" s="40">
        <v>43.266666666666673</v>
      </c>
      <c r="E234" s="40">
        <v>42.633333333333347</v>
      </c>
      <c r="F234" s="40">
        <v>42.166666666666671</v>
      </c>
      <c r="G234" s="40">
        <v>41.533333333333346</v>
      </c>
      <c r="H234" s="40">
        <v>43.733333333333348</v>
      </c>
      <c r="I234" s="40">
        <v>44.366666666666674</v>
      </c>
      <c r="J234" s="40">
        <v>44.83333333333335</v>
      </c>
      <c r="K234" s="31">
        <v>43.9</v>
      </c>
      <c r="L234" s="31">
        <v>42.8</v>
      </c>
      <c r="M234" s="31">
        <v>20.469069999999999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241.5</v>
      </c>
      <c r="D235" s="40">
        <v>238.54999999999998</v>
      </c>
      <c r="E235" s="40">
        <v>234.64999999999998</v>
      </c>
      <c r="F235" s="40">
        <v>227.79999999999998</v>
      </c>
      <c r="G235" s="40">
        <v>223.89999999999998</v>
      </c>
      <c r="H235" s="40">
        <v>245.39999999999998</v>
      </c>
      <c r="I235" s="40">
        <v>249.3</v>
      </c>
      <c r="J235" s="40">
        <v>256.14999999999998</v>
      </c>
      <c r="K235" s="31">
        <v>242.45</v>
      </c>
      <c r="L235" s="31">
        <v>231.7</v>
      </c>
      <c r="M235" s="31">
        <v>566.71831999999995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118.15</v>
      </c>
      <c r="D236" s="40">
        <v>118.21666666666665</v>
      </c>
      <c r="E236" s="40">
        <v>116.43333333333331</v>
      </c>
      <c r="F236" s="40">
        <v>114.71666666666665</v>
      </c>
      <c r="G236" s="40">
        <v>112.93333333333331</v>
      </c>
      <c r="H236" s="40">
        <v>119.93333333333331</v>
      </c>
      <c r="I236" s="40">
        <v>121.71666666666664</v>
      </c>
      <c r="J236" s="40">
        <v>123.43333333333331</v>
      </c>
      <c r="K236" s="31">
        <v>120</v>
      </c>
      <c r="L236" s="31">
        <v>116.5</v>
      </c>
      <c r="M236" s="31">
        <v>3.0562499999999999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175.45</v>
      </c>
      <c r="D237" s="40">
        <v>175.21666666666667</v>
      </c>
      <c r="E237" s="40">
        <v>172.13333333333333</v>
      </c>
      <c r="F237" s="40">
        <v>168.81666666666666</v>
      </c>
      <c r="G237" s="40">
        <v>165.73333333333332</v>
      </c>
      <c r="H237" s="40">
        <v>178.53333333333333</v>
      </c>
      <c r="I237" s="40">
        <v>181.61666666666665</v>
      </c>
      <c r="J237" s="40">
        <v>184.93333333333334</v>
      </c>
      <c r="K237" s="31">
        <v>178.3</v>
      </c>
      <c r="L237" s="31">
        <v>171.9</v>
      </c>
      <c r="M237" s="31">
        <v>16.787330000000001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208.45</v>
      </c>
      <c r="D238" s="40">
        <v>211.16666666666666</v>
      </c>
      <c r="E238" s="40">
        <v>204.33333333333331</v>
      </c>
      <c r="F238" s="40">
        <v>200.21666666666667</v>
      </c>
      <c r="G238" s="40">
        <v>193.38333333333333</v>
      </c>
      <c r="H238" s="40">
        <v>215.2833333333333</v>
      </c>
      <c r="I238" s="40">
        <v>222.11666666666662</v>
      </c>
      <c r="J238" s="40">
        <v>226.23333333333329</v>
      </c>
      <c r="K238" s="31">
        <v>218</v>
      </c>
      <c r="L238" s="31">
        <v>207.05</v>
      </c>
      <c r="M238" s="31">
        <v>168.13773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133.5</v>
      </c>
      <c r="D239" s="40">
        <v>131.20000000000002</v>
      </c>
      <c r="E239" s="40">
        <v>128.10000000000002</v>
      </c>
      <c r="F239" s="40">
        <v>122.7</v>
      </c>
      <c r="G239" s="40">
        <v>119.60000000000001</v>
      </c>
      <c r="H239" s="40">
        <v>136.60000000000002</v>
      </c>
      <c r="I239" s="40">
        <v>139.69999999999999</v>
      </c>
      <c r="J239" s="40">
        <v>145.10000000000005</v>
      </c>
      <c r="K239" s="31">
        <v>134.30000000000001</v>
      </c>
      <c r="L239" s="31">
        <v>125.8</v>
      </c>
      <c r="M239" s="31">
        <v>91.921660000000003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8224.6</v>
      </c>
      <c r="D240" s="40">
        <v>8151</v>
      </c>
      <c r="E240" s="40">
        <v>8045.75</v>
      </c>
      <c r="F240" s="40">
        <v>7866.9</v>
      </c>
      <c r="G240" s="40">
        <v>7761.65</v>
      </c>
      <c r="H240" s="40">
        <v>8329.85</v>
      </c>
      <c r="I240" s="40">
        <v>8435.1</v>
      </c>
      <c r="J240" s="40">
        <v>8613.9500000000007</v>
      </c>
      <c r="K240" s="31">
        <v>8256.25</v>
      </c>
      <c r="L240" s="31">
        <v>7972.15</v>
      </c>
      <c r="M240" s="31">
        <v>2.0593599999999999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129.85</v>
      </c>
      <c r="D241" s="40">
        <v>130.76666666666665</v>
      </c>
      <c r="E241" s="40">
        <v>127.23333333333329</v>
      </c>
      <c r="F241" s="40">
        <v>124.61666666666665</v>
      </c>
      <c r="G241" s="40">
        <v>121.08333333333329</v>
      </c>
      <c r="H241" s="40">
        <v>133.3833333333333</v>
      </c>
      <c r="I241" s="40">
        <v>136.91666666666666</v>
      </c>
      <c r="J241" s="40">
        <v>139.5333333333333</v>
      </c>
      <c r="K241" s="31">
        <v>134.30000000000001</v>
      </c>
      <c r="L241" s="31">
        <v>128.15</v>
      </c>
      <c r="M241" s="31">
        <v>24.275469999999999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583.75</v>
      </c>
      <c r="D242" s="40">
        <v>581.31666666666661</v>
      </c>
      <c r="E242" s="40">
        <v>569.28333333333319</v>
      </c>
      <c r="F242" s="40">
        <v>554.81666666666661</v>
      </c>
      <c r="G242" s="40">
        <v>542.78333333333319</v>
      </c>
      <c r="H242" s="40">
        <v>595.78333333333319</v>
      </c>
      <c r="I242" s="40">
        <v>607.81666666666649</v>
      </c>
      <c r="J242" s="40">
        <v>622.28333333333319</v>
      </c>
      <c r="K242" s="31">
        <v>593.35</v>
      </c>
      <c r="L242" s="31">
        <v>566.85</v>
      </c>
      <c r="M242" s="31">
        <v>48.533700000000003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164.4</v>
      </c>
      <c r="D243" s="40">
        <v>162.33333333333334</v>
      </c>
      <c r="E243" s="40">
        <v>157.36666666666667</v>
      </c>
      <c r="F243" s="40">
        <v>150.33333333333334</v>
      </c>
      <c r="G243" s="40">
        <v>145.36666666666667</v>
      </c>
      <c r="H243" s="40">
        <v>169.36666666666667</v>
      </c>
      <c r="I243" s="40">
        <v>174.33333333333331</v>
      </c>
      <c r="J243" s="40">
        <v>181.36666666666667</v>
      </c>
      <c r="K243" s="31">
        <v>167.3</v>
      </c>
      <c r="L243" s="31">
        <v>155.30000000000001</v>
      </c>
      <c r="M243" s="31">
        <v>217.20031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115</v>
      </c>
      <c r="D244" s="40">
        <v>114.66666666666667</v>
      </c>
      <c r="E244" s="40">
        <v>113.68333333333334</v>
      </c>
      <c r="F244" s="40">
        <v>112.36666666666666</v>
      </c>
      <c r="G244" s="40">
        <v>111.38333333333333</v>
      </c>
      <c r="H244" s="40">
        <v>115.98333333333335</v>
      </c>
      <c r="I244" s="40">
        <v>116.96666666666667</v>
      </c>
      <c r="J244" s="40">
        <v>118.28333333333336</v>
      </c>
      <c r="K244" s="31">
        <v>115.65</v>
      </c>
      <c r="L244" s="31">
        <v>113.35</v>
      </c>
      <c r="M244" s="31">
        <v>93.805940000000007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20.8</v>
      </c>
      <c r="D245" s="40">
        <v>20.733333333333334</v>
      </c>
      <c r="E245" s="40">
        <v>20.266666666666669</v>
      </c>
      <c r="F245" s="40">
        <v>19.733333333333334</v>
      </c>
      <c r="G245" s="40">
        <v>19.266666666666669</v>
      </c>
      <c r="H245" s="40">
        <v>21.266666666666669</v>
      </c>
      <c r="I245" s="40">
        <v>21.733333333333338</v>
      </c>
      <c r="J245" s="40">
        <v>22.266666666666669</v>
      </c>
      <c r="K245" s="31">
        <v>21.2</v>
      </c>
      <c r="L245" s="31">
        <v>20.2</v>
      </c>
      <c r="M245" s="31">
        <v>53.255830000000003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3624.55</v>
      </c>
      <c r="D246" s="40">
        <v>3674.7833333333333</v>
      </c>
      <c r="E246" s="40">
        <v>3499.7666666666664</v>
      </c>
      <c r="F246" s="40">
        <v>3374.9833333333331</v>
      </c>
      <c r="G246" s="40">
        <v>3199.9666666666662</v>
      </c>
      <c r="H246" s="40">
        <v>3799.5666666666666</v>
      </c>
      <c r="I246" s="40">
        <v>3974.5833333333339</v>
      </c>
      <c r="J246" s="40">
        <v>4099.3666666666668</v>
      </c>
      <c r="K246" s="31">
        <v>3849.8</v>
      </c>
      <c r="L246" s="31">
        <v>3550</v>
      </c>
      <c r="M246" s="31">
        <v>53.034309999999998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253.45</v>
      </c>
      <c r="D247" s="40">
        <v>252.88333333333333</v>
      </c>
      <c r="E247" s="40">
        <v>246.31666666666666</v>
      </c>
      <c r="F247" s="40">
        <v>239.18333333333334</v>
      </c>
      <c r="G247" s="40">
        <v>232.61666666666667</v>
      </c>
      <c r="H247" s="40">
        <v>260.01666666666665</v>
      </c>
      <c r="I247" s="40">
        <v>266.58333333333326</v>
      </c>
      <c r="J247" s="40">
        <v>273.71666666666664</v>
      </c>
      <c r="K247" s="31">
        <v>259.45</v>
      </c>
      <c r="L247" s="31">
        <v>245.75</v>
      </c>
      <c r="M247" s="31">
        <v>5.0782600000000002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462.3</v>
      </c>
      <c r="D248" s="40">
        <v>465.83333333333331</v>
      </c>
      <c r="E248" s="40">
        <v>453.96666666666664</v>
      </c>
      <c r="F248" s="40">
        <v>445.63333333333333</v>
      </c>
      <c r="G248" s="40">
        <v>433.76666666666665</v>
      </c>
      <c r="H248" s="40">
        <v>474.16666666666663</v>
      </c>
      <c r="I248" s="40">
        <v>486.0333333333333</v>
      </c>
      <c r="J248" s="40">
        <v>494.36666666666662</v>
      </c>
      <c r="K248" s="31">
        <v>477.7</v>
      </c>
      <c r="L248" s="31">
        <v>457.5</v>
      </c>
      <c r="M248" s="31">
        <v>1.4790399999999999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549.4</v>
      </c>
      <c r="D249" s="40">
        <v>545.33333333333337</v>
      </c>
      <c r="E249" s="40">
        <v>539.26666666666677</v>
      </c>
      <c r="F249" s="40">
        <v>529.13333333333344</v>
      </c>
      <c r="G249" s="40">
        <v>523.06666666666683</v>
      </c>
      <c r="H249" s="40">
        <v>555.4666666666667</v>
      </c>
      <c r="I249" s="40">
        <v>561.5333333333333</v>
      </c>
      <c r="J249" s="40">
        <v>571.66666666666663</v>
      </c>
      <c r="K249" s="31">
        <v>551.4</v>
      </c>
      <c r="L249" s="31">
        <v>535.20000000000005</v>
      </c>
      <c r="M249" s="31">
        <v>25.366029999999999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270.85000000000002</v>
      </c>
      <c r="D250" s="40">
        <v>269.7166666666667</v>
      </c>
      <c r="E250" s="40">
        <v>264.88333333333338</v>
      </c>
      <c r="F250" s="40">
        <v>258.91666666666669</v>
      </c>
      <c r="G250" s="40">
        <v>254.08333333333337</v>
      </c>
      <c r="H250" s="40">
        <v>275.68333333333339</v>
      </c>
      <c r="I250" s="40">
        <v>280.51666666666665</v>
      </c>
      <c r="J250" s="40">
        <v>286.48333333333341</v>
      </c>
      <c r="K250" s="31">
        <v>274.55</v>
      </c>
      <c r="L250" s="31">
        <v>263.75</v>
      </c>
      <c r="M250" s="31">
        <v>96.07647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1137.55</v>
      </c>
      <c r="D251" s="40">
        <v>1121.8999999999999</v>
      </c>
      <c r="E251" s="40">
        <v>1100.6499999999996</v>
      </c>
      <c r="F251" s="40">
        <v>1063.7499999999998</v>
      </c>
      <c r="G251" s="40">
        <v>1042.4999999999995</v>
      </c>
      <c r="H251" s="40">
        <v>1158.7999999999997</v>
      </c>
      <c r="I251" s="40">
        <v>1180.0500000000002</v>
      </c>
      <c r="J251" s="40">
        <v>1216.9499999999998</v>
      </c>
      <c r="K251" s="31">
        <v>1143.1500000000001</v>
      </c>
      <c r="L251" s="31">
        <v>1085</v>
      </c>
      <c r="M251" s="31">
        <v>63.32732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41.1</v>
      </c>
      <c r="D252" s="40">
        <v>41.6</v>
      </c>
      <c r="E252" s="40">
        <v>40.450000000000003</v>
      </c>
      <c r="F252" s="40">
        <v>39.800000000000004</v>
      </c>
      <c r="G252" s="40">
        <v>38.650000000000006</v>
      </c>
      <c r="H252" s="40">
        <v>42.25</v>
      </c>
      <c r="I252" s="40">
        <v>43.399999999999991</v>
      </c>
      <c r="J252" s="40">
        <v>44.05</v>
      </c>
      <c r="K252" s="31">
        <v>42.75</v>
      </c>
      <c r="L252" s="31">
        <v>40.950000000000003</v>
      </c>
      <c r="M252" s="31">
        <v>35.877220000000001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6727</v>
      </c>
      <c r="D253" s="40">
        <v>6697.5333333333328</v>
      </c>
      <c r="E253" s="40">
        <v>6625.0666666666657</v>
      </c>
      <c r="F253" s="40">
        <v>6523.1333333333332</v>
      </c>
      <c r="G253" s="40">
        <v>6450.6666666666661</v>
      </c>
      <c r="H253" s="40">
        <v>6799.4666666666653</v>
      </c>
      <c r="I253" s="40">
        <v>6871.9333333333325</v>
      </c>
      <c r="J253" s="40">
        <v>6973.866666666665</v>
      </c>
      <c r="K253" s="31">
        <v>6770</v>
      </c>
      <c r="L253" s="31">
        <v>6595.6</v>
      </c>
      <c r="M253" s="31">
        <v>4.5284300000000002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1718.45</v>
      </c>
      <c r="D254" s="40">
        <v>1709.95</v>
      </c>
      <c r="E254" s="40">
        <v>1693.15</v>
      </c>
      <c r="F254" s="40">
        <v>1667.8500000000001</v>
      </c>
      <c r="G254" s="40">
        <v>1651.0500000000002</v>
      </c>
      <c r="H254" s="40">
        <v>1735.25</v>
      </c>
      <c r="I254" s="40">
        <v>1752.0499999999997</v>
      </c>
      <c r="J254" s="40">
        <v>1777.35</v>
      </c>
      <c r="K254" s="31">
        <v>1726.75</v>
      </c>
      <c r="L254" s="31">
        <v>1684.65</v>
      </c>
      <c r="M254" s="31">
        <v>46.72222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978.9</v>
      </c>
      <c r="D255" s="40">
        <v>972</v>
      </c>
      <c r="E255" s="40">
        <v>959</v>
      </c>
      <c r="F255" s="40">
        <v>939.1</v>
      </c>
      <c r="G255" s="40">
        <v>926.1</v>
      </c>
      <c r="H255" s="40">
        <v>991.9</v>
      </c>
      <c r="I255" s="40">
        <v>1004.9</v>
      </c>
      <c r="J255" s="40">
        <v>1024.8</v>
      </c>
      <c r="K255" s="31">
        <v>985</v>
      </c>
      <c r="L255" s="31">
        <v>952.1</v>
      </c>
      <c r="M255" s="31">
        <v>0.32962000000000002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323.10000000000002</v>
      </c>
      <c r="D256" s="40">
        <v>322.75000000000006</v>
      </c>
      <c r="E256" s="40">
        <v>313.7000000000001</v>
      </c>
      <c r="F256" s="40">
        <v>304.30000000000007</v>
      </c>
      <c r="G256" s="40">
        <v>295.25000000000011</v>
      </c>
      <c r="H256" s="40">
        <v>332.15000000000009</v>
      </c>
      <c r="I256" s="40">
        <v>341.20000000000005</v>
      </c>
      <c r="J256" s="40">
        <v>350.60000000000008</v>
      </c>
      <c r="K256" s="31">
        <v>331.8</v>
      </c>
      <c r="L256" s="31">
        <v>313.35000000000002</v>
      </c>
      <c r="M256" s="31">
        <v>33.931199999999997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678.85</v>
      </c>
      <c r="D257" s="40">
        <v>667.73333333333346</v>
      </c>
      <c r="E257" s="40">
        <v>653.76666666666688</v>
      </c>
      <c r="F257" s="40">
        <v>628.68333333333339</v>
      </c>
      <c r="G257" s="40">
        <v>614.71666666666681</v>
      </c>
      <c r="H257" s="40">
        <v>692.81666666666695</v>
      </c>
      <c r="I257" s="40">
        <v>706.78333333333342</v>
      </c>
      <c r="J257" s="40">
        <v>731.86666666666702</v>
      </c>
      <c r="K257" s="31">
        <v>681.7</v>
      </c>
      <c r="L257" s="31">
        <v>642.65</v>
      </c>
      <c r="M257" s="31">
        <v>2.6657299999999999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2236.25</v>
      </c>
      <c r="D258" s="40">
        <v>2208.6666666666665</v>
      </c>
      <c r="E258" s="40">
        <v>2167.7833333333328</v>
      </c>
      <c r="F258" s="40">
        <v>2099.3166666666662</v>
      </c>
      <c r="G258" s="40">
        <v>2058.4333333333325</v>
      </c>
      <c r="H258" s="40">
        <v>2277.1333333333332</v>
      </c>
      <c r="I258" s="40">
        <v>2318.0166666666673</v>
      </c>
      <c r="J258" s="40">
        <v>2386.4833333333336</v>
      </c>
      <c r="K258" s="31">
        <v>2249.5500000000002</v>
      </c>
      <c r="L258" s="31">
        <v>2140.1999999999998</v>
      </c>
      <c r="M258" s="31">
        <v>24.963100000000001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2432.4</v>
      </c>
      <c r="D259" s="40">
        <v>2398.9166666666665</v>
      </c>
      <c r="E259" s="40">
        <v>2350.7333333333331</v>
      </c>
      <c r="F259" s="40">
        <v>2269.0666666666666</v>
      </c>
      <c r="G259" s="40">
        <v>2220.8833333333332</v>
      </c>
      <c r="H259" s="40">
        <v>2480.583333333333</v>
      </c>
      <c r="I259" s="40">
        <v>2528.7666666666664</v>
      </c>
      <c r="J259" s="40">
        <v>2610.4333333333329</v>
      </c>
      <c r="K259" s="31">
        <v>2447.1</v>
      </c>
      <c r="L259" s="31">
        <v>2317.25</v>
      </c>
      <c r="M259" s="31">
        <v>2.5567799999999998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1756.25</v>
      </c>
      <c r="D260" s="40">
        <v>1745.2666666666667</v>
      </c>
      <c r="E260" s="40">
        <v>1726.5333333333333</v>
      </c>
      <c r="F260" s="40">
        <v>1696.8166666666666</v>
      </c>
      <c r="G260" s="40">
        <v>1678.0833333333333</v>
      </c>
      <c r="H260" s="40">
        <v>1774.9833333333333</v>
      </c>
      <c r="I260" s="40">
        <v>1793.7166666666665</v>
      </c>
      <c r="J260" s="40">
        <v>1823.4333333333334</v>
      </c>
      <c r="K260" s="31">
        <v>1764</v>
      </c>
      <c r="L260" s="31">
        <v>1715.55</v>
      </c>
      <c r="M260" s="31">
        <v>1.8059700000000001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3229.1</v>
      </c>
      <c r="D261" s="40">
        <v>3214.8000000000006</v>
      </c>
      <c r="E261" s="40">
        <v>3145.6000000000013</v>
      </c>
      <c r="F261" s="40">
        <v>3062.1000000000008</v>
      </c>
      <c r="G261" s="40">
        <v>2992.9000000000015</v>
      </c>
      <c r="H261" s="40">
        <v>3298.3000000000011</v>
      </c>
      <c r="I261" s="40">
        <v>3367.5000000000009</v>
      </c>
      <c r="J261" s="40">
        <v>3451.0000000000009</v>
      </c>
      <c r="K261" s="31">
        <v>3284</v>
      </c>
      <c r="L261" s="31">
        <v>3131.3</v>
      </c>
      <c r="M261" s="31">
        <v>1.0024500000000001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675.75</v>
      </c>
      <c r="D262" s="40">
        <v>671.16666666666663</v>
      </c>
      <c r="E262" s="40">
        <v>658.23333333333323</v>
      </c>
      <c r="F262" s="40">
        <v>640.71666666666658</v>
      </c>
      <c r="G262" s="40">
        <v>627.78333333333319</v>
      </c>
      <c r="H262" s="40">
        <v>688.68333333333328</v>
      </c>
      <c r="I262" s="40">
        <v>701.61666666666667</v>
      </c>
      <c r="J262" s="40">
        <v>719.13333333333333</v>
      </c>
      <c r="K262" s="31">
        <v>684.1</v>
      </c>
      <c r="L262" s="31">
        <v>653.65</v>
      </c>
      <c r="M262" s="31">
        <v>2.4419599999999999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230.75</v>
      </c>
      <c r="D263" s="40">
        <v>231.85</v>
      </c>
      <c r="E263" s="40">
        <v>226.89999999999998</v>
      </c>
      <c r="F263" s="40">
        <v>223.04999999999998</v>
      </c>
      <c r="G263" s="40">
        <v>218.09999999999997</v>
      </c>
      <c r="H263" s="40">
        <v>235.7</v>
      </c>
      <c r="I263" s="40">
        <v>240.64999999999998</v>
      </c>
      <c r="J263" s="40">
        <v>244.5</v>
      </c>
      <c r="K263" s="31">
        <v>236.8</v>
      </c>
      <c r="L263" s="31">
        <v>228</v>
      </c>
      <c r="M263" s="31">
        <v>12.071300000000001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149</v>
      </c>
      <c r="D264" s="40">
        <v>148.81666666666666</v>
      </c>
      <c r="E264" s="40">
        <v>146.73333333333332</v>
      </c>
      <c r="F264" s="40">
        <v>144.46666666666667</v>
      </c>
      <c r="G264" s="40">
        <v>142.38333333333333</v>
      </c>
      <c r="H264" s="40">
        <v>151.08333333333331</v>
      </c>
      <c r="I264" s="40">
        <v>153.16666666666669</v>
      </c>
      <c r="J264" s="40">
        <v>155.43333333333331</v>
      </c>
      <c r="K264" s="31">
        <v>150.9</v>
      </c>
      <c r="L264" s="31">
        <v>146.55000000000001</v>
      </c>
      <c r="M264" s="31">
        <v>5.5332699999999999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89.8</v>
      </c>
      <c r="D265" s="40">
        <v>89.666666666666671</v>
      </c>
      <c r="E265" s="40">
        <v>88.63333333333334</v>
      </c>
      <c r="F265" s="40">
        <v>87.466666666666669</v>
      </c>
      <c r="G265" s="40">
        <v>86.433333333333337</v>
      </c>
      <c r="H265" s="40">
        <v>90.833333333333343</v>
      </c>
      <c r="I265" s="40">
        <v>91.866666666666674</v>
      </c>
      <c r="J265" s="40">
        <v>93.033333333333346</v>
      </c>
      <c r="K265" s="31">
        <v>90.7</v>
      </c>
      <c r="L265" s="31">
        <v>88.5</v>
      </c>
      <c r="M265" s="31">
        <v>13.57971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338</v>
      </c>
      <c r="D266" s="40">
        <v>332.91666666666669</v>
      </c>
      <c r="E266" s="40">
        <v>326.08333333333337</v>
      </c>
      <c r="F266" s="40">
        <v>314.16666666666669</v>
      </c>
      <c r="G266" s="40">
        <v>307.33333333333337</v>
      </c>
      <c r="H266" s="40">
        <v>344.83333333333337</v>
      </c>
      <c r="I266" s="40">
        <v>351.66666666666674</v>
      </c>
      <c r="J266" s="40">
        <v>363.58333333333337</v>
      </c>
      <c r="K266" s="31">
        <v>339.75</v>
      </c>
      <c r="L266" s="31">
        <v>321</v>
      </c>
      <c r="M266" s="31">
        <v>11.47063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668.95</v>
      </c>
      <c r="D267" s="40">
        <v>656.55000000000007</v>
      </c>
      <c r="E267" s="40">
        <v>641.10000000000014</v>
      </c>
      <c r="F267" s="40">
        <v>613.25000000000011</v>
      </c>
      <c r="G267" s="40">
        <v>597.80000000000018</v>
      </c>
      <c r="H267" s="40">
        <v>684.40000000000009</v>
      </c>
      <c r="I267" s="40">
        <v>699.85000000000014</v>
      </c>
      <c r="J267" s="40">
        <v>727.7</v>
      </c>
      <c r="K267" s="31">
        <v>672</v>
      </c>
      <c r="L267" s="31">
        <v>628.70000000000005</v>
      </c>
      <c r="M267" s="31">
        <v>142.89169000000001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104.25</v>
      </c>
      <c r="D268" s="40">
        <v>104.05</v>
      </c>
      <c r="E268" s="40">
        <v>102.19999999999999</v>
      </c>
      <c r="F268" s="40">
        <v>100.14999999999999</v>
      </c>
      <c r="G268" s="40">
        <v>98.299999999999983</v>
      </c>
      <c r="H268" s="40">
        <v>106.1</v>
      </c>
      <c r="I268" s="40">
        <v>107.94999999999999</v>
      </c>
      <c r="J268" s="40">
        <v>110</v>
      </c>
      <c r="K268" s="31">
        <v>105.9</v>
      </c>
      <c r="L268" s="31">
        <v>102</v>
      </c>
      <c r="M268" s="31">
        <v>2.25773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90.25</v>
      </c>
      <c r="D269" s="40">
        <v>90.133333333333326</v>
      </c>
      <c r="E269" s="40">
        <v>88.516666666666652</v>
      </c>
      <c r="F269" s="40">
        <v>86.783333333333331</v>
      </c>
      <c r="G269" s="40">
        <v>85.166666666666657</v>
      </c>
      <c r="H269" s="40">
        <v>91.866666666666646</v>
      </c>
      <c r="I269" s="40">
        <v>93.48333333333332</v>
      </c>
      <c r="J269" s="40">
        <v>95.21666666666664</v>
      </c>
      <c r="K269" s="31">
        <v>91.75</v>
      </c>
      <c r="L269" s="31">
        <v>88.4</v>
      </c>
      <c r="M269" s="31">
        <v>10.44511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113.9</v>
      </c>
      <c r="D270" s="40">
        <v>113.88333333333333</v>
      </c>
      <c r="E270" s="40">
        <v>111.01666666666665</v>
      </c>
      <c r="F270" s="40">
        <v>108.13333333333333</v>
      </c>
      <c r="G270" s="40">
        <v>105.26666666666665</v>
      </c>
      <c r="H270" s="40">
        <v>116.76666666666665</v>
      </c>
      <c r="I270" s="40">
        <v>119.63333333333333</v>
      </c>
      <c r="J270" s="40">
        <v>122.51666666666665</v>
      </c>
      <c r="K270" s="31">
        <v>116.75</v>
      </c>
      <c r="L270" s="31">
        <v>111</v>
      </c>
      <c r="M270" s="31">
        <v>14.72377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279.7</v>
      </c>
      <c r="D271" s="40">
        <v>275.73333333333335</v>
      </c>
      <c r="E271" s="40">
        <v>268.9666666666667</v>
      </c>
      <c r="F271" s="40">
        <v>258.23333333333335</v>
      </c>
      <c r="G271" s="40">
        <v>251.4666666666667</v>
      </c>
      <c r="H271" s="40">
        <v>286.4666666666667</v>
      </c>
      <c r="I271" s="40">
        <v>293.23333333333335</v>
      </c>
      <c r="J271" s="40">
        <v>303.9666666666667</v>
      </c>
      <c r="K271" s="31">
        <v>282.5</v>
      </c>
      <c r="L271" s="31">
        <v>265</v>
      </c>
      <c r="M271" s="31">
        <v>5.6862700000000004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157.85</v>
      </c>
      <c r="D272" s="40">
        <v>155.25</v>
      </c>
      <c r="E272" s="40">
        <v>151.6</v>
      </c>
      <c r="F272" s="40">
        <v>145.35</v>
      </c>
      <c r="G272" s="40">
        <v>141.69999999999999</v>
      </c>
      <c r="H272" s="40">
        <v>161.5</v>
      </c>
      <c r="I272" s="40">
        <v>165.14999999999998</v>
      </c>
      <c r="J272" s="40">
        <v>171.4</v>
      </c>
      <c r="K272" s="31">
        <v>158.9</v>
      </c>
      <c r="L272" s="31">
        <v>149</v>
      </c>
      <c r="M272" s="31">
        <v>25.986470000000001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361.6</v>
      </c>
      <c r="D273" s="40">
        <v>357.4666666666667</v>
      </c>
      <c r="E273" s="40">
        <v>351.23333333333341</v>
      </c>
      <c r="F273" s="40">
        <v>340.86666666666673</v>
      </c>
      <c r="G273" s="40">
        <v>334.63333333333344</v>
      </c>
      <c r="H273" s="40">
        <v>367.83333333333337</v>
      </c>
      <c r="I273" s="40">
        <v>374.06666666666672</v>
      </c>
      <c r="J273" s="40">
        <v>384.43333333333334</v>
      </c>
      <c r="K273" s="31">
        <v>363.7</v>
      </c>
      <c r="L273" s="31">
        <v>347.1</v>
      </c>
      <c r="M273" s="31">
        <v>125.97293999999999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2188.5</v>
      </c>
      <c r="D274" s="40">
        <v>2192.8833333333332</v>
      </c>
      <c r="E274" s="40">
        <v>2160.8166666666666</v>
      </c>
      <c r="F274" s="40">
        <v>2133.1333333333332</v>
      </c>
      <c r="G274" s="40">
        <v>2101.0666666666666</v>
      </c>
      <c r="H274" s="40">
        <v>2220.5666666666666</v>
      </c>
      <c r="I274" s="40">
        <v>2252.6333333333332</v>
      </c>
      <c r="J274" s="40">
        <v>2280.3166666666666</v>
      </c>
      <c r="K274" s="31">
        <v>2224.9499999999998</v>
      </c>
      <c r="L274" s="31">
        <v>2165.1999999999998</v>
      </c>
      <c r="M274" s="31">
        <v>0.11751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4135.3500000000004</v>
      </c>
      <c r="D275" s="40">
        <v>4093.4</v>
      </c>
      <c r="E275" s="40">
        <v>4035</v>
      </c>
      <c r="F275" s="40">
        <v>3934.65</v>
      </c>
      <c r="G275" s="40">
        <v>3876.25</v>
      </c>
      <c r="H275" s="40">
        <v>4193.75</v>
      </c>
      <c r="I275" s="40">
        <v>4252.1500000000005</v>
      </c>
      <c r="J275" s="40">
        <v>4352.5</v>
      </c>
      <c r="K275" s="31">
        <v>4151.8</v>
      </c>
      <c r="L275" s="31">
        <v>3993.05</v>
      </c>
      <c r="M275" s="31">
        <v>6.1210100000000001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979.7</v>
      </c>
      <c r="D276" s="40">
        <v>980.44999999999993</v>
      </c>
      <c r="E276" s="40">
        <v>974.89999999999986</v>
      </c>
      <c r="F276" s="40">
        <v>970.09999999999991</v>
      </c>
      <c r="G276" s="40">
        <v>964.54999999999984</v>
      </c>
      <c r="H276" s="40">
        <v>985.24999999999989</v>
      </c>
      <c r="I276" s="40">
        <v>990.79999999999984</v>
      </c>
      <c r="J276" s="40">
        <v>995.59999999999991</v>
      </c>
      <c r="K276" s="31">
        <v>986</v>
      </c>
      <c r="L276" s="31">
        <v>975.65</v>
      </c>
      <c r="M276" s="31">
        <v>2.3569599999999999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164.95</v>
      </c>
      <c r="D277" s="40">
        <v>164.98333333333332</v>
      </c>
      <c r="E277" s="40">
        <v>162.96666666666664</v>
      </c>
      <c r="F277" s="40">
        <v>160.98333333333332</v>
      </c>
      <c r="G277" s="40">
        <v>158.96666666666664</v>
      </c>
      <c r="H277" s="40">
        <v>166.96666666666664</v>
      </c>
      <c r="I277" s="40">
        <v>168.98333333333335</v>
      </c>
      <c r="J277" s="40">
        <v>170.96666666666664</v>
      </c>
      <c r="K277" s="31">
        <v>167</v>
      </c>
      <c r="L277" s="31">
        <v>163</v>
      </c>
      <c r="M277" s="31">
        <v>9.1429500000000008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2098.0500000000002</v>
      </c>
      <c r="D278" s="40">
        <v>2111.3666666666668</v>
      </c>
      <c r="E278" s="40">
        <v>2041.7333333333336</v>
      </c>
      <c r="F278" s="40">
        <v>1985.416666666667</v>
      </c>
      <c r="G278" s="40">
        <v>1915.7833333333338</v>
      </c>
      <c r="H278" s="40">
        <v>2167.6833333333334</v>
      </c>
      <c r="I278" s="40">
        <v>2237.3166666666666</v>
      </c>
      <c r="J278" s="40">
        <v>2293.6333333333332</v>
      </c>
      <c r="K278" s="31">
        <v>2181</v>
      </c>
      <c r="L278" s="31">
        <v>2055.0500000000002</v>
      </c>
      <c r="M278" s="31">
        <v>0.95921999999999996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855.9</v>
      </c>
      <c r="D279" s="40">
        <v>854.55000000000007</v>
      </c>
      <c r="E279" s="40">
        <v>835.25000000000011</v>
      </c>
      <c r="F279" s="40">
        <v>814.6</v>
      </c>
      <c r="G279" s="40">
        <v>795.30000000000007</v>
      </c>
      <c r="H279" s="40">
        <v>875.20000000000016</v>
      </c>
      <c r="I279" s="40">
        <v>894.50000000000011</v>
      </c>
      <c r="J279" s="40">
        <v>915.1500000000002</v>
      </c>
      <c r="K279" s="31">
        <v>873.85</v>
      </c>
      <c r="L279" s="31">
        <v>833.9</v>
      </c>
      <c r="M279" s="31">
        <v>6.2273399999999999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289.95</v>
      </c>
      <c r="D280" s="40">
        <v>293.55</v>
      </c>
      <c r="E280" s="40">
        <v>285.60000000000002</v>
      </c>
      <c r="F280" s="40">
        <v>281.25</v>
      </c>
      <c r="G280" s="40">
        <v>273.3</v>
      </c>
      <c r="H280" s="40">
        <v>297.90000000000003</v>
      </c>
      <c r="I280" s="40">
        <v>305.84999999999997</v>
      </c>
      <c r="J280" s="40">
        <v>310.20000000000005</v>
      </c>
      <c r="K280" s="31">
        <v>301.5</v>
      </c>
      <c r="L280" s="31">
        <v>289.2</v>
      </c>
      <c r="M280" s="31">
        <v>8.82897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318.95</v>
      </c>
      <c r="D281" s="40">
        <v>315.3</v>
      </c>
      <c r="E281" s="40">
        <v>309.90000000000003</v>
      </c>
      <c r="F281" s="40">
        <v>300.85000000000002</v>
      </c>
      <c r="G281" s="40">
        <v>295.45000000000005</v>
      </c>
      <c r="H281" s="40">
        <v>324.35000000000002</v>
      </c>
      <c r="I281" s="40">
        <v>329.75</v>
      </c>
      <c r="J281" s="40">
        <v>338.8</v>
      </c>
      <c r="K281" s="31">
        <v>320.7</v>
      </c>
      <c r="L281" s="31">
        <v>306.25</v>
      </c>
      <c r="M281" s="31">
        <v>7.3652800000000003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262.8</v>
      </c>
      <c r="D282" s="40">
        <v>263.76666666666665</v>
      </c>
      <c r="E282" s="40">
        <v>257.83333333333331</v>
      </c>
      <c r="F282" s="40">
        <v>252.86666666666667</v>
      </c>
      <c r="G282" s="40">
        <v>246.93333333333334</v>
      </c>
      <c r="H282" s="40">
        <v>268.73333333333329</v>
      </c>
      <c r="I282" s="40">
        <v>274.66666666666669</v>
      </c>
      <c r="J282" s="40">
        <v>279.63333333333327</v>
      </c>
      <c r="K282" s="31">
        <v>269.7</v>
      </c>
      <c r="L282" s="31">
        <v>258.8</v>
      </c>
      <c r="M282" s="31">
        <v>3.0676700000000001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1253.75</v>
      </c>
      <c r="D283" s="40">
        <v>1241.9333333333332</v>
      </c>
      <c r="E283" s="40">
        <v>1223.9166666666663</v>
      </c>
      <c r="F283" s="40">
        <v>1194.083333333333</v>
      </c>
      <c r="G283" s="40">
        <v>1176.0666666666662</v>
      </c>
      <c r="H283" s="40">
        <v>1271.7666666666664</v>
      </c>
      <c r="I283" s="40">
        <v>1289.7833333333333</v>
      </c>
      <c r="J283" s="40">
        <v>1319.6166666666666</v>
      </c>
      <c r="K283" s="31">
        <v>1259.95</v>
      </c>
      <c r="L283" s="31">
        <v>1212.0999999999999</v>
      </c>
      <c r="M283" s="31">
        <v>0.68949000000000005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1123.8499999999999</v>
      </c>
      <c r="D284" s="40">
        <v>1130.7166666666667</v>
      </c>
      <c r="E284" s="40">
        <v>1109.2333333333333</v>
      </c>
      <c r="F284" s="40">
        <v>1094.6166666666666</v>
      </c>
      <c r="G284" s="40">
        <v>1073.1333333333332</v>
      </c>
      <c r="H284" s="40">
        <v>1145.3333333333335</v>
      </c>
      <c r="I284" s="40">
        <v>1166.8166666666671</v>
      </c>
      <c r="J284" s="40">
        <v>1181.4333333333336</v>
      </c>
      <c r="K284" s="31">
        <v>1152.2</v>
      </c>
      <c r="L284" s="31">
        <v>1116.0999999999999</v>
      </c>
      <c r="M284" s="31">
        <v>1.6984600000000001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394.3</v>
      </c>
      <c r="D285" s="40">
        <v>396.93333333333334</v>
      </c>
      <c r="E285" s="40">
        <v>385.86666666666667</v>
      </c>
      <c r="F285" s="40">
        <v>377.43333333333334</v>
      </c>
      <c r="G285" s="40">
        <v>366.36666666666667</v>
      </c>
      <c r="H285" s="40">
        <v>405.36666666666667</v>
      </c>
      <c r="I285" s="40">
        <v>416.43333333333339</v>
      </c>
      <c r="J285" s="40">
        <v>424.86666666666667</v>
      </c>
      <c r="K285" s="31">
        <v>408</v>
      </c>
      <c r="L285" s="31">
        <v>388.5</v>
      </c>
      <c r="M285" s="31">
        <v>2.6816599999999999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619.9</v>
      </c>
      <c r="D286" s="40">
        <v>617.98333333333323</v>
      </c>
      <c r="E286" s="40">
        <v>611.16666666666652</v>
      </c>
      <c r="F286" s="40">
        <v>602.43333333333328</v>
      </c>
      <c r="G286" s="40">
        <v>595.61666666666656</v>
      </c>
      <c r="H286" s="40">
        <v>626.71666666666647</v>
      </c>
      <c r="I286" s="40">
        <v>633.5333333333333</v>
      </c>
      <c r="J286" s="40">
        <v>642.26666666666642</v>
      </c>
      <c r="K286" s="31">
        <v>624.79999999999995</v>
      </c>
      <c r="L286" s="31">
        <v>609.25</v>
      </c>
      <c r="M286" s="31">
        <v>2.0167000000000002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48.45</v>
      </c>
      <c r="D287" s="40">
        <v>47.933333333333337</v>
      </c>
      <c r="E287" s="40">
        <v>46.816666666666677</v>
      </c>
      <c r="F287" s="40">
        <v>45.183333333333337</v>
      </c>
      <c r="G287" s="40">
        <v>44.066666666666677</v>
      </c>
      <c r="H287" s="40">
        <v>49.566666666666677</v>
      </c>
      <c r="I287" s="40">
        <v>50.683333333333337</v>
      </c>
      <c r="J287" s="40">
        <v>52.316666666666677</v>
      </c>
      <c r="K287" s="31">
        <v>49.05</v>
      </c>
      <c r="L287" s="31">
        <v>46.3</v>
      </c>
      <c r="M287" s="31">
        <v>45.933759999999999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593.04999999999995</v>
      </c>
      <c r="D288" s="40">
        <v>592.36666666666667</v>
      </c>
      <c r="E288" s="40">
        <v>583.73333333333335</v>
      </c>
      <c r="F288" s="40">
        <v>574.41666666666663</v>
      </c>
      <c r="G288" s="40">
        <v>565.7833333333333</v>
      </c>
      <c r="H288" s="40">
        <v>601.68333333333339</v>
      </c>
      <c r="I288" s="40">
        <v>610.31666666666683</v>
      </c>
      <c r="J288" s="40">
        <v>619.63333333333344</v>
      </c>
      <c r="K288" s="31">
        <v>601</v>
      </c>
      <c r="L288" s="31">
        <v>583.04999999999995</v>
      </c>
      <c r="M288" s="31">
        <v>2.2562799999999998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454.85</v>
      </c>
      <c r="D289" s="40">
        <v>451.59999999999997</v>
      </c>
      <c r="E289" s="40">
        <v>435.19999999999993</v>
      </c>
      <c r="F289" s="40">
        <v>415.54999999999995</v>
      </c>
      <c r="G289" s="40">
        <v>399.14999999999992</v>
      </c>
      <c r="H289" s="40">
        <v>471.24999999999994</v>
      </c>
      <c r="I289" s="40">
        <v>487.64999999999992</v>
      </c>
      <c r="J289" s="40">
        <v>507.29999999999995</v>
      </c>
      <c r="K289" s="31">
        <v>468</v>
      </c>
      <c r="L289" s="31">
        <v>431.95</v>
      </c>
      <c r="M289" s="31">
        <v>32.224400000000003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2010.95</v>
      </c>
      <c r="D290" s="40">
        <v>2011.5666666666668</v>
      </c>
      <c r="E290" s="40">
        <v>1995.4833333333336</v>
      </c>
      <c r="F290" s="40">
        <v>1980.0166666666667</v>
      </c>
      <c r="G290" s="40">
        <v>1963.9333333333334</v>
      </c>
      <c r="H290" s="40">
        <v>2027.0333333333338</v>
      </c>
      <c r="I290" s="40">
        <v>2043.1166666666672</v>
      </c>
      <c r="J290" s="40">
        <v>2058.5833333333339</v>
      </c>
      <c r="K290" s="31">
        <v>2027.65</v>
      </c>
      <c r="L290" s="31">
        <v>1996.1</v>
      </c>
      <c r="M290" s="31">
        <v>38.668880000000001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83.9</v>
      </c>
      <c r="D291" s="40">
        <v>83.216666666666669</v>
      </c>
      <c r="E291" s="40">
        <v>81.933333333333337</v>
      </c>
      <c r="F291" s="40">
        <v>79.966666666666669</v>
      </c>
      <c r="G291" s="40">
        <v>78.683333333333337</v>
      </c>
      <c r="H291" s="40">
        <v>85.183333333333337</v>
      </c>
      <c r="I291" s="40">
        <v>86.466666666666669</v>
      </c>
      <c r="J291" s="40">
        <v>88.433333333333337</v>
      </c>
      <c r="K291" s="31">
        <v>84.5</v>
      </c>
      <c r="L291" s="31">
        <v>81.25</v>
      </c>
      <c r="M291" s="31">
        <v>93.295910000000006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4574.8</v>
      </c>
      <c r="D292" s="40">
        <v>4539.55</v>
      </c>
      <c r="E292" s="40">
        <v>4480.25</v>
      </c>
      <c r="F292" s="40">
        <v>4385.7</v>
      </c>
      <c r="G292" s="40">
        <v>4326.3999999999996</v>
      </c>
      <c r="H292" s="40">
        <v>4634.1000000000004</v>
      </c>
      <c r="I292" s="40">
        <v>4693.4000000000015</v>
      </c>
      <c r="J292" s="40">
        <v>4787.9500000000007</v>
      </c>
      <c r="K292" s="31">
        <v>4598.8500000000004</v>
      </c>
      <c r="L292" s="31">
        <v>4445</v>
      </c>
      <c r="M292" s="31">
        <v>2.9405399999999999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407.45</v>
      </c>
      <c r="D293" s="40">
        <v>404.2833333333333</v>
      </c>
      <c r="E293" s="40">
        <v>398.76666666666659</v>
      </c>
      <c r="F293" s="40">
        <v>390.08333333333331</v>
      </c>
      <c r="G293" s="40">
        <v>384.56666666666661</v>
      </c>
      <c r="H293" s="40">
        <v>412.96666666666658</v>
      </c>
      <c r="I293" s="40">
        <v>418.48333333333323</v>
      </c>
      <c r="J293" s="40">
        <v>427.16666666666657</v>
      </c>
      <c r="K293" s="31">
        <v>409.8</v>
      </c>
      <c r="L293" s="31">
        <v>395.6</v>
      </c>
      <c r="M293" s="31">
        <v>33.324590000000001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291.8</v>
      </c>
      <c r="D294" s="40">
        <v>288.93333333333334</v>
      </c>
      <c r="E294" s="40">
        <v>283.9666666666667</v>
      </c>
      <c r="F294" s="40">
        <v>276.13333333333338</v>
      </c>
      <c r="G294" s="40">
        <v>271.16666666666674</v>
      </c>
      <c r="H294" s="40">
        <v>296.76666666666665</v>
      </c>
      <c r="I294" s="40">
        <v>301.73333333333323</v>
      </c>
      <c r="J294" s="40">
        <v>309.56666666666661</v>
      </c>
      <c r="K294" s="31">
        <v>293.89999999999998</v>
      </c>
      <c r="L294" s="31">
        <v>281.10000000000002</v>
      </c>
      <c r="M294" s="31">
        <v>1.13663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7867.7</v>
      </c>
      <c r="D295" s="40">
        <v>7918.8</v>
      </c>
      <c r="E295" s="40">
        <v>7764</v>
      </c>
      <c r="F295" s="40">
        <v>7660.3</v>
      </c>
      <c r="G295" s="40">
        <v>7505.5</v>
      </c>
      <c r="H295" s="40">
        <v>8022.5</v>
      </c>
      <c r="I295" s="40">
        <v>8177.3000000000011</v>
      </c>
      <c r="J295" s="40">
        <v>8281</v>
      </c>
      <c r="K295" s="31">
        <v>8073.6</v>
      </c>
      <c r="L295" s="31">
        <v>7815.1</v>
      </c>
      <c r="M295" s="31">
        <v>6.2050000000000001E-2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5739.75</v>
      </c>
      <c r="D296" s="40">
        <v>5673.8166666666666</v>
      </c>
      <c r="E296" s="40">
        <v>5580.6333333333332</v>
      </c>
      <c r="F296" s="40">
        <v>5421.5166666666664</v>
      </c>
      <c r="G296" s="40">
        <v>5328.333333333333</v>
      </c>
      <c r="H296" s="40">
        <v>5832.9333333333334</v>
      </c>
      <c r="I296" s="40">
        <v>5926.1166666666659</v>
      </c>
      <c r="J296" s="40">
        <v>6085.2333333333336</v>
      </c>
      <c r="K296" s="31">
        <v>5767</v>
      </c>
      <c r="L296" s="31">
        <v>5514.7</v>
      </c>
      <c r="M296" s="31">
        <v>3.1397699999999999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1720.9</v>
      </c>
      <c r="D297" s="40">
        <v>1714.6833333333334</v>
      </c>
      <c r="E297" s="40">
        <v>1698.6166666666668</v>
      </c>
      <c r="F297" s="40">
        <v>1676.3333333333335</v>
      </c>
      <c r="G297" s="40">
        <v>1660.2666666666669</v>
      </c>
      <c r="H297" s="40">
        <v>1736.9666666666667</v>
      </c>
      <c r="I297" s="40">
        <v>1753.0333333333333</v>
      </c>
      <c r="J297" s="40">
        <v>1775.3166666666666</v>
      </c>
      <c r="K297" s="31">
        <v>1730.75</v>
      </c>
      <c r="L297" s="31">
        <v>1692.4</v>
      </c>
      <c r="M297" s="31">
        <v>20.297470000000001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624.15</v>
      </c>
      <c r="D298" s="40">
        <v>619.69999999999993</v>
      </c>
      <c r="E298" s="40">
        <v>609.44999999999982</v>
      </c>
      <c r="F298" s="40">
        <v>594.74999999999989</v>
      </c>
      <c r="G298" s="40">
        <v>584.49999999999977</v>
      </c>
      <c r="H298" s="40">
        <v>634.39999999999986</v>
      </c>
      <c r="I298" s="40">
        <v>644.65000000000009</v>
      </c>
      <c r="J298" s="40">
        <v>659.34999999999991</v>
      </c>
      <c r="K298" s="31">
        <v>629.95000000000005</v>
      </c>
      <c r="L298" s="31">
        <v>605</v>
      </c>
      <c r="M298" s="31">
        <v>35.59102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39.9</v>
      </c>
      <c r="D299" s="40">
        <v>39.68333333333333</v>
      </c>
      <c r="E299" s="40">
        <v>39.066666666666663</v>
      </c>
      <c r="F299" s="40">
        <v>38.233333333333334</v>
      </c>
      <c r="G299" s="40">
        <v>37.616666666666667</v>
      </c>
      <c r="H299" s="40">
        <v>40.516666666666659</v>
      </c>
      <c r="I299" s="40">
        <v>41.133333333333319</v>
      </c>
      <c r="J299" s="40">
        <v>41.966666666666654</v>
      </c>
      <c r="K299" s="31">
        <v>40.299999999999997</v>
      </c>
      <c r="L299" s="31">
        <v>38.85</v>
      </c>
      <c r="M299" s="31">
        <v>28.84892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2610.8000000000002</v>
      </c>
      <c r="D300" s="40">
        <v>2600.2666666666669</v>
      </c>
      <c r="E300" s="40">
        <v>2540.5333333333338</v>
      </c>
      <c r="F300" s="40">
        <v>2470.2666666666669</v>
      </c>
      <c r="G300" s="40">
        <v>2410.5333333333338</v>
      </c>
      <c r="H300" s="40">
        <v>2670.5333333333338</v>
      </c>
      <c r="I300" s="40">
        <v>2730.2666666666664</v>
      </c>
      <c r="J300" s="40">
        <v>2800.5333333333338</v>
      </c>
      <c r="K300" s="31">
        <v>2660</v>
      </c>
      <c r="L300" s="31">
        <v>2530</v>
      </c>
      <c r="M300" s="31">
        <v>2.2999399999999999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930.1</v>
      </c>
      <c r="D301" s="40">
        <v>927.11666666666679</v>
      </c>
      <c r="E301" s="40">
        <v>917.28333333333353</v>
      </c>
      <c r="F301" s="40">
        <v>904.4666666666667</v>
      </c>
      <c r="G301" s="40">
        <v>894.63333333333344</v>
      </c>
      <c r="H301" s="40">
        <v>939.93333333333362</v>
      </c>
      <c r="I301" s="40">
        <v>949.76666666666688</v>
      </c>
      <c r="J301" s="40">
        <v>962.58333333333371</v>
      </c>
      <c r="K301" s="31">
        <v>936.95</v>
      </c>
      <c r="L301" s="31">
        <v>914.3</v>
      </c>
      <c r="M301" s="31">
        <v>17.073699999999999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3797.35</v>
      </c>
      <c r="D302" s="40">
        <v>3797.0833333333335</v>
      </c>
      <c r="E302" s="40">
        <v>3699.166666666667</v>
      </c>
      <c r="F302" s="40">
        <v>3600.9833333333336</v>
      </c>
      <c r="G302" s="40">
        <v>3503.0666666666671</v>
      </c>
      <c r="H302" s="40">
        <v>3895.2666666666669</v>
      </c>
      <c r="I302" s="40">
        <v>3993.1833333333338</v>
      </c>
      <c r="J302" s="40">
        <v>4091.3666666666668</v>
      </c>
      <c r="K302" s="31">
        <v>3895</v>
      </c>
      <c r="L302" s="31">
        <v>3698.9</v>
      </c>
      <c r="M302" s="31">
        <v>0.44506000000000001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780.8</v>
      </c>
      <c r="D303" s="40">
        <v>791.26666666666677</v>
      </c>
      <c r="E303" s="40">
        <v>764.53333333333353</v>
      </c>
      <c r="F303" s="40">
        <v>748.26666666666677</v>
      </c>
      <c r="G303" s="40">
        <v>721.53333333333353</v>
      </c>
      <c r="H303" s="40">
        <v>807.53333333333353</v>
      </c>
      <c r="I303" s="40">
        <v>834.26666666666688</v>
      </c>
      <c r="J303" s="40">
        <v>850.53333333333353</v>
      </c>
      <c r="K303" s="31">
        <v>818</v>
      </c>
      <c r="L303" s="31">
        <v>775</v>
      </c>
      <c r="M303" s="31">
        <v>0.29047000000000001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43.2</v>
      </c>
      <c r="D304" s="40">
        <v>43.166666666666664</v>
      </c>
      <c r="E304" s="40">
        <v>42.533333333333331</v>
      </c>
      <c r="F304" s="40">
        <v>41.866666666666667</v>
      </c>
      <c r="G304" s="40">
        <v>41.233333333333334</v>
      </c>
      <c r="H304" s="40">
        <v>43.833333333333329</v>
      </c>
      <c r="I304" s="40">
        <v>44.466666666666669</v>
      </c>
      <c r="J304" s="40">
        <v>45.133333333333326</v>
      </c>
      <c r="K304" s="31">
        <v>43.8</v>
      </c>
      <c r="L304" s="31">
        <v>42.5</v>
      </c>
      <c r="M304" s="31">
        <v>10.52383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156.9</v>
      </c>
      <c r="D305" s="40">
        <v>157.61666666666667</v>
      </c>
      <c r="E305" s="40">
        <v>155.43333333333334</v>
      </c>
      <c r="F305" s="40">
        <v>153.96666666666667</v>
      </c>
      <c r="G305" s="40">
        <v>151.78333333333333</v>
      </c>
      <c r="H305" s="40">
        <v>159.08333333333334</v>
      </c>
      <c r="I305" s="40">
        <v>161.26666666666668</v>
      </c>
      <c r="J305" s="40">
        <v>162.73333333333335</v>
      </c>
      <c r="K305" s="31">
        <v>159.80000000000001</v>
      </c>
      <c r="L305" s="31">
        <v>156.15</v>
      </c>
      <c r="M305" s="31">
        <v>3.3187600000000002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78373.75</v>
      </c>
      <c r="D306" s="40">
        <v>78485.016666666663</v>
      </c>
      <c r="E306" s="40">
        <v>77938.733333333323</v>
      </c>
      <c r="F306" s="40">
        <v>77503.71666666666</v>
      </c>
      <c r="G306" s="40">
        <v>76957.43333333332</v>
      </c>
      <c r="H306" s="40">
        <v>78920.033333333326</v>
      </c>
      <c r="I306" s="40">
        <v>79466.316666666651</v>
      </c>
      <c r="J306" s="40">
        <v>79901.333333333328</v>
      </c>
      <c r="K306" s="31">
        <v>79031.3</v>
      </c>
      <c r="L306" s="31">
        <v>78050</v>
      </c>
      <c r="M306" s="31">
        <v>0.10584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1102.3</v>
      </c>
      <c r="D307" s="40">
        <v>1099.4666666666667</v>
      </c>
      <c r="E307" s="40">
        <v>1085.9333333333334</v>
      </c>
      <c r="F307" s="40">
        <v>1069.5666666666666</v>
      </c>
      <c r="G307" s="40">
        <v>1056.0333333333333</v>
      </c>
      <c r="H307" s="40">
        <v>1115.8333333333335</v>
      </c>
      <c r="I307" s="40">
        <v>1129.3666666666668</v>
      </c>
      <c r="J307" s="40">
        <v>1145.7333333333336</v>
      </c>
      <c r="K307" s="31">
        <v>1113</v>
      </c>
      <c r="L307" s="31">
        <v>1083.0999999999999</v>
      </c>
      <c r="M307" s="31">
        <v>4.0883599999999998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4651.1000000000004</v>
      </c>
      <c r="D308" s="40">
        <v>4595.3833333333341</v>
      </c>
      <c r="E308" s="40">
        <v>4510.7666666666682</v>
      </c>
      <c r="F308" s="40">
        <v>4370.4333333333343</v>
      </c>
      <c r="G308" s="40">
        <v>4285.8166666666684</v>
      </c>
      <c r="H308" s="40">
        <v>4735.7166666666681</v>
      </c>
      <c r="I308" s="40">
        <v>4820.3333333333348</v>
      </c>
      <c r="J308" s="40">
        <v>4960.6666666666679</v>
      </c>
      <c r="K308" s="31">
        <v>4680</v>
      </c>
      <c r="L308" s="31">
        <v>4455.05</v>
      </c>
      <c r="M308" s="31">
        <v>0.2225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311.64999999999998</v>
      </c>
      <c r="D309" s="40">
        <v>312.05</v>
      </c>
      <c r="E309" s="40">
        <v>308.85000000000002</v>
      </c>
      <c r="F309" s="40">
        <v>306.05</v>
      </c>
      <c r="G309" s="40">
        <v>302.85000000000002</v>
      </c>
      <c r="H309" s="40">
        <v>314.85000000000002</v>
      </c>
      <c r="I309" s="40">
        <v>318.04999999999995</v>
      </c>
      <c r="J309" s="40">
        <v>320.85000000000002</v>
      </c>
      <c r="K309" s="31">
        <v>315.25</v>
      </c>
      <c r="L309" s="31">
        <v>309.25</v>
      </c>
      <c r="M309" s="31">
        <v>0.60484000000000004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180.85</v>
      </c>
      <c r="D310" s="40">
        <v>178.85</v>
      </c>
      <c r="E310" s="40">
        <v>175.7</v>
      </c>
      <c r="F310" s="40">
        <v>170.54999999999998</v>
      </c>
      <c r="G310" s="40">
        <v>167.39999999999998</v>
      </c>
      <c r="H310" s="40">
        <v>184</v>
      </c>
      <c r="I310" s="40">
        <v>187.15000000000003</v>
      </c>
      <c r="J310" s="40">
        <v>192.3</v>
      </c>
      <c r="K310" s="31">
        <v>182</v>
      </c>
      <c r="L310" s="31">
        <v>173.7</v>
      </c>
      <c r="M310" s="31">
        <v>60.747349999999997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738.45</v>
      </c>
      <c r="D311" s="40">
        <v>736.29999999999984</v>
      </c>
      <c r="E311" s="40">
        <v>731.6999999999997</v>
      </c>
      <c r="F311" s="40">
        <v>724.94999999999982</v>
      </c>
      <c r="G311" s="40">
        <v>720.34999999999968</v>
      </c>
      <c r="H311" s="40">
        <v>743.04999999999973</v>
      </c>
      <c r="I311" s="40">
        <v>747.64999999999986</v>
      </c>
      <c r="J311" s="40">
        <v>754.39999999999975</v>
      </c>
      <c r="K311" s="31">
        <v>740.9</v>
      </c>
      <c r="L311" s="31">
        <v>729.55</v>
      </c>
      <c r="M311" s="31">
        <v>23.808340000000001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224.25</v>
      </c>
      <c r="D312" s="40">
        <v>228.63333333333333</v>
      </c>
      <c r="E312" s="40">
        <v>218.26666666666665</v>
      </c>
      <c r="F312" s="40">
        <v>212.28333333333333</v>
      </c>
      <c r="G312" s="40">
        <v>201.91666666666666</v>
      </c>
      <c r="H312" s="40">
        <v>234.61666666666665</v>
      </c>
      <c r="I312" s="40">
        <v>244.98333333333332</v>
      </c>
      <c r="J312" s="40">
        <v>250.96666666666664</v>
      </c>
      <c r="K312" s="31">
        <v>239</v>
      </c>
      <c r="L312" s="31">
        <v>222.65</v>
      </c>
      <c r="M312" s="31">
        <v>1.59883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236.8</v>
      </c>
      <c r="D313" s="40">
        <v>237.53333333333333</v>
      </c>
      <c r="E313" s="40">
        <v>231.56666666666666</v>
      </c>
      <c r="F313" s="40">
        <v>226.33333333333334</v>
      </c>
      <c r="G313" s="40">
        <v>220.36666666666667</v>
      </c>
      <c r="H313" s="40">
        <v>242.76666666666665</v>
      </c>
      <c r="I313" s="40">
        <v>248.73333333333329</v>
      </c>
      <c r="J313" s="40">
        <v>253.96666666666664</v>
      </c>
      <c r="K313" s="31">
        <v>243.5</v>
      </c>
      <c r="L313" s="31">
        <v>232.3</v>
      </c>
      <c r="M313" s="31">
        <v>3.8237399999999999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720.7</v>
      </c>
      <c r="D314" s="40">
        <v>720.08333333333337</v>
      </c>
      <c r="E314" s="40">
        <v>711.2166666666667</v>
      </c>
      <c r="F314" s="40">
        <v>701.73333333333335</v>
      </c>
      <c r="G314" s="40">
        <v>692.86666666666667</v>
      </c>
      <c r="H314" s="40">
        <v>729.56666666666672</v>
      </c>
      <c r="I314" s="40">
        <v>738.43333333333328</v>
      </c>
      <c r="J314" s="40">
        <v>747.91666666666674</v>
      </c>
      <c r="K314" s="31">
        <v>728.95</v>
      </c>
      <c r="L314" s="31">
        <v>710.6</v>
      </c>
      <c r="M314" s="31">
        <v>0.57706999999999997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166.35</v>
      </c>
      <c r="D315" s="40">
        <v>164.71666666666667</v>
      </c>
      <c r="E315" s="40">
        <v>162.43333333333334</v>
      </c>
      <c r="F315" s="40">
        <v>158.51666666666668</v>
      </c>
      <c r="G315" s="40">
        <v>156.23333333333335</v>
      </c>
      <c r="H315" s="40">
        <v>168.63333333333333</v>
      </c>
      <c r="I315" s="40">
        <v>170.91666666666669</v>
      </c>
      <c r="J315" s="40">
        <v>174.83333333333331</v>
      </c>
      <c r="K315" s="31">
        <v>167</v>
      </c>
      <c r="L315" s="31">
        <v>160.80000000000001</v>
      </c>
      <c r="M315" s="31">
        <v>97.676730000000006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42.9</v>
      </c>
      <c r="D316" s="40">
        <v>42.866666666666674</v>
      </c>
      <c r="E316" s="40">
        <v>42.233333333333348</v>
      </c>
      <c r="F316" s="40">
        <v>41.566666666666677</v>
      </c>
      <c r="G316" s="40">
        <v>40.933333333333351</v>
      </c>
      <c r="H316" s="40">
        <v>43.533333333333346</v>
      </c>
      <c r="I316" s="40">
        <v>44.166666666666671</v>
      </c>
      <c r="J316" s="40">
        <v>44.833333333333343</v>
      </c>
      <c r="K316" s="31">
        <v>43.5</v>
      </c>
      <c r="L316" s="31">
        <v>42.2</v>
      </c>
      <c r="M316" s="31">
        <v>7.6469300000000002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560.70000000000005</v>
      </c>
      <c r="D317" s="40">
        <v>562.55000000000007</v>
      </c>
      <c r="E317" s="40">
        <v>555.10000000000014</v>
      </c>
      <c r="F317" s="40">
        <v>549.50000000000011</v>
      </c>
      <c r="G317" s="40">
        <v>542.05000000000018</v>
      </c>
      <c r="H317" s="40">
        <v>568.15000000000009</v>
      </c>
      <c r="I317" s="40">
        <v>575.60000000000014</v>
      </c>
      <c r="J317" s="40">
        <v>581.20000000000005</v>
      </c>
      <c r="K317" s="31">
        <v>570</v>
      </c>
      <c r="L317" s="31">
        <v>556.95000000000005</v>
      </c>
      <c r="M317" s="31">
        <v>23.680980000000002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6777</v>
      </c>
      <c r="D318" s="40">
        <v>6819.2333333333336</v>
      </c>
      <c r="E318" s="40">
        <v>6698.7666666666673</v>
      </c>
      <c r="F318" s="40">
        <v>6620.5333333333338</v>
      </c>
      <c r="G318" s="40">
        <v>6500.0666666666675</v>
      </c>
      <c r="H318" s="40">
        <v>6897.4666666666672</v>
      </c>
      <c r="I318" s="40">
        <v>7017.9333333333343</v>
      </c>
      <c r="J318" s="40">
        <v>7096.166666666667</v>
      </c>
      <c r="K318" s="31">
        <v>6939.7</v>
      </c>
      <c r="L318" s="31">
        <v>6741</v>
      </c>
      <c r="M318" s="31">
        <v>10.85249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1046.3499999999999</v>
      </c>
      <c r="D319" s="40">
        <v>1044</v>
      </c>
      <c r="E319" s="40">
        <v>1031.0999999999999</v>
      </c>
      <c r="F319" s="40">
        <v>1015.8499999999999</v>
      </c>
      <c r="G319" s="40">
        <v>1002.9499999999998</v>
      </c>
      <c r="H319" s="40">
        <v>1059.25</v>
      </c>
      <c r="I319" s="40">
        <v>1072.1500000000001</v>
      </c>
      <c r="J319" s="40">
        <v>1087.4000000000001</v>
      </c>
      <c r="K319" s="31">
        <v>1056.9000000000001</v>
      </c>
      <c r="L319" s="31">
        <v>1028.75</v>
      </c>
      <c r="M319" s="31">
        <v>5.3605499999999999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365.45</v>
      </c>
      <c r="D320" s="40">
        <v>364.83333333333331</v>
      </c>
      <c r="E320" s="40">
        <v>354.66666666666663</v>
      </c>
      <c r="F320" s="40">
        <v>343.88333333333333</v>
      </c>
      <c r="G320" s="40">
        <v>333.71666666666664</v>
      </c>
      <c r="H320" s="40">
        <v>375.61666666666662</v>
      </c>
      <c r="I320" s="40">
        <v>385.78333333333325</v>
      </c>
      <c r="J320" s="40">
        <v>396.56666666666661</v>
      </c>
      <c r="K320" s="31">
        <v>375</v>
      </c>
      <c r="L320" s="31">
        <v>354.05</v>
      </c>
      <c r="M320" s="31">
        <v>13.778420000000001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251.2</v>
      </c>
      <c r="D321" s="40">
        <v>252.79999999999998</v>
      </c>
      <c r="E321" s="40">
        <v>247.09999999999997</v>
      </c>
      <c r="F321" s="40">
        <v>242.99999999999997</v>
      </c>
      <c r="G321" s="40">
        <v>237.29999999999995</v>
      </c>
      <c r="H321" s="40">
        <v>256.89999999999998</v>
      </c>
      <c r="I321" s="40">
        <v>262.59999999999997</v>
      </c>
      <c r="J321" s="40">
        <v>266.7</v>
      </c>
      <c r="K321" s="31">
        <v>258.5</v>
      </c>
      <c r="L321" s="31">
        <v>248.7</v>
      </c>
      <c r="M321" s="31">
        <v>4.2667799999999998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3070.55</v>
      </c>
      <c r="D322" s="40">
        <v>3053.0333333333333</v>
      </c>
      <c r="E322" s="40">
        <v>3018.1666666666665</v>
      </c>
      <c r="F322" s="40">
        <v>2965.7833333333333</v>
      </c>
      <c r="G322" s="40">
        <v>2930.9166666666665</v>
      </c>
      <c r="H322" s="40">
        <v>3105.4166666666665</v>
      </c>
      <c r="I322" s="40">
        <v>3140.2833333333333</v>
      </c>
      <c r="J322" s="40">
        <v>3192.6666666666665</v>
      </c>
      <c r="K322" s="31">
        <v>3087.9</v>
      </c>
      <c r="L322" s="31">
        <v>3000.65</v>
      </c>
      <c r="M322" s="31">
        <v>0.70706000000000002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4353.8</v>
      </c>
      <c r="D323" s="40">
        <v>4292.7166666666662</v>
      </c>
      <c r="E323" s="40">
        <v>4195.4333333333325</v>
      </c>
      <c r="F323" s="40">
        <v>4037.0666666666666</v>
      </c>
      <c r="G323" s="40">
        <v>3939.7833333333328</v>
      </c>
      <c r="H323" s="40">
        <v>4451.0833333333321</v>
      </c>
      <c r="I323" s="40">
        <v>4548.3666666666668</v>
      </c>
      <c r="J323" s="40">
        <v>4706.7333333333318</v>
      </c>
      <c r="K323" s="31">
        <v>4390</v>
      </c>
      <c r="L323" s="31">
        <v>4134.3500000000004</v>
      </c>
      <c r="M323" s="31">
        <v>16.159199999999998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132.25</v>
      </c>
      <c r="D324" s="40">
        <v>130.33333333333334</v>
      </c>
      <c r="E324" s="40">
        <v>127.16666666666669</v>
      </c>
      <c r="F324" s="40">
        <v>122.08333333333334</v>
      </c>
      <c r="G324" s="40">
        <v>118.91666666666669</v>
      </c>
      <c r="H324" s="40">
        <v>135.41666666666669</v>
      </c>
      <c r="I324" s="40">
        <v>138.58333333333337</v>
      </c>
      <c r="J324" s="40">
        <v>143.66666666666669</v>
      </c>
      <c r="K324" s="31">
        <v>133.5</v>
      </c>
      <c r="L324" s="31">
        <v>125.25</v>
      </c>
      <c r="M324" s="31">
        <v>7.3781100000000004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741.5</v>
      </c>
      <c r="D325" s="40">
        <v>729.83333333333337</v>
      </c>
      <c r="E325" s="40">
        <v>715.66666666666674</v>
      </c>
      <c r="F325" s="40">
        <v>689.83333333333337</v>
      </c>
      <c r="G325" s="40">
        <v>675.66666666666674</v>
      </c>
      <c r="H325" s="40">
        <v>755.66666666666674</v>
      </c>
      <c r="I325" s="40">
        <v>769.83333333333348</v>
      </c>
      <c r="J325" s="40">
        <v>795.66666666666674</v>
      </c>
      <c r="K325" s="31">
        <v>744</v>
      </c>
      <c r="L325" s="31">
        <v>704</v>
      </c>
      <c r="M325" s="31">
        <v>5.5679699999999999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184.85</v>
      </c>
      <c r="D326" s="40">
        <v>183.91666666666666</v>
      </c>
      <c r="E326" s="40">
        <v>181.93333333333331</v>
      </c>
      <c r="F326" s="40">
        <v>179.01666666666665</v>
      </c>
      <c r="G326" s="40">
        <v>177.0333333333333</v>
      </c>
      <c r="H326" s="40">
        <v>186.83333333333331</v>
      </c>
      <c r="I326" s="40">
        <v>188.81666666666666</v>
      </c>
      <c r="J326" s="40">
        <v>191.73333333333332</v>
      </c>
      <c r="K326" s="31">
        <v>185.9</v>
      </c>
      <c r="L326" s="31">
        <v>181</v>
      </c>
      <c r="M326" s="31">
        <v>2.09396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821.8</v>
      </c>
      <c r="D327" s="40">
        <v>814.23333333333323</v>
      </c>
      <c r="E327" s="40">
        <v>803.56666666666649</v>
      </c>
      <c r="F327" s="40">
        <v>785.33333333333326</v>
      </c>
      <c r="G327" s="40">
        <v>774.66666666666652</v>
      </c>
      <c r="H327" s="40">
        <v>832.46666666666647</v>
      </c>
      <c r="I327" s="40">
        <v>843.13333333333321</v>
      </c>
      <c r="J327" s="40">
        <v>861.36666666666645</v>
      </c>
      <c r="K327" s="31">
        <v>824.9</v>
      </c>
      <c r="L327" s="31">
        <v>796</v>
      </c>
      <c r="M327" s="31">
        <v>3.95255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3196.95</v>
      </c>
      <c r="D328" s="40">
        <v>3162.6166666666668</v>
      </c>
      <c r="E328" s="40">
        <v>3107.4333333333334</v>
      </c>
      <c r="F328" s="40">
        <v>3017.9166666666665</v>
      </c>
      <c r="G328" s="40">
        <v>2962.7333333333331</v>
      </c>
      <c r="H328" s="40">
        <v>3252.1333333333337</v>
      </c>
      <c r="I328" s="40">
        <v>3307.3166666666671</v>
      </c>
      <c r="J328" s="40">
        <v>3396.8333333333339</v>
      </c>
      <c r="K328" s="31">
        <v>3217.8</v>
      </c>
      <c r="L328" s="31">
        <v>3073.1</v>
      </c>
      <c r="M328" s="31">
        <v>8.4997799999999994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1637.45</v>
      </c>
      <c r="D329" s="40">
        <v>1619.5</v>
      </c>
      <c r="E329" s="40">
        <v>1596</v>
      </c>
      <c r="F329" s="40">
        <v>1554.55</v>
      </c>
      <c r="G329" s="40">
        <v>1531.05</v>
      </c>
      <c r="H329" s="40">
        <v>1660.95</v>
      </c>
      <c r="I329" s="40">
        <v>1684.45</v>
      </c>
      <c r="J329" s="40">
        <v>1725.9</v>
      </c>
      <c r="K329" s="31">
        <v>1643</v>
      </c>
      <c r="L329" s="31">
        <v>1578.05</v>
      </c>
      <c r="M329" s="31">
        <v>7.9120499999999998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1479.1</v>
      </c>
      <c r="D330" s="40">
        <v>1464.7</v>
      </c>
      <c r="E330" s="40">
        <v>1446.4</v>
      </c>
      <c r="F330" s="40">
        <v>1413.7</v>
      </c>
      <c r="G330" s="40">
        <v>1395.4</v>
      </c>
      <c r="H330" s="40">
        <v>1497.4</v>
      </c>
      <c r="I330" s="40">
        <v>1515.6999999999998</v>
      </c>
      <c r="J330" s="40">
        <v>1548.4</v>
      </c>
      <c r="K330" s="31">
        <v>1483</v>
      </c>
      <c r="L330" s="31">
        <v>1432</v>
      </c>
      <c r="M330" s="31">
        <v>10.93338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899.8</v>
      </c>
      <c r="D331" s="40">
        <v>907.25</v>
      </c>
      <c r="E331" s="40">
        <v>888.65</v>
      </c>
      <c r="F331" s="40">
        <v>877.5</v>
      </c>
      <c r="G331" s="40">
        <v>858.9</v>
      </c>
      <c r="H331" s="40">
        <v>918.4</v>
      </c>
      <c r="I331" s="40">
        <v>936.99999999999989</v>
      </c>
      <c r="J331" s="40">
        <v>948.15</v>
      </c>
      <c r="K331" s="31">
        <v>925.85</v>
      </c>
      <c r="L331" s="31">
        <v>896.1</v>
      </c>
      <c r="M331" s="31">
        <v>3.0355799999999999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43.1</v>
      </c>
      <c r="D332" s="40">
        <v>43.183333333333337</v>
      </c>
      <c r="E332" s="40">
        <v>42.116666666666674</v>
      </c>
      <c r="F332" s="40">
        <v>41.13333333333334</v>
      </c>
      <c r="G332" s="40">
        <v>40.066666666666677</v>
      </c>
      <c r="H332" s="40">
        <v>44.166666666666671</v>
      </c>
      <c r="I332" s="40">
        <v>45.233333333333334</v>
      </c>
      <c r="J332" s="40">
        <v>46.216666666666669</v>
      </c>
      <c r="K332" s="31">
        <v>44.25</v>
      </c>
      <c r="L332" s="31">
        <v>42.2</v>
      </c>
      <c r="M332" s="31">
        <v>61.972059999999999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79.95</v>
      </c>
      <c r="D333" s="40">
        <v>79.36666666666666</v>
      </c>
      <c r="E333" s="40">
        <v>77.73333333333332</v>
      </c>
      <c r="F333" s="40">
        <v>75.516666666666666</v>
      </c>
      <c r="G333" s="40">
        <v>73.883333333333326</v>
      </c>
      <c r="H333" s="40">
        <v>81.583333333333314</v>
      </c>
      <c r="I333" s="40">
        <v>83.216666666666669</v>
      </c>
      <c r="J333" s="40">
        <v>85.433333333333309</v>
      </c>
      <c r="K333" s="31">
        <v>81</v>
      </c>
      <c r="L333" s="31">
        <v>77.150000000000006</v>
      </c>
      <c r="M333" s="31">
        <v>49.110720000000001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585.95000000000005</v>
      </c>
      <c r="D334" s="40">
        <v>583.98333333333335</v>
      </c>
      <c r="E334" s="40">
        <v>575.9666666666667</v>
      </c>
      <c r="F334" s="40">
        <v>565.98333333333335</v>
      </c>
      <c r="G334" s="40">
        <v>557.9666666666667</v>
      </c>
      <c r="H334" s="40">
        <v>593.9666666666667</v>
      </c>
      <c r="I334" s="40">
        <v>601.98333333333335</v>
      </c>
      <c r="J334" s="40">
        <v>611.9666666666667</v>
      </c>
      <c r="K334" s="31">
        <v>592</v>
      </c>
      <c r="L334" s="31">
        <v>574</v>
      </c>
      <c r="M334" s="31">
        <v>0.47464000000000001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27.45</v>
      </c>
      <c r="D335" s="40">
        <v>27.599999999999998</v>
      </c>
      <c r="E335" s="40">
        <v>27.099999999999994</v>
      </c>
      <c r="F335" s="40">
        <v>26.749999999999996</v>
      </c>
      <c r="G335" s="40">
        <v>26.249999999999993</v>
      </c>
      <c r="H335" s="40">
        <v>27.949999999999996</v>
      </c>
      <c r="I335" s="40">
        <v>28.450000000000003</v>
      </c>
      <c r="J335" s="40">
        <v>28.799999999999997</v>
      </c>
      <c r="K335" s="31">
        <v>28.1</v>
      </c>
      <c r="L335" s="31">
        <v>27.25</v>
      </c>
      <c r="M335" s="31">
        <v>30.578720000000001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54.15</v>
      </c>
      <c r="D336" s="40">
        <v>54.1</v>
      </c>
      <c r="E336" s="40">
        <v>53.6</v>
      </c>
      <c r="F336" s="40">
        <v>53.05</v>
      </c>
      <c r="G336" s="40">
        <v>52.55</v>
      </c>
      <c r="H336" s="40">
        <v>54.650000000000006</v>
      </c>
      <c r="I336" s="40">
        <v>55.150000000000006</v>
      </c>
      <c r="J336" s="40">
        <v>55.70000000000001</v>
      </c>
      <c r="K336" s="31">
        <v>54.6</v>
      </c>
      <c r="L336" s="31">
        <v>53.55</v>
      </c>
      <c r="M336" s="31">
        <v>14.634040000000001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138.1</v>
      </c>
      <c r="D337" s="40">
        <v>136.80000000000001</v>
      </c>
      <c r="E337" s="40">
        <v>134.85000000000002</v>
      </c>
      <c r="F337" s="40">
        <v>131.60000000000002</v>
      </c>
      <c r="G337" s="40">
        <v>129.65000000000003</v>
      </c>
      <c r="H337" s="40">
        <v>140.05000000000001</v>
      </c>
      <c r="I337" s="40">
        <v>142</v>
      </c>
      <c r="J337" s="40">
        <v>145.25</v>
      </c>
      <c r="K337" s="31">
        <v>138.75</v>
      </c>
      <c r="L337" s="31">
        <v>133.55000000000001</v>
      </c>
      <c r="M337" s="31">
        <v>153.01311000000001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293.45</v>
      </c>
      <c r="D338" s="40">
        <v>292.0333333333333</v>
      </c>
      <c r="E338" s="40">
        <v>286.41666666666663</v>
      </c>
      <c r="F338" s="40">
        <v>279.38333333333333</v>
      </c>
      <c r="G338" s="40">
        <v>273.76666666666665</v>
      </c>
      <c r="H338" s="40">
        <v>299.06666666666661</v>
      </c>
      <c r="I338" s="40">
        <v>304.68333333333328</v>
      </c>
      <c r="J338" s="40">
        <v>311.71666666666658</v>
      </c>
      <c r="K338" s="31">
        <v>297.64999999999998</v>
      </c>
      <c r="L338" s="31">
        <v>285</v>
      </c>
      <c r="M338" s="31">
        <v>14.053990000000001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124.1</v>
      </c>
      <c r="D339" s="40">
        <v>123.86666666666667</v>
      </c>
      <c r="E339" s="40">
        <v>122.33333333333334</v>
      </c>
      <c r="F339" s="40">
        <v>120.56666666666666</v>
      </c>
      <c r="G339" s="40">
        <v>119.03333333333333</v>
      </c>
      <c r="H339" s="40">
        <v>125.63333333333335</v>
      </c>
      <c r="I339" s="40">
        <v>127.16666666666669</v>
      </c>
      <c r="J339" s="40">
        <v>128.93333333333337</v>
      </c>
      <c r="K339" s="31">
        <v>125.4</v>
      </c>
      <c r="L339" s="31">
        <v>122.1</v>
      </c>
      <c r="M339" s="31">
        <v>86.29222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531.20000000000005</v>
      </c>
      <c r="D340" s="40">
        <v>528.75</v>
      </c>
      <c r="E340" s="40">
        <v>520.20000000000005</v>
      </c>
      <c r="F340" s="40">
        <v>509.20000000000005</v>
      </c>
      <c r="G340" s="40">
        <v>500.65000000000009</v>
      </c>
      <c r="H340" s="40">
        <v>539.75</v>
      </c>
      <c r="I340" s="40">
        <v>548.29999999999995</v>
      </c>
      <c r="J340" s="40">
        <v>559.29999999999995</v>
      </c>
      <c r="K340" s="31">
        <v>537.29999999999995</v>
      </c>
      <c r="L340" s="31">
        <v>517.75</v>
      </c>
      <c r="M340" s="31">
        <v>0.85487999999999997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88.6</v>
      </c>
      <c r="D341" s="40">
        <v>87.7</v>
      </c>
      <c r="E341" s="40">
        <v>86.4</v>
      </c>
      <c r="F341" s="40">
        <v>84.2</v>
      </c>
      <c r="G341" s="40">
        <v>82.9</v>
      </c>
      <c r="H341" s="40">
        <v>89.9</v>
      </c>
      <c r="I341" s="40">
        <v>91.199999999999989</v>
      </c>
      <c r="J341" s="40">
        <v>93.4</v>
      </c>
      <c r="K341" s="31">
        <v>89</v>
      </c>
      <c r="L341" s="31">
        <v>85.5</v>
      </c>
      <c r="M341" s="31">
        <v>336.68308000000002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55.85</v>
      </c>
      <c r="D342" s="40">
        <v>55.75</v>
      </c>
      <c r="E342" s="40">
        <v>55</v>
      </c>
      <c r="F342" s="40">
        <v>54.15</v>
      </c>
      <c r="G342" s="40">
        <v>53.4</v>
      </c>
      <c r="H342" s="40">
        <v>56.6</v>
      </c>
      <c r="I342" s="40">
        <v>57.35</v>
      </c>
      <c r="J342" s="40">
        <v>58.2</v>
      </c>
      <c r="K342" s="31">
        <v>56.5</v>
      </c>
      <c r="L342" s="31">
        <v>54.9</v>
      </c>
      <c r="M342" s="31">
        <v>7.1730200000000002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3858.95</v>
      </c>
      <c r="D343" s="40">
        <v>3800.4666666666667</v>
      </c>
      <c r="E343" s="40">
        <v>3710.9333333333334</v>
      </c>
      <c r="F343" s="40">
        <v>3562.9166666666665</v>
      </c>
      <c r="G343" s="40">
        <v>3473.3833333333332</v>
      </c>
      <c r="H343" s="40">
        <v>3948.4833333333336</v>
      </c>
      <c r="I343" s="40">
        <v>4038.0166666666673</v>
      </c>
      <c r="J343" s="40">
        <v>4186.0333333333338</v>
      </c>
      <c r="K343" s="31">
        <v>3890</v>
      </c>
      <c r="L343" s="31">
        <v>3652.45</v>
      </c>
      <c r="M343" s="31">
        <v>3.4475199999999999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20189.55</v>
      </c>
      <c r="D344" s="40">
        <v>20173.900000000001</v>
      </c>
      <c r="E344" s="40">
        <v>20017.800000000003</v>
      </c>
      <c r="F344" s="40">
        <v>19846.050000000003</v>
      </c>
      <c r="G344" s="40">
        <v>19689.950000000004</v>
      </c>
      <c r="H344" s="40">
        <v>20345.650000000001</v>
      </c>
      <c r="I344" s="40">
        <v>20501.75</v>
      </c>
      <c r="J344" s="40">
        <v>20673.5</v>
      </c>
      <c r="K344" s="31">
        <v>20330</v>
      </c>
      <c r="L344" s="31">
        <v>20002.150000000001</v>
      </c>
      <c r="M344" s="31">
        <v>1.0841099999999999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51</v>
      </c>
      <c r="D345" s="40">
        <v>51.066666666666663</v>
      </c>
      <c r="E345" s="40">
        <v>49.733333333333327</v>
      </c>
      <c r="F345" s="40">
        <v>48.466666666666661</v>
      </c>
      <c r="G345" s="40">
        <v>47.133333333333326</v>
      </c>
      <c r="H345" s="40">
        <v>52.333333333333329</v>
      </c>
      <c r="I345" s="40">
        <v>53.666666666666671</v>
      </c>
      <c r="J345" s="40">
        <v>54.93333333333333</v>
      </c>
      <c r="K345" s="31">
        <v>52.4</v>
      </c>
      <c r="L345" s="31">
        <v>49.8</v>
      </c>
      <c r="M345" s="31">
        <v>10.763669999999999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2812.3</v>
      </c>
      <c r="D346" s="40">
        <v>2820.0333333333333</v>
      </c>
      <c r="E346" s="40">
        <v>2794.2666666666664</v>
      </c>
      <c r="F346" s="40">
        <v>2776.2333333333331</v>
      </c>
      <c r="G346" s="40">
        <v>2750.4666666666662</v>
      </c>
      <c r="H346" s="40">
        <v>2838.0666666666666</v>
      </c>
      <c r="I346" s="40">
        <v>2863.8333333333339</v>
      </c>
      <c r="J346" s="40">
        <v>2881.8666666666668</v>
      </c>
      <c r="K346" s="31">
        <v>2845.8</v>
      </c>
      <c r="L346" s="31">
        <v>2802</v>
      </c>
      <c r="M346" s="31">
        <v>0.10452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429.55</v>
      </c>
      <c r="D347" s="40">
        <v>427.95</v>
      </c>
      <c r="E347" s="40">
        <v>421.65</v>
      </c>
      <c r="F347" s="40">
        <v>413.75</v>
      </c>
      <c r="G347" s="40">
        <v>407.45</v>
      </c>
      <c r="H347" s="40">
        <v>435.84999999999997</v>
      </c>
      <c r="I347" s="40">
        <v>442.15000000000003</v>
      </c>
      <c r="J347" s="40">
        <v>450.04999999999995</v>
      </c>
      <c r="K347" s="31">
        <v>434.25</v>
      </c>
      <c r="L347" s="31">
        <v>420.05</v>
      </c>
      <c r="M347" s="31">
        <v>10.45547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724.75</v>
      </c>
      <c r="D348" s="40">
        <v>722.1</v>
      </c>
      <c r="E348" s="40">
        <v>708.2</v>
      </c>
      <c r="F348" s="40">
        <v>691.65</v>
      </c>
      <c r="G348" s="40">
        <v>677.75</v>
      </c>
      <c r="H348" s="40">
        <v>738.65000000000009</v>
      </c>
      <c r="I348" s="40">
        <v>752.55</v>
      </c>
      <c r="J348" s="40">
        <v>769.10000000000014</v>
      </c>
      <c r="K348" s="31">
        <v>736</v>
      </c>
      <c r="L348" s="31">
        <v>705.55</v>
      </c>
      <c r="M348" s="31">
        <v>10.6517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135.19999999999999</v>
      </c>
      <c r="D349" s="40">
        <v>133.43333333333331</v>
      </c>
      <c r="E349" s="40">
        <v>130.86666666666662</v>
      </c>
      <c r="F349" s="40">
        <v>126.5333333333333</v>
      </c>
      <c r="G349" s="40">
        <v>123.96666666666661</v>
      </c>
      <c r="H349" s="40">
        <v>137.76666666666662</v>
      </c>
      <c r="I349" s="40">
        <v>140.33333333333329</v>
      </c>
      <c r="J349" s="40">
        <v>144.66666666666663</v>
      </c>
      <c r="K349" s="31">
        <v>136</v>
      </c>
      <c r="L349" s="31">
        <v>129.1</v>
      </c>
      <c r="M349" s="31">
        <v>515.37118999999996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208.9</v>
      </c>
      <c r="D350" s="40">
        <v>206.01666666666665</v>
      </c>
      <c r="E350" s="40">
        <v>201.18333333333331</v>
      </c>
      <c r="F350" s="40">
        <v>193.46666666666667</v>
      </c>
      <c r="G350" s="40">
        <v>188.63333333333333</v>
      </c>
      <c r="H350" s="40">
        <v>213.73333333333329</v>
      </c>
      <c r="I350" s="40">
        <v>218.56666666666666</v>
      </c>
      <c r="J350" s="40">
        <v>226.28333333333327</v>
      </c>
      <c r="K350" s="31">
        <v>210.85</v>
      </c>
      <c r="L350" s="31">
        <v>198.3</v>
      </c>
      <c r="M350" s="31">
        <v>34.30744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4668.8999999999996</v>
      </c>
      <c r="D351" s="40">
        <v>4662.833333333333</v>
      </c>
      <c r="E351" s="40">
        <v>4612.6666666666661</v>
      </c>
      <c r="F351" s="40">
        <v>4556.4333333333334</v>
      </c>
      <c r="G351" s="40">
        <v>4506.2666666666664</v>
      </c>
      <c r="H351" s="40">
        <v>4719.0666666666657</v>
      </c>
      <c r="I351" s="40">
        <v>4769.2333333333318</v>
      </c>
      <c r="J351" s="40">
        <v>4825.4666666666653</v>
      </c>
      <c r="K351" s="31">
        <v>4713</v>
      </c>
      <c r="L351" s="31">
        <v>4606.6000000000004</v>
      </c>
      <c r="M351" s="31">
        <v>0.99480000000000002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343.7</v>
      </c>
      <c r="D352" s="40">
        <v>339.95</v>
      </c>
      <c r="E352" s="40">
        <v>332.04999999999995</v>
      </c>
      <c r="F352" s="40">
        <v>320.39999999999998</v>
      </c>
      <c r="G352" s="40">
        <v>312.49999999999994</v>
      </c>
      <c r="H352" s="40">
        <v>351.59999999999997</v>
      </c>
      <c r="I352" s="40">
        <v>359.49999999999994</v>
      </c>
      <c r="J352" s="40">
        <v>371.15</v>
      </c>
      <c r="K352" s="31">
        <v>347.85</v>
      </c>
      <c r="L352" s="31">
        <v>328.3</v>
      </c>
      <c r="M352" s="31">
        <v>2.30857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3299.85</v>
      </c>
      <c r="D354" s="40">
        <v>3276.3666666666668</v>
      </c>
      <c r="E354" s="40">
        <v>3202.7333333333336</v>
      </c>
      <c r="F354" s="40">
        <v>3105.6166666666668</v>
      </c>
      <c r="G354" s="40">
        <v>3031.9833333333336</v>
      </c>
      <c r="H354" s="40">
        <v>3373.4833333333336</v>
      </c>
      <c r="I354" s="40">
        <v>3447.1166666666668</v>
      </c>
      <c r="J354" s="40">
        <v>3544.2333333333336</v>
      </c>
      <c r="K354" s="31">
        <v>3350</v>
      </c>
      <c r="L354" s="31">
        <v>3179.25</v>
      </c>
      <c r="M354" s="31">
        <v>3.1410900000000002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643.79999999999995</v>
      </c>
      <c r="D355" s="40">
        <v>642.86666666666667</v>
      </c>
      <c r="E355" s="40">
        <v>630.93333333333339</v>
      </c>
      <c r="F355" s="40">
        <v>618.06666666666672</v>
      </c>
      <c r="G355" s="40">
        <v>606.13333333333344</v>
      </c>
      <c r="H355" s="40">
        <v>655.73333333333335</v>
      </c>
      <c r="I355" s="40">
        <v>667.66666666666652</v>
      </c>
      <c r="J355" s="40">
        <v>680.5333333333333</v>
      </c>
      <c r="K355" s="31">
        <v>654.79999999999995</v>
      </c>
      <c r="L355" s="31">
        <v>630</v>
      </c>
      <c r="M355" s="31">
        <v>0.35826000000000002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355.2</v>
      </c>
      <c r="D356" s="40">
        <v>353.36666666666662</v>
      </c>
      <c r="E356" s="40">
        <v>348.83333333333326</v>
      </c>
      <c r="F356" s="40">
        <v>342.46666666666664</v>
      </c>
      <c r="G356" s="40">
        <v>337.93333333333328</v>
      </c>
      <c r="H356" s="40">
        <v>359.73333333333323</v>
      </c>
      <c r="I356" s="40">
        <v>364.26666666666665</v>
      </c>
      <c r="J356" s="40">
        <v>370.63333333333321</v>
      </c>
      <c r="K356" s="31">
        <v>357.9</v>
      </c>
      <c r="L356" s="31">
        <v>347</v>
      </c>
      <c r="M356" s="31">
        <v>2.8904800000000002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1508.5</v>
      </c>
      <c r="D357" s="40">
        <v>1477.1666666666667</v>
      </c>
      <c r="E357" s="40">
        <v>1436.3333333333335</v>
      </c>
      <c r="F357" s="40">
        <v>1364.1666666666667</v>
      </c>
      <c r="G357" s="40">
        <v>1323.3333333333335</v>
      </c>
      <c r="H357" s="40">
        <v>1549.3333333333335</v>
      </c>
      <c r="I357" s="40">
        <v>1590.166666666667</v>
      </c>
      <c r="J357" s="40">
        <v>1662.3333333333335</v>
      </c>
      <c r="K357" s="31">
        <v>1518</v>
      </c>
      <c r="L357" s="31">
        <v>1405</v>
      </c>
      <c r="M357" s="31">
        <v>36.335169999999998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32479.1</v>
      </c>
      <c r="D358" s="40">
        <v>32482.766666666663</v>
      </c>
      <c r="E358" s="40">
        <v>32066.333333333328</v>
      </c>
      <c r="F358" s="40">
        <v>31653.566666666666</v>
      </c>
      <c r="G358" s="40">
        <v>31237.133333333331</v>
      </c>
      <c r="H358" s="40">
        <v>32895.533333333326</v>
      </c>
      <c r="I358" s="40">
        <v>33311.96666666666</v>
      </c>
      <c r="J358" s="40">
        <v>33724.733333333323</v>
      </c>
      <c r="K358" s="31">
        <v>32899.199999999997</v>
      </c>
      <c r="L358" s="31">
        <v>32070</v>
      </c>
      <c r="M358" s="31">
        <v>0.13141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3580.35</v>
      </c>
      <c r="D359" s="40">
        <v>3573.4500000000003</v>
      </c>
      <c r="E359" s="40">
        <v>3526.9000000000005</v>
      </c>
      <c r="F359" s="40">
        <v>3473.4500000000003</v>
      </c>
      <c r="G359" s="40">
        <v>3426.9000000000005</v>
      </c>
      <c r="H359" s="40">
        <v>3626.9000000000005</v>
      </c>
      <c r="I359" s="40">
        <v>3673.4500000000007</v>
      </c>
      <c r="J359" s="40">
        <v>3726.9000000000005</v>
      </c>
      <c r="K359" s="31">
        <v>3620</v>
      </c>
      <c r="L359" s="31">
        <v>3520</v>
      </c>
      <c r="M359" s="31">
        <v>2.07233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231.75</v>
      </c>
      <c r="D360" s="40">
        <v>230.4</v>
      </c>
      <c r="E360" s="40">
        <v>228.15</v>
      </c>
      <c r="F360" s="40">
        <v>224.55</v>
      </c>
      <c r="G360" s="40">
        <v>222.3</v>
      </c>
      <c r="H360" s="40">
        <v>234</v>
      </c>
      <c r="I360" s="40">
        <v>236.25</v>
      </c>
      <c r="J360" s="40">
        <v>239.85</v>
      </c>
      <c r="K360" s="31">
        <v>232.65</v>
      </c>
      <c r="L360" s="31">
        <v>226.8</v>
      </c>
      <c r="M360" s="31">
        <v>14.14526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5785.25</v>
      </c>
      <c r="D361" s="40">
        <v>5775.2333333333327</v>
      </c>
      <c r="E361" s="40">
        <v>5694.9166666666652</v>
      </c>
      <c r="F361" s="40">
        <v>5604.5833333333321</v>
      </c>
      <c r="G361" s="40">
        <v>5524.2666666666646</v>
      </c>
      <c r="H361" s="40">
        <v>5865.5666666666657</v>
      </c>
      <c r="I361" s="40">
        <v>5945.8833333333332</v>
      </c>
      <c r="J361" s="40">
        <v>6036.2166666666662</v>
      </c>
      <c r="K361" s="31">
        <v>5855.55</v>
      </c>
      <c r="L361" s="31">
        <v>5684.9</v>
      </c>
      <c r="M361" s="31">
        <v>0.40321000000000001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244.55</v>
      </c>
      <c r="D362" s="40">
        <v>243.46666666666667</v>
      </c>
      <c r="E362" s="40">
        <v>239.93333333333334</v>
      </c>
      <c r="F362" s="40">
        <v>235.31666666666666</v>
      </c>
      <c r="G362" s="40">
        <v>231.78333333333333</v>
      </c>
      <c r="H362" s="40">
        <v>248.08333333333334</v>
      </c>
      <c r="I362" s="40">
        <v>251.6166666666667</v>
      </c>
      <c r="J362" s="40">
        <v>256.23333333333335</v>
      </c>
      <c r="K362" s="31">
        <v>247</v>
      </c>
      <c r="L362" s="31">
        <v>238.85</v>
      </c>
      <c r="M362" s="31">
        <v>6.8102299999999998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854.65</v>
      </c>
      <c r="D363" s="40">
        <v>854.96666666666658</v>
      </c>
      <c r="E363" s="40">
        <v>844.38333333333321</v>
      </c>
      <c r="F363" s="40">
        <v>834.11666666666667</v>
      </c>
      <c r="G363" s="40">
        <v>823.5333333333333</v>
      </c>
      <c r="H363" s="40">
        <v>865.23333333333312</v>
      </c>
      <c r="I363" s="40">
        <v>875.81666666666638</v>
      </c>
      <c r="J363" s="40">
        <v>886.08333333333303</v>
      </c>
      <c r="K363" s="31">
        <v>865.55</v>
      </c>
      <c r="L363" s="31">
        <v>844.7</v>
      </c>
      <c r="M363" s="31">
        <v>1.4236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2430.75</v>
      </c>
      <c r="D364" s="40">
        <v>2407.2666666666669</v>
      </c>
      <c r="E364" s="40">
        <v>2374.5333333333338</v>
      </c>
      <c r="F364" s="40">
        <v>2318.3166666666671</v>
      </c>
      <c r="G364" s="40">
        <v>2285.5833333333339</v>
      </c>
      <c r="H364" s="40">
        <v>2463.4833333333336</v>
      </c>
      <c r="I364" s="40">
        <v>2496.2166666666662</v>
      </c>
      <c r="J364" s="40">
        <v>2552.4333333333334</v>
      </c>
      <c r="K364" s="31">
        <v>2440</v>
      </c>
      <c r="L364" s="31">
        <v>2351.0500000000002</v>
      </c>
      <c r="M364" s="31">
        <v>5.9690200000000004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2612.5</v>
      </c>
      <c r="D365" s="40">
        <v>2566.1666666666665</v>
      </c>
      <c r="E365" s="40">
        <v>2507.3833333333332</v>
      </c>
      <c r="F365" s="40">
        <v>2402.2666666666669</v>
      </c>
      <c r="G365" s="40">
        <v>2343.4833333333336</v>
      </c>
      <c r="H365" s="40">
        <v>2671.2833333333328</v>
      </c>
      <c r="I365" s="40">
        <v>2730.0666666666666</v>
      </c>
      <c r="J365" s="40">
        <v>2835.1833333333325</v>
      </c>
      <c r="K365" s="31">
        <v>2624.95</v>
      </c>
      <c r="L365" s="31">
        <v>2461.0500000000002</v>
      </c>
      <c r="M365" s="31">
        <v>12.28687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932.15</v>
      </c>
      <c r="D366" s="40">
        <v>935.04999999999984</v>
      </c>
      <c r="E366" s="40">
        <v>922.14999999999964</v>
      </c>
      <c r="F366" s="40">
        <v>912.14999999999975</v>
      </c>
      <c r="G366" s="40">
        <v>899.24999999999955</v>
      </c>
      <c r="H366" s="40">
        <v>945.04999999999973</v>
      </c>
      <c r="I366" s="40">
        <v>957.95</v>
      </c>
      <c r="J366" s="40">
        <v>967.94999999999982</v>
      </c>
      <c r="K366" s="31">
        <v>947.95</v>
      </c>
      <c r="L366" s="31">
        <v>925.05</v>
      </c>
      <c r="M366" s="31">
        <v>0.78281000000000001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2413.5</v>
      </c>
      <c r="D367" s="40">
        <v>2433</v>
      </c>
      <c r="E367" s="40">
        <v>2332.5</v>
      </c>
      <c r="F367" s="40">
        <v>2251.5</v>
      </c>
      <c r="G367" s="40">
        <v>2151</v>
      </c>
      <c r="H367" s="40">
        <v>2514</v>
      </c>
      <c r="I367" s="40">
        <v>2614.5</v>
      </c>
      <c r="J367" s="40">
        <v>2695.5</v>
      </c>
      <c r="K367" s="31">
        <v>2533.5</v>
      </c>
      <c r="L367" s="31">
        <v>2352</v>
      </c>
      <c r="M367" s="31">
        <v>11.81038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1722.55</v>
      </c>
      <c r="D368" s="40">
        <v>1705.8666666666668</v>
      </c>
      <c r="E368" s="40">
        <v>1676.6833333333336</v>
      </c>
      <c r="F368" s="40">
        <v>1630.8166666666668</v>
      </c>
      <c r="G368" s="40">
        <v>1601.6333333333337</v>
      </c>
      <c r="H368" s="40">
        <v>1751.7333333333336</v>
      </c>
      <c r="I368" s="40">
        <v>1780.916666666667</v>
      </c>
      <c r="J368" s="40">
        <v>1826.7833333333335</v>
      </c>
      <c r="K368" s="31">
        <v>1735.05</v>
      </c>
      <c r="L368" s="31">
        <v>1660</v>
      </c>
      <c r="M368" s="31">
        <v>2.0057299999999998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133.4</v>
      </c>
      <c r="D369" s="40">
        <v>132.91666666666666</v>
      </c>
      <c r="E369" s="40">
        <v>131.33333333333331</v>
      </c>
      <c r="F369" s="40">
        <v>129.26666666666665</v>
      </c>
      <c r="G369" s="40">
        <v>127.68333333333331</v>
      </c>
      <c r="H369" s="40">
        <v>134.98333333333332</v>
      </c>
      <c r="I369" s="40">
        <v>136.56666666666663</v>
      </c>
      <c r="J369" s="40">
        <v>138.63333333333333</v>
      </c>
      <c r="K369" s="31">
        <v>134.5</v>
      </c>
      <c r="L369" s="31">
        <v>130.85</v>
      </c>
      <c r="M369" s="31">
        <v>38.08229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175.9</v>
      </c>
      <c r="D370" s="40">
        <v>176.58333333333334</v>
      </c>
      <c r="E370" s="40">
        <v>174.76666666666668</v>
      </c>
      <c r="F370" s="40">
        <v>173.63333333333333</v>
      </c>
      <c r="G370" s="40">
        <v>171.81666666666666</v>
      </c>
      <c r="H370" s="40">
        <v>177.7166666666667</v>
      </c>
      <c r="I370" s="40">
        <v>179.53333333333336</v>
      </c>
      <c r="J370" s="40">
        <v>180.66666666666671</v>
      </c>
      <c r="K370" s="31">
        <v>178.4</v>
      </c>
      <c r="L370" s="31">
        <v>175.45</v>
      </c>
      <c r="M370" s="31">
        <v>71.107560000000007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418.85</v>
      </c>
      <c r="D371" s="40">
        <v>413.55</v>
      </c>
      <c r="E371" s="40">
        <v>399.3</v>
      </c>
      <c r="F371" s="40">
        <v>379.75</v>
      </c>
      <c r="G371" s="40">
        <v>365.5</v>
      </c>
      <c r="H371" s="40">
        <v>433.1</v>
      </c>
      <c r="I371" s="40">
        <v>447.35</v>
      </c>
      <c r="J371" s="40">
        <v>466.90000000000003</v>
      </c>
      <c r="K371" s="31">
        <v>427.8</v>
      </c>
      <c r="L371" s="31">
        <v>394</v>
      </c>
      <c r="M371" s="31">
        <v>57.740560000000002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672.5</v>
      </c>
      <c r="D372" s="40">
        <v>676.80000000000007</v>
      </c>
      <c r="E372" s="40">
        <v>660.70000000000016</v>
      </c>
      <c r="F372" s="40">
        <v>648.90000000000009</v>
      </c>
      <c r="G372" s="40">
        <v>632.80000000000018</v>
      </c>
      <c r="H372" s="40">
        <v>688.60000000000014</v>
      </c>
      <c r="I372" s="40">
        <v>704.7</v>
      </c>
      <c r="J372" s="40">
        <v>716.50000000000011</v>
      </c>
      <c r="K372" s="31">
        <v>692.9</v>
      </c>
      <c r="L372" s="31">
        <v>665</v>
      </c>
      <c r="M372" s="31">
        <v>2.8280699999999999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122.4</v>
      </c>
      <c r="D373" s="40">
        <v>121.96666666666665</v>
      </c>
      <c r="E373" s="40">
        <v>120.43333333333331</v>
      </c>
      <c r="F373" s="40">
        <v>118.46666666666665</v>
      </c>
      <c r="G373" s="40">
        <v>116.93333333333331</v>
      </c>
      <c r="H373" s="40">
        <v>123.93333333333331</v>
      </c>
      <c r="I373" s="40">
        <v>125.46666666666664</v>
      </c>
      <c r="J373" s="40">
        <v>127.43333333333331</v>
      </c>
      <c r="K373" s="31">
        <v>123.5</v>
      </c>
      <c r="L373" s="31">
        <v>120</v>
      </c>
      <c r="M373" s="31">
        <v>2.3603800000000001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5324.7</v>
      </c>
      <c r="D374" s="40">
        <v>5348.2333333333336</v>
      </c>
      <c r="E374" s="40">
        <v>5285.4666666666672</v>
      </c>
      <c r="F374" s="40">
        <v>5246.2333333333336</v>
      </c>
      <c r="G374" s="40">
        <v>5183.4666666666672</v>
      </c>
      <c r="H374" s="40">
        <v>5387.4666666666672</v>
      </c>
      <c r="I374" s="40">
        <v>5450.2333333333336</v>
      </c>
      <c r="J374" s="40">
        <v>5489.4666666666672</v>
      </c>
      <c r="K374" s="31">
        <v>5411</v>
      </c>
      <c r="L374" s="31">
        <v>5309</v>
      </c>
      <c r="M374" s="31">
        <v>9.6140000000000003E-2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14066.8</v>
      </c>
      <c r="D375" s="40">
        <v>13989.266666666668</v>
      </c>
      <c r="E375" s="40">
        <v>13828.533333333336</v>
      </c>
      <c r="F375" s="40">
        <v>13590.266666666668</v>
      </c>
      <c r="G375" s="40">
        <v>13429.533333333336</v>
      </c>
      <c r="H375" s="40">
        <v>14227.533333333336</v>
      </c>
      <c r="I375" s="40">
        <v>14388.26666666667</v>
      </c>
      <c r="J375" s="40">
        <v>14626.533333333336</v>
      </c>
      <c r="K375" s="31">
        <v>14150</v>
      </c>
      <c r="L375" s="31">
        <v>13751</v>
      </c>
      <c r="M375" s="31">
        <v>4.1360000000000001E-2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38.1</v>
      </c>
      <c r="D376" s="40">
        <v>37.966666666666669</v>
      </c>
      <c r="E376" s="40">
        <v>37.483333333333334</v>
      </c>
      <c r="F376" s="40">
        <v>36.866666666666667</v>
      </c>
      <c r="G376" s="40">
        <v>36.383333333333333</v>
      </c>
      <c r="H376" s="40">
        <v>38.583333333333336</v>
      </c>
      <c r="I376" s="40">
        <v>39.06666666666667</v>
      </c>
      <c r="J376" s="40">
        <v>39.683333333333337</v>
      </c>
      <c r="K376" s="31">
        <v>38.450000000000003</v>
      </c>
      <c r="L376" s="31">
        <v>37.35</v>
      </c>
      <c r="M376" s="31">
        <v>452.79748000000001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960.9</v>
      </c>
      <c r="D377" s="40">
        <v>960.7166666666667</v>
      </c>
      <c r="E377" s="40">
        <v>942.43333333333339</v>
      </c>
      <c r="F377" s="40">
        <v>923.9666666666667</v>
      </c>
      <c r="G377" s="40">
        <v>905.68333333333339</v>
      </c>
      <c r="H377" s="40">
        <v>979.18333333333339</v>
      </c>
      <c r="I377" s="40">
        <v>997.4666666666667</v>
      </c>
      <c r="J377" s="40">
        <v>1015.9333333333334</v>
      </c>
      <c r="K377" s="31">
        <v>979</v>
      </c>
      <c r="L377" s="31">
        <v>942.25</v>
      </c>
      <c r="M377" s="31">
        <v>3.7128000000000001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175.85</v>
      </c>
      <c r="D378" s="40">
        <v>174.18333333333331</v>
      </c>
      <c r="E378" s="40">
        <v>171.81666666666661</v>
      </c>
      <c r="F378" s="40">
        <v>167.7833333333333</v>
      </c>
      <c r="G378" s="40">
        <v>165.4166666666666</v>
      </c>
      <c r="H378" s="40">
        <v>178.21666666666661</v>
      </c>
      <c r="I378" s="40">
        <v>180.58333333333334</v>
      </c>
      <c r="J378" s="40">
        <v>184.61666666666662</v>
      </c>
      <c r="K378" s="31">
        <v>176.55</v>
      </c>
      <c r="L378" s="31">
        <v>170.15</v>
      </c>
      <c r="M378" s="31">
        <v>62.454470000000001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151.9</v>
      </c>
      <c r="D379" s="40">
        <v>151.58333333333334</v>
      </c>
      <c r="E379" s="40">
        <v>149.91666666666669</v>
      </c>
      <c r="F379" s="40">
        <v>147.93333333333334</v>
      </c>
      <c r="G379" s="40">
        <v>146.26666666666668</v>
      </c>
      <c r="H379" s="40">
        <v>153.56666666666669</v>
      </c>
      <c r="I379" s="40">
        <v>155.23333333333338</v>
      </c>
      <c r="J379" s="40">
        <v>157.2166666666667</v>
      </c>
      <c r="K379" s="31">
        <v>153.25</v>
      </c>
      <c r="L379" s="31">
        <v>149.6</v>
      </c>
      <c r="M379" s="31">
        <v>13.88218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275.3</v>
      </c>
      <c r="D380" s="40">
        <v>274.18333333333334</v>
      </c>
      <c r="E380" s="40">
        <v>271.36666666666667</v>
      </c>
      <c r="F380" s="40">
        <v>267.43333333333334</v>
      </c>
      <c r="G380" s="40">
        <v>264.61666666666667</v>
      </c>
      <c r="H380" s="40">
        <v>278.11666666666667</v>
      </c>
      <c r="I380" s="40">
        <v>280.93333333333339</v>
      </c>
      <c r="J380" s="40">
        <v>284.86666666666667</v>
      </c>
      <c r="K380" s="31">
        <v>277</v>
      </c>
      <c r="L380" s="31">
        <v>270.25</v>
      </c>
      <c r="M380" s="31">
        <v>1.68058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887.3</v>
      </c>
      <c r="D381" s="40">
        <v>899.51666666666677</v>
      </c>
      <c r="E381" s="40">
        <v>870.03333333333353</v>
      </c>
      <c r="F381" s="40">
        <v>852.76666666666677</v>
      </c>
      <c r="G381" s="40">
        <v>823.28333333333353</v>
      </c>
      <c r="H381" s="40">
        <v>916.78333333333353</v>
      </c>
      <c r="I381" s="40">
        <v>946.26666666666688</v>
      </c>
      <c r="J381" s="40">
        <v>963.53333333333353</v>
      </c>
      <c r="K381" s="31">
        <v>929</v>
      </c>
      <c r="L381" s="31">
        <v>882.25</v>
      </c>
      <c r="M381" s="31">
        <v>13.84369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30.2</v>
      </c>
      <c r="D382" s="40">
        <v>30.333333333333332</v>
      </c>
      <c r="E382" s="40">
        <v>29.866666666666664</v>
      </c>
      <c r="F382" s="40">
        <v>29.533333333333331</v>
      </c>
      <c r="G382" s="40">
        <v>29.066666666666663</v>
      </c>
      <c r="H382" s="40">
        <v>30.666666666666664</v>
      </c>
      <c r="I382" s="40">
        <v>31.133333333333333</v>
      </c>
      <c r="J382" s="40">
        <v>31.466666666666665</v>
      </c>
      <c r="K382" s="31">
        <v>30.8</v>
      </c>
      <c r="L382" s="31">
        <v>30</v>
      </c>
      <c r="M382" s="31">
        <v>34.555079999999997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223</v>
      </c>
      <c r="D383" s="40">
        <v>222</v>
      </c>
      <c r="E383" s="40">
        <v>218.05</v>
      </c>
      <c r="F383" s="40">
        <v>213.10000000000002</v>
      </c>
      <c r="G383" s="40">
        <v>209.15000000000003</v>
      </c>
      <c r="H383" s="40">
        <v>226.95</v>
      </c>
      <c r="I383" s="40">
        <v>230.89999999999998</v>
      </c>
      <c r="J383" s="40">
        <v>235.84999999999997</v>
      </c>
      <c r="K383" s="31">
        <v>225.95</v>
      </c>
      <c r="L383" s="31">
        <v>217.05</v>
      </c>
      <c r="M383" s="31">
        <v>27.391030000000001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580.20000000000005</v>
      </c>
      <c r="D384" s="40">
        <v>581.73333333333335</v>
      </c>
      <c r="E384" s="40">
        <v>573.4666666666667</v>
      </c>
      <c r="F384" s="40">
        <v>566.73333333333335</v>
      </c>
      <c r="G384" s="40">
        <v>558.4666666666667</v>
      </c>
      <c r="H384" s="40">
        <v>588.4666666666667</v>
      </c>
      <c r="I384" s="40">
        <v>596.73333333333335</v>
      </c>
      <c r="J384" s="40">
        <v>603.4666666666667</v>
      </c>
      <c r="K384" s="31">
        <v>590</v>
      </c>
      <c r="L384" s="31">
        <v>575</v>
      </c>
      <c r="M384" s="31">
        <v>1.37846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287.14999999999998</v>
      </c>
      <c r="D385" s="40">
        <v>285.83333333333331</v>
      </c>
      <c r="E385" s="40">
        <v>282.66666666666663</v>
      </c>
      <c r="F385" s="40">
        <v>278.18333333333334</v>
      </c>
      <c r="G385" s="40">
        <v>275.01666666666665</v>
      </c>
      <c r="H385" s="40">
        <v>290.31666666666661</v>
      </c>
      <c r="I385" s="40">
        <v>293.48333333333323</v>
      </c>
      <c r="J385" s="40">
        <v>297.96666666666658</v>
      </c>
      <c r="K385" s="31">
        <v>289</v>
      </c>
      <c r="L385" s="31">
        <v>281.35000000000002</v>
      </c>
      <c r="M385" s="31">
        <v>3.5836299999999999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73.650000000000006</v>
      </c>
      <c r="D386" s="40">
        <v>73.5</v>
      </c>
      <c r="E386" s="40">
        <v>72.650000000000006</v>
      </c>
      <c r="F386" s="40">
        <v>71.650000000000006</v>
      </c>
      <c r="G386" s="40">
        <v>70.800000000000011</v>
      </c>
      <c r="H386" s="40">
        <v>74.5</v>
      </c>
      <c r="I386" s="40">
        <v>75.349999999999994</v>
      </c>
      <c r="J386" s="40">
        <v>76.349999999999994</v>
      </c>
      <c r="K386" s="31">
        <v>74.349999999999994</v>
      </c>
      <c r="L386" s="31">
        <v>72.5</v>
      </c>
      <c r="M386" s="31">
        <v>11.71538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2163.5500000000002</v>
      </c>
      <c r="D387" s="40">
        <v>2156.8833333333332</v>
      </c>
      <c r="E387" s="40">
        <v>2136.7666666666664</v>
      </c>
      <c r="F387" s="40">
        <v>2109.9833333333331</v>
      </c>
      <c r="G387" s="40">
        <v>2089.8666666666663</v>
      </c>
      <c r="H387" s="40">
        <v>2183.6666666666665</v>
      </c>
      <c r="I387" s="40">
        <v>2203.7833333333333</v>
      </c>
      <c r="J387" s="40">
        <v>2230.5666666666666</v>
      </c>
      <c r="K387" s="31">
        <v>2177</v>
      </c>
      <c r="L387" s="31">
        <v>2130.1</v>
      </c>
      <c r="M387" s="31">
        <v>0.10308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413.35</v>
      </c>
      <c r="D388" s="40">
        <v>411.76666666666665</v>
      </c>
      <c r="E388" s="40">
        <v>406.7833333333333</v>
      </c>
      <c r="F388" s="40">
        <v>400.21666666666664</v>
      </c>
      <c r="G388" s="40">
        <v>395.23333333333329</v>
      </c>
      <c r="H388" s="40">
        <v>418.33333333333331</v>
      </c>
      <c r="I388" s="40">
        <v>423.31666666666666</v>
      </c>
      <c r="J388" s="40">
        <v>429.88333333333333</v>
      </c>
      <c r="K388" s="31">
        <v>416.75</v>
      </c>
      <c r="L388" s="31">
        <v>405.2</v>
      </c>
      <c r="M388" s="31">
        <v>2.54576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140.6</v>
      </c>
      <c r="D389" s="40">
        <v>139.85</v>
      </c>
      <c r="E389" s="40">
        <v>138.25</v>
      </c>
      <c r="F389" s="40">
        <v>135.9</v>
      </c>
      <c r="G389" s="40">
        <v>134.30000000000001</v>
      </c>
      <c r="H389" s="40">
        <v>142.19999999999999</v>
      </c>
      <c r="I389" s="40">
        <v>143.79999999999995</v>
      </c>
      <c r="J389" s="40">
        <v>146.14999999999998</v>
      </c>
      <c r="K389" s="31">
        <v>141.44999999999999</v>
      </c>
      <c r="L389" s="31">
        <v>137.5</v>
      </c>
      <c r="M389" s="31">
        <v>8.2776999999999994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1154.1500000000001</v>
      </c>
      <c r="D390" s="40">
        <v>1160.0666666666666</v>
      </c>
      <c r="E390" s="40">
        <v>1144.6333333333332</v>
      </c>
      <c r="F390" s="40">
        <v>1135.1166666666666</v>
      </c>
      <c r="G390" s="40">
        <v>1119.6833333333332</v>
      </c>
      <c r="H390" s="40">
        <v>1169.5833333333333</v>
      </c>
      <c r="I390" s="40">
        <v>1185.0166666666667</v>
      </c>
      <c r="J390" s="40">
        <v>1194.5333333333333</v>
      </c>
      <c r="K390" s="31">
        <v>1175.5</v>
      </c>
      <c r="L390" s="31">
        <v>1150.55</v>
      </c>
      <c r="M390" s="31">
        <v>2.8838900000000001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2404.6999999999998</v>
      </c>
      <c r="D391" s="40">
        <v>2401.7666666666664</v>
      </c>
      <c r="E391" s="40">
        <v>2386.9333333333329</v>
      </c>
      <c r="F391" s="40">
        <v>2369.1666666666665</v>
      </c>
      <c r="G391" s="40">
        <v>2354.333333333333</v>
      </c>
      <c r="H391" s="40">
        <v>2419.5333333333328</v>
      </c>
      <c r="I391" s="40">
        <v>2434.3666666666668</v>
      </c>
      <c r="J391" s="40">
        <v>2452.1333333333328</v>
      </c>
      <c r="K391" s="31">
        <v>2416.6</v>
      </c>
      <c r="L391" s="31">
        <v>2384</v>
      </c>
      <c r="M391" s="31">
        <v>45.761110000000002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126.9</v>
      </c>
      <c r="D392" s="40">
        <v>125.3</v>
      </c>
      <c r="E392" s="40">
        <v>122.6</v>
      </c>
      <c r="F392" s="40">
        <v>118.3</v>
      </c>
      <c r="G392" s="40">
        <v>115.6</v>
      </c>
      <c r="H392" s="40">
        <v>129.6</v>
      </c>
      <c r="I392" s="40">
        <v>132.30000000000001</v>
      </c>
      <c r="J392" s="40">
        <v>136.6</v>
      </c>
      <c r="K392" s="31">
        <v>128</v>
      </c>
      <c r="L392" s="31">
        <v>121</v>
      </c>
      <c r="M392" s="31">
        <v>0.58243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1421.55</v>
      </c>
      <c r="D393" s="40">
        <v>1427.6666666666667</v>
      </c>
      <c r="E393" s="40">
        <v>1400.8833333333334</v>
      </c>
      <c r="F393" s="40">
        <v>1380.2166666666667</v>
      </c>
      <c r="G393" s="40">
        <v>1353.4333333333334</v>
      </c>
      <c r="H393" s="40">
        <v>1448.3333333333335</v>
      </c>
      <c r="I393" s="40">
        <v>1475.1166666666668</v>
      </c>
      <c r="J393" s="40">
        <v>1495.7833333333335</v>
      </c>
      <c r="K393" s="31">
        <v>1454.45</v>
      </c>
      <c r="L393" s="31">
        <v>1407</v>
      </c>
      <c r="M393" s="31">
        <v>1.3322499999999999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1949.65</v>
      </c>
      <c r="D394" s="40">
        <v>1951.4833333333333</v>
      </c>
      <c r="E394" s="40">
        <v>1914.1666666666667</v>
      </c>
      <c r="F394" s="40">
        <v>1878.6833333333334</v>
      </c>
      <c r="G394" s="40">
        <v>1841.3666666666668</v>
      </c>
      <c r="H394" s="40">
        <v>1986.9666666666667</v>
      </c>
      <c r="I394" s="40">
        <v>2024.2833333333333</v>
      </c>
      <c r="J394" s="40">
        <v>2059.7666666666664</v>
      </c>
      <c r="K394" s="31">
        <v>1988.8</v>
      </c>
      <c r="L394" s="31">
        <v>1916</v>
      </c>
      <c r="M394" s="31">
        <v>1.9756499999999999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1069.9000000000001</v>
      </c>
      <c r="D395" s="40">
        <v>1053.9333333333334</v>
      </c>
      <c r="E395" s="40">
        <v>1027.9666666666667</v>
      </c>
      <c r="F395" s="40">
        <v>986.0333333333333</v>
      </c>
      <c r="G395" s="40">
        <v>960.06666666666661</v>
      </c>
      <c r="H395" s="40">
        <v>1095.8666666666668</v>
      </c>
      <c r="I395" s="40">
        <v>1121.8333333333335</v>
      </c>
      <c r="J395" s="40">
        <v>1163.7666666666669</v>
      </c>
      <c r="K395" s="31">
        <v>1079.9000000000001</v>
      </c>
      <c r="L395" s="31">
        <v>1012</v>
      </c>
      <c r="M395" s="31">
        <v>397.74518999999998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1184.5999999999999</v>
      </c>
      <c r="D396" s="40">
        <v>1183.8166666666668</v>
      </c>
      <c r="E396" s="40">
        <v>1171.6833333333336</v>
      </c>
      <c r="F396" s="40">
        <v>1158.7666666666669</v>
      </c>
      <c r="G396" s="40">
        <v>1146.6333333333337</v>
      </c>
      <c r="H396" s="40">
        <v>1196.7333333333336</v>
      </c>
      <c r="I396" s="40">
        <v>1208.8666666666668</v>
      </c>
      <c r="J396" s="40">
        <v>1221.7833333333335</v>
      </c>
      <c r="K396" s="31">
        <v>1195.95</v>
      </c>
      <c r="L396" s="31">
        <v>1170.9000000000001</v>
      </c>
      <c r="M396" s="31">
        <v>21.179130000000001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470.1</v>
      </c>
      <c r="D397" s="40">
        <v>467.86666666666662</v>
      </c>
      <c r="E397" s="40">
        <v>456.73333333333323</v>
      </c>
      <c r="F397" s="40">
        <v>443.36666666666662</v>
      </c>
      <c r="G397" s="40">
        <v>432.23333333333323</v>
      </c>
      <c r="H397" s="40">
        <v>481.23333333333323</v>
      </c>
      <c r="I397" s="40">
        <v>492.36666666666656</v>
      </c>
      <c r="J397" s="40">
        <v>505.73333333333323</v>
      </c>
      <c r="K397" s="31">
        <v>479</v>
      </c>
      <c r="L397" s="31">
        <v>454.5</v>
      </c>
      <c r="M397" s="31">
        <v>1.11589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26.95</v>
      </c>
      <c r="D398" s="40">
        <v>26.966666666666665</v>
      </c>
      <c r="E398" s="40">
        <v>26.783333333333331</v>
      </c>
      <c r="F398" s="40">
        <v>26.616666666666667</v>
      </c>
      <c r="G398" s="40">
        <v>26.433333333333334</v>
      </c>
      <c r="H398" s="40">
        <v>27.133333333333329</v>
      </c>
      <c r="I398" s="40">
        <v>27.316666666666659</v>
      </c>
      <c r="J398" s="40">
        <v>27.483333333333327</v>
      </c>
      <c r="K398" s="31">
        <v>27.15</v>
      </c>
      <c r="L398" s="31">
        <v>26.8</v>
      </c>
      <c r="M398" s="31">
        <v>7.2240799999999998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2927.7</v>
      </c>
      <c r="D399" s="40">
        <v>2920.35</v>
      </c>
      <c r="E399" s="40">
        <v>2862.7</v>
      </c>
      <c r="F399" s="40">
        <v>2797.7</v>
      </c>
      <c r="G399" s="40">
        <v>2740.0499999999997</v>
      </c>
      <c r="H399" s="40">
        <v>2985.35</v>
      </c>
      <c r="I399" s="40">
        <v>3043.0000000000005</v>
      </c>
      <c r="J399" s="40">
        <v>3108</v>
      </c>
      <c r="K399" s="31">
        <v>2978</v>
      </c>
      <c r="L399" s="31">
        <v>2855.35</v>
      </c>
      <c r="M399" s="31">
        <v>0.82345000000000002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10664.25</v>
      </c>
      <c r="D400" s="40">
        <v>10675.833333333334</v>
      </c>
      <c r="E400" s="40">
        <v>10521.416666666668</v>
      </c>
      <c r="F400" s="40">
        <v>10378.583333333334</v>
      </c>
      <c r="G400" s="40">
        <v>10224.166666666668</v>
      </c>
      <c r="H400" s="40">
        <v>10818.666666666668</v>
      </c>
      <c r="I400" s="40">
        <v>10973.083333333336</v>
      </c>
      <c r="J400" s="40">
        <v>11115.916666666668</v>
      </c>
      <c r="K400" s="31">
        <v>10830.25</v>
      </c>
      <c r="L400" s="31">
        <v>10533</v>
      </c>
      <c r="M400" s="31">
        <v>2.952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7804</v>
      </c>
      <c r="D401" s="40">
        <v>7810</v>
      </c>
      <c r="E401" s="40">
        <v>7701</v>
      </c>
      <c r="F401" s="40">
        <v>7598</v>
      </c>
      <c r="G401" s="40">
        <v>7489</v>
      </c>
      <c r="H401" s="40">
        <v>7913</v>
      </c>
      <c r="I401" s="40">
        <v>8022</v>
      </c>
      <c r="J401" s="40">
        <v>8125</v>
      </c>
      <c r="K401" s="31">
        <v>7919</v>
      </c>
      <c r="L401" s="31">
        <v>7707</v>
      </c>
      <c r="M401" s="31">
        <v>0.39128000000000002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7277.35</v>
      </c>
      <c r="D402" s="40">
        <v>7264.1000000000013</v>
      </c>
      <c r="E402" s="40">
        <v>7147.6500000000024</v>
      </c>
      <c r="F402" s="40">
        <v>7017.9500000000007</v>
      </c>
      <c r="G402" s="40">
        <v>6901.5000000000018</v>
      </c>
      <c r="H402" s="40">
        <v>7393.8000000000029</v>
      </c>
      <c r="I402" s="40">
        <v>7510.2500000000018</v>
      </c>
      <c r="J402" s="40">
        <v>7639.9500000000035</v>
      </c>
      <c r="K402" s="31">
        <v>7380.55</v>
      </c>
      <c r="L402" s="31">
        <v>7134.4</v>
      </c>
      <c r="M402" s="31">
        <v>0.12078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114.95</v>
      </c>
      <c r="D403" s="40">
        <v>115.5</v>
      </c>
      <c r="E403" s="40">
        <v>113.45</v>
      </c>
      <c r="F403" s="40">
        <v>111.95</v>
      </c>
      <c r="G403" s="40">
        <v>109.9</v>
      </c>
      <c r="H403" s="40">
        <v>117</v>
      </c>
      <c r="I403" s="40">
        <v>119.05000000000001</v>
      </c>
      <c r="J403" s="40">
        <v>120.55</v>
      </c>
      <c r="K403" s="31">
        <v>117.55</v>
      </c>
      <c r="L403" s="31">
        <v>114</v>
      </c>
      <c r="M403" s="31">
        <v>4.2770700000000001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208.55</v>
      </c>
      <c r="D404" s="40">
        <v>211.20000000000002</v>
      </c>
      <c r="E404" s="40">
        <v>203.85000000000002</v>
      </c>
      <c r="F404" s="40">
        <v>199.15</v>
      </c>
      <c r="G404" s="40">
        <v>191.8</v>
      </c>
      <c r="H404" s="40">
        <v>215.90000000000003</v>
      </c>
      <c r="I404" s="40">
        <v>223.25</v>
      </c>
      <c r="J404" s="40">
        <v>227.95000000000005</v>
      </c>
      <c r="K404" s="31">
        <v>218.55</v>
      </c>
      <c r="L404" s="31">
        <v>206.5</v>
      </c>
      <c r="M404" s="31">
        <v>9.9777199999999997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327.55</v>
      </c>
      <c r="D405" s="40">
        <v>326.3</v>
      </c>
      <c r="E405" s="40">
        <v>319.90000000000003</v>
      </c>
      <c r="F405" s="40">
        <v>312.25</v>
      </c>
      <c r="G405" s="40">
        <v>305.85000000000002</v>
      </c>
      <c r="H405" s="40">
        <v>333.95000000000005</v>
      </c>
      <c r="I405" s="40">
        <v>340.35</v>
      </c>
      <c r="J405" s="40">
        <v>348.00000000000006</v>
      </c>
      <c r="K405" s="31">
        <v>332.7</v>
      </c>
      <c r="L405" s="31">
        <v>318.64999999999998</v>
      </c>
      <c r="M405" s="31">
        <v>4.4097499999999998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2358.9</v>
      </c>
      <c r="D406" s="40">
        <v>2334.3333333333335</v>
      </c>
      <c r="E406" s="40">
        <v>2284.666666666667</v>
      </c>
      <c r="F406" s="40">
        <v>2210.4333333333334</v>
      </c>
      <c r="G406" s="40">
        <v>2160.7666666666669</v>
      </c>
      <c r="H406" s="40">
        <v>2408.5666666666671</v>
      </c>
      <c r="I406" s="40">
        <v>2458.233333333334</v>
      </c>
      <c r="J406" s="40">
        <v>2532.4666666666672</v>
      </c>
      <c r="K406" s="31">
        <v>2384</v>
      </c>
      <c r="L406" s="31">
        <v>2260.1</v>
      </c>
      <c r="M406" s="31">
        <v>0.25916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553.9</v>
      </c>
      <c r="D407" s="40">
        <v>554.2166666666667</v>
      </c>
      <c r="E407" s="40">
        <v>546.68333333333339</v>
      </c>
      <c r="F407" s="40">
        <v>539.4666666666667</v>
      </c>
      <c r="G407" s="40">
        <v>531.93333333333339</v>
      </c>
      <c r="H407" s="40">
        <v>561.43333333333339</v>
      </c>
      <c r="I407" s="40">
        <v>568.9666666666667</v>
      </c>
      <c r="J407" s="40">
        <v>576.18333333333339</v>
      </c>
      <c r="K407" s="31">
        <v>561.75</v>
      </c>
      <c r="L407" s="31">
        <v>547</v>
      </c>
      <c r="M407" s="31">
        <v>1.39981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115.85</v>
      </c>
      <c r="D408" s="40">
        <v>114.73333333333335</v>
      </c>
      <c r="E408" s="40">
        <v>113.26666666666669</v>
      </c>
      <c r="F408" s="40">
        <v>110.68333333333335</v>
      </c>
      <c r="G408" s="40">
        <v>109.2166666666667</v>
      </c>
      <c r="H408" s="40">
        <v>117.31666666666669</v>
      </c>
      <c r="I408" s="40">
        <v>118.78333333333333</v>
      </c>
      <c r="J408" s="40">
        <v>121.36666666666669</v>
      </c>
      <c r="K408" s="31">
        <v>116.2</v>
      </c>
      <c r="L408" s="31">
        <v>112.15</v>
      </c>
      <c r="M408" s="31">
        <v>19.862089999999998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243.5</v>
      </c>
      <c r="D409" s="40">
        <v>245.18333333333331</v>
      </c>
      <c r="E409" s="40">
        <v>239.51666666666662</v>
      </c>
      <c r="F409" s="40">
        <v>235.5333333333333</v>
      </c>
      <c r="G409" s="40">
        <v>229.86666666666662</v>
      </c>
      <c r="H409" s="40">
        <v>249.16666666666663</v>
      </c>
      <c r="I409" s="40">
        <v>254.83333333333331</v>
      </c>
      <c r="J409" s="40">
        <v>258.81666666666661</v>
      </c>
      <c r="K409" s="31">
        <v>250.85</v>
      </c>
      <c r="L409" s="31">
        <v>241.2</v>
      </c>
      <c r="M409" s="31">
        <v>1.66598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30059.9</v>
      </c>
      <c r="D410" s="40">
        <v>29966.933333333334</v>
      </c>
      <c r="E410" s="40">
        <v>29579.216666666667</v>
      </c>
      <c r="F410" s="40">
        <v>29098.533333333333</v>
      </c>
      <c r="G410" s="40">
        <v>28710.816666666666</v>
      </c>
      <c r="H410" s="40">
        <v>30447.616666666669</v>
      </c>
      <c r="I410" s="40">
        <v>30835.333333333336</v>
      </c>
      <c r="J410" s="40">
        <v>31316.01666666667</v>
      </c>
      <c r="K410" s="31">
        <v>30354.65</v>
      </c>
      <c r="L410" s="31">
        <v>29486.25</v>
      </c>
      <c r="M410" s="31">
        <v>0.66854999999999998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2296.1</v>
      </c>
      <c r="D411" s="40">
        <v>2308.2166666666667</v>
      </c>
      <c r="E411" s="40">
        <v>2257.1333333333332</v>
      </c>
      <c r="F411" s="40">
        <v>2218.1666666666665</v>
      </c>
      <c r="G411" s="40">
        <v>2167.083333333333</v>
      </c>
      <c r="H411" s="40">
        <v>2347.1833333333334</v>
      </c>
      <c r="I411" s="40">
        <v>2398.2666666666664</v>
      </c>
      <c r="J411" s="40">
        <v>2437.2333333333336</v>
      </c>
      <c r="K411" s="31">
        <v>2359.3000000000002</v>
      </c>
      <c r="L411" s="31">
        <v>2269.25</v>
      </c>
      <c r="M411" s="31">
        <v>0.47566999999999998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1323.75</v>
      </c>
      <c r="D412" s="40">
        <v>1315.1333333333334</v>
      </c>
      <c r="E412" s="40">
        <v>1294.3666666666668</v>
      </c>
      <c r="F412" s="40">
        <v>1264.9833333333333</v>
      </c>
      <c r="G412" s="40">
        <v>1244.2166666666667</v>
      </c>
      <c r="H412" s="40">
        <v>1344.5166666666669</v>
      </c>
      <c r="I412" s="40">
        <v>1365.2833333333338</v>
      </c>
      <c r="J412" s="40">
        <v>1394.666666666667</v>
      </c>
      <c r="K412" s="31">
        <v>1335.9</v>
      </c>
      <c r="L412" s="31">
        <v>1285.75</v>
      </c>
      <c r="M412" s="31">
        <v>9.17028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2169.5500000000002</v>
      </c>
      <c r="D413" s="40">
        <v>2154.166666666667</v>
      </c>
      <c r="E413" s="40">
        <v>2131.4333333333338</v>
      </c>
      <c r="F413" s="40">
        <v>2093.3166666666671</v>
      </c>
      <c r="G413" s="40">
        <v>2070.5833333333339</v>
      </c>
      <c r="H413" s="40">
        <v>2192.2833333333338</v>
      </c>
      <c r="I413" s="40">
        <v>2215.0166666666673</v>
      </c>
      <c r="J413" s="40">
        <v>2253.1333333333337</v>
      </c>
      <c r="K413" s="31">
        <v>2176.9</v>
      </c>
      <c r="L413" s="31">
        <v>2116.0500000000002</v>
      </c>
      <c r="M413" s="31">
        <v>1.7274799999999999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707.8</v>
      </c>
      <c r="D414" s="40">
        <v>710.56666666666661</v>
      </c>
      <c r="E414" s="40">
        <v>683.03333333333319</v>
      </c>
      <c r="F414" s="40">
        <v>658.26666666666654</v>
      </c>
      <c r="G414" s="40">
        <v>630.73333333333312</v>
      </c>
      <c r="H414" s="40">
        <v>735.33333333333326</v>
      </c>
      <c r="I414" s="40">
        <v>762.86666666666656</v>
      </c>
      <c r="J414" s="40">
        <v>787.63333333333333</v>
      </c>
      <c r="K414" s="31">
        <v>738.1</v>
      </c>
      <c r="L414" s="31">
        <v>685.8</v>
      </c>
      <c r="M414" s="31">
        <v>5.6590199999999999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1952.75</v>
      </c>
      <c r="D415" s="40">
        <v>1941.75</v>
      </c>
      <c r="E415" s="40">
        <v>1914.55</v>
      </c>
      <c r="F415" s="40">
        <v>1876.35</v>
      </c>
      <c r="G415" s="40">
        <v>1849.1499999999999</v>
      </c>
      <c r="H415" s="40">
        <v>1979.95</v>
      </c>
      <c r="I415" s="40">
        <v>2007.1499999999999</v>
      </c>
      <c r="J415" s="40">
        <v>2045.3500000000001</v>
      </c>
      <c r="K415" s="31">
        <v>1968.95</v>
      </c>
      <c r="L415" s="31">
        <v>1903.55</v>
      </c>
      <c r="M415" s="31">
        <v>0.35869000000000001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1656.9</v>
      </c>
      <c r="D416" s="40">
        <v>1659.1166666666668</v>
      </c>
      <c r="E416" s="40">
        <v>1647.7833333333335</v>
      </c>
      <c r="F416" s="40">
        <v>1638.6666666666667</v>
      </c>
      <c r="G416" s="40">
        <v>1627.3333333333335</v>
      </c>
      <c r="H416" s="40">
        <v>1668.2333333333336</v>
      </c>
      <c r="I416" s="40">
        <v>1679.5666666666666</v>
      </c>
      <c r="J416" s="40">
        <v>1688.6833333333336</v>
      </c>
      <c r="K416" s="31">
        <v>1670.45</v>
      </c>
      <c r="L416" s="31">
        <v>1650</v>
      </c>
      <c r="M416" s="31">
        <v>0.91591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870.3</v>
      </c>
      <c r="D417" s="40">
        <v>873.7833333333333</v>
      </c>
      <c r="E417" s="40">
        <v>857.56666666666661</v>
      </c>
      <c r="F417" s="40">
        <v>844.83333333333326</v>
      </c>
      <c r="G417" s="40">
        <v>828.61666666666656</v>
      </c>
      <c r="H417" s="40">
        <v>886.51666666666665</v>
      </c>
      <c r="I417" s="40">
        <v>902.73333333333335</v>
      </c>
      <c r="J417" s="40">
        <v>915.4666666666667</v>
      </c>
      <c r="K417" s="31">
        <v>890</v>
      </c>
      <c r="L417" s="31">
        <v>861.05</v>
      </c>
      <c r="M417" s="31">
        <v>2.4338600000000001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592</v>
      </c>
      <c r="D418" s="40">
        <v>597.33333333333337</v>
      </c>
      <c r="E418" s="40">
        <v>579.66666666666674</v>
      </c>
      <c r="F418" s="40">
        <v>567.33333333333337</v>
      </c>
      <c r="G418" s="40">
        <v>549.66666666666674</v>
      </c>
      <c r="H418" s="40">
        <v>609.66666666666674</v>
      </c>
      <c r="I418" s="40">
        <v>627.33333333333348</v>
      </c>
      <c r="J418" s="40">
        <v>639.66666666666674</v>
      </c>
      <c r="K418" s="31">
        <v>615</v>
      </c>
      <c r="L418" s="31">
        <v>585</v>
      </c>
      <c r="M418" s="31">
        <v>0.91186999999999996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79.75</v>
      </c>
      <c r="D419" s="40">
        <v>79.266666666666666</v>
      </c>
      <c r="E419" s="40">
        <v>77.533333333333331</v>
      </c>
      <c r="F419" s="40">
        <v>75.316666666666663</v>
      </c>
      <c r="G419" s="40">
        <v>73.583333333333329</v>
      </c>
      <c r="H419" s="40">
        <v>81.483333333333334</v>
      </c>
      <c r="I419" s="40">
        <v>83.216666666666654</v>
      </c>
      <c r="J419" s="40">
        <v>85.433333333333337</v>
      </c>
      <c r="K419" s="31">
        <v>81</v>
      </c>
      <c r="L419" s="31">
        <v>77.05</v>
      </c>
      <c r="M419" s="31">
        <v>108.76955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106.85</v>
      </c>
      <c r="D420" s="40">
        <v>107.98333333333333</v>
      </c>
      <c r="E420" s="40">
        <v>104.96666666666667</v>
      </c>
      <c r="F420" s="40">
        <v>103.08333333333333</v>
      </c>
      <c r="G420" s="40">
        <v>100.06666666666666</v>
      </c>
      <c r="H420" s="40">
        <v>109.86666666666667</v>
      </c>
      <c r="I420" s="40">
        <v>112.88333333333335</v>
      </c>
      <c r="J420" s="40">
        <v>114.76666666666668</v>
      </c>
      <c r="K420" s="31">
        <v>111</v>
      </c>
      <c r="L420" s="31">
        <v>106.1</v>
      </c>
      <c r="M420" s="31">
        <v>4.1770199999999997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438.8</v>
      </c>
      <c r="D421" s="40">
        <v>437.60000000000008</v>
      </c>
      <c r="E421" s="40">
        <v>433.85000000000014</v>
      </c>
      <c r="F421" s="40">
        <v>428.90000000000003</v>
      </c>
      <c r="G421" s="40">
        <v>425.15000000000009</v>
      </c>
      <c r="H421" s="40">
        <v>442.55000000000018</v>
      </c>
      <c r="I421" s="40">
        <v>446.30000000000007</v>
      </c>
      <c r="J421" s="40">
        <v>451.25000000000023</v>
      </c>
      <c r="K421" s="31">
        <v>441.35</v>
      </c>
      <c r="L421" s="31">
        <v>432.65</v>
      </c>
      <c r="M421" s="31">
        <v>172.79588000000001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111.2</v>
      </c>
      <c r="D422" s="40">
        <v>109.39999999999999</v>
      </c>
      <c r="E422" s="40">
        <v>107.09999999999998</v>
      </c>
      <c r="F422" s="40">
        <v>102.99999999999999</v>
      </c>
      <c r="G422" s="40">
        <v>100.69999999999997</v>
      </c>
      <c r="H422" s="40">
        <v>113.49999999999999</v>
      </c>
      <c r="I422" s="40">
        <v>115.8</v>
      </c>
      <c r="J422" s="40">
        <v>119.89999999999999</v>
      </c>
      <c r="K422" s="31">
        <v>111.7</v>
      </c>
      <c r="L422" s="31">
        <v>105.3</v>
      </c>
      <c r="M422" s="31">
        <v>655.76034000000004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362.7</v>
      </c>
      <c r="D423" s="40">
        <v>360.11666666666662</v>
      </c>
      <c r="E423" s="40">
        <v>355.13333333333321</v>
      </c>
      <c r="F423" s="40">
        <v>347.56666666666661</v>
      </c>
      <c r="G423" s="40">
        <v>342.5833333333332</v>
      </c>
      <c r="H423" s="40">
        <v>367.68333333333322</v>
      </c>
      <c r="I423" s="40">
        <v>372.66666666666669</v>
      </c>
      <c r="J423" s="40">
        <v>380.23333333333323</v>
      </c>
      <c r="K423" s="31">
        <v>365.1</v>
      </c>
      <c r="L423" s="31">
        <v>352.55</v>
      </c>
      <c r="M423" s="31">
        <v>11.550190000000001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271.64999999999998</v>
      </c>
      <c r="D424" s="40">
        <v>271.08333333333331</v>
      </c>
      <c r="E424" s="40">
        <v>265.61666666666662</v>
      </c>
      <c r="F424" s="40">
        <v>259.58333333333331</v>
      </c>
      <c r="G424" s="40">
        <v>254.11666666666662</v>
      </c>
      <c r="H424" s="40">
        <v>277.11666666666662</v>
      </c>
      <c r="I424" s="40">
        <v>282.58333333333331</v>
      </c>
      <c r="J424" s="40">
        <v>288.61666666666662</v>
      </c>
      <c r="K424" s="31">
        <v>276.55</v>
      </c>
      <c r="L424" s="31">
        <v>265.05</v>
      </c>
      <c r="M424" s="31">
        <v>5.9688800000000004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586.70000000000005</v>
      </c>
      <c r="D425" s="40">
        <v>583.73333333333335</v>
      </c>
      <c r="E425" s="40">
        <v>574.4666666666667</v>
      </c>
      <c r="F425" s="40">
        <v>562.23333333333335</v>
      </c>
      <c r="G425" s="40">
        <v>552.9666666666667</v>
      </c>
      <c r="H425" s="40">
        <v>595.9666666666667</v>
      </c>
      <c r="I425" s="40">
        <v>605.23333333333335</v>
      </c>
      <c r="J425" s="40">
        <v>617.4666666666667</v>
      </c>
      <c r="K425" s="31">
        <v>593</v>
      </c>
      <c r="L425" s="31">
        <v>571.5</v>
      </c>
      <c r="M425" s="31">
        <v>5.4795100000000003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645.75</v>
      </c>
      <c r="D426" s="40">
        <v>643.08333333333337</v>
      </c>
      <c r="E426" s="40">
        <v>632.66666666666674</v>
      </c>
      <c r="F426" s="40">
        <v>619.58333333333337</v>
      </c>
      <c r="G426" s="40">
        <v>609.16666666666674</v>
      </c>
      <c r="H426" s="40">
        <v>656.16666666666674</v>
      </c>
      <c r="I426" s="40">
        <v>666.58333333333348</v>
      </c>
      <c r="J426" s="40">
        <v>679.66666666666674</v>
      </c>
      <c r="K426" s="31">
        <v>653.5</v>
      </c>
      <c r="L426" s="31">
        <v>630</v>
      </c>
      <c r="M426" s="31">
        <v>1.8389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399.05</v>
      </c>
      <c r="D427" s="40">
        <v>398.5</v>
      </c>
      <c r="E427" s="40">
        <v>393.05</v>
      </c>
      <c r="F427" s="40">
        <v>387.05</v>
      </c>
      <c r="G427" s="40">
        <v>381.6</v>
      </c>
      <c r="H427" s="40">
        <v>404.5</v>
      </c>
      <c r="I427" s="40">
        <v>409.95000000000005</v>
      </c>
      <c r="J427" s="40">
        <v>415.95</v>
      </c>
      <c r="K427" s="31">
        <v>403.95</v>
      </c>
      <c r="L427" s="31">
        <v>392.5</v>
      </c>
      <c r="M427" s="31">
        <v>3.0872000000000002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285.64999999999998</v>
      </c>
      <c r="D428" s="40">
        <v>282.51666666666665</v>
      </c>
      <c r="E428" s="40">
        <v>278.18333333333328</v>
      </c>
      <c r="F428" s="40">
        <v>270.71666666666664</v>
      </c>
      <c r="G428" s="40">
        <v>266.38333333333327</v>
      </c>
      <c r="H428" s="40">
        <v>289.98333333333329</v>
      </c>
      <c r="I428" s="40">
        <v>294.31666666666666</v>
      </c>
      <c r="J428" s="40">
        <v>301.7833333333333</v>
      </c>
      <c r="K428" s="31">
        <v>286.85000000000002</v>
      </c>
      <c r="L428" s="31">
        <v>275.05</v>
      </c>
      <c r="M428" s="31">
        <v>5.7519799999999996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764.5</v>
      </c>
      <c r="D429" s="40">
        <v>760.63333333333321</v>
      </c>
      <c r="E429" s="40">
        <v>754.9166666666664</v>
      </c>
      <c r="F429" s="40">
        <v>745.33333333333314</v>
      </c>
      <c r="G429" s="40">
        <v>739.61666666666633</v>
      </c>
      <c r="H429" s="40">
        <v>770.21666666666647</v>
      </c>
      <c r="I429" s="40">
        <v>775.93333333333317</v>
      </c>
      <c r="J429" s="40">
        <v>785.51666666666654</v>
      </c>
      <c r="K429" s="31">
        <v>766.35</v>
      </c>
      <c r="L429" s="31">
        <v>751.05</v>
      </c>
      <c r="M429" s="31">
        <v>21.23997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484.25</v>
      </c>
      <c r="D430" s="40">
        <v>485.26666666666671</v>
      </c>
      <c r="E430" s="40">
        <v>477.58333333333343</v>
      </c>
      <c r="F430" s="40">
        <v>470.91666666666674</v>
      </c>
      <c r="G430" s="40">
        <v>463.23333333333346</v>
      </c>
      <c r="H430" s="40">
        <v>491.93333333333339</v>
      </c>
      <c r="I430" s="40">
        <v>499.61666666666667</v>
      </c>
      <c r="J430" s="40">
        <v>506.28333333333336</v>
      </c>
      <c r="K430" s="31">
        <v>492.95</v>
      </c>
      <c r="L430" s="31">
        <v>478.6</v>
      </c>
      <c r="M430" s="31">
        <v>7.3712499999999999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3428.6</v>
      </c>
      <c r="D431" s="40">
        <v>3427.0166666666664</v>
      </c>
      <c r="E431" s="40">
        <v>3384.0333333333328</v>
      </c>
      <c r="F431" s="40">
        <v>3339.4666666666662</v>
      </c>
      <c r="G431" s="40">
        <v>3296.4833333333327</v>
      </c>
      <c r="H431" s="40">
        <v>3471.583333333333</v>
      </c>
      <c r="I431" s="40">
        <v>3514.5666666666666</v>
      </c>
      <c r="J431" s="40">
        <v>3559.1333333333332</v>
      </c>
      <c r="K431" s="31">
        <v>3470</v>
      </c>
      <c r="L431" s="31">
        <v>3382.45</v>
      </c>
      <c r="M431" s="31">
        <v>0.13383999999999999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2438.35</v>
      </c>
      <c r="D432" s="40">
        <v>2429.6</v>
      </c>
      <c r="E432" s="40">
        <v>2411.25</v>
      </c>
      <c r="F432" s="40">
        <v>2384.15</v>
      </c>
      <c r="G432" s="40">
        <v>2365.8000000000002</v>
      </c>
      <c r="H432" s="40">
        <v>2456.6999999999998</v>
      </c>
      <c r="I432" s="40">
        <v>2475.0499999999993</v>
      </c>
      <c r="J432" s="40">
        <v>2502.1499999999996</v>
      </c>
      <c r="K432" s="31">
        <v>2447.9499999999998</v>
      </c>
      <c r="L432" s="31">
        <v>2402.5</v>
      </c>
      <c r="M432" s="31">
        <v>0.1595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920.5</v>
      </c>
      <c r="D433" s="40">
        <v>921.35</v>
      </c>
      <c r="E433" s="40">
        <v>904.2</v>
      </c>
      <c r="F433" s="40">
        <v>887.9</v>
      </c>
      <c r="G433" s="40">
        <v>870.75</v>
      </c>
      <c r="H433" s="40">
        <v>937.65000000000009</v>
      </c>
      <c r="I433" s="40">
        <v>954.8</v>
      </c>
      <c r="J433" s="40">
        <v>971.10000000000014</v>
      </c>
      <c r="K433" s="31">
        <v>938.5</v>
      </c>
      <c r="L433" s="31">
        <v>905.05</v>
      </c>
      <c r="M433" s="31">
        <v>2.8856600000000001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448.45</v>
      </c>
      <c r="D434" s="40">
        <v>443.06666666666666</v>
      </c>
      <c r="E434" s="40">
        <v>432.63333333333333</v>
      </c>
      <c r="F434" s="40">
        <v>416.81666666666666</v>
      </c>
      <c r="G434" s="40">
        <v>406.38333333333333</v>
      </c>
      <c r="H434" s="40">
        <v>458.88333333333333</v>
      </c>
      <c r="I434" s="40">
        <v>469.31666666666661</v>
      </c>
      <c r="J434" s="40">
        <v>485.13333333333333</v>
      </c>
      <c r="K434" s="31">
        <v>453.5</v>
      </c>
      <c r="L434" s="31">
        <v>427.25</v>
      </c>
      <c r="M434" s="31">
        <v>32.593629999999997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320.45</v>
      </c>
      <c r="D435" s="40">
        <v>317.66666666666669</v>
      </c>
      <c r="E435" s="40">
        <v>313.33333333333337</v>
      </c>
      <c r="F435" s="40">
        <v>306.2166666666667</v>
      </c>
      <c r="G435" s="40">
        <v>301.88333333333338</v>
      </c>
      <c r="H435" s="40">
        <v>324.78333333333336</v>
      </c>
      <c r="I435" s="40">
        <v>329.11666666666673</v>
      </c>
      <c r="J435" s="40">
        <v>336.23333333333335</v>
      </c>
      <c r="K435" s="31">
        <v>322</v>
      </c>
      <c r="L435" s="31">
        <v>310.55</v>
      </c>
      <c r="M435" s="31">
        <v>1.59158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2228.75</v>
      </c>
      <c r="D436" s="40">
        <v>2209.7000000000003</v>
      </c>
      <c r="E436" s="40">
        <v>2170.3500000000004</v>
      </c>
      <c r="F436" s="40">
        <v>2111.9500000000003</v>
      </c>
      <c r="G436" s="40">
        <v>2072.6000000000004</v>
      </c>
      <c r="H436" s="40">
        <v>2268.1000000000004</v>
      </c>
      <c r="I436" s="40">
        <v>2307.4499999999998</v>
      </c>
      <c r="J436" s="40">
        <v>2365.8500000000004</v>
      </c>
      <c r="K436" s="31">
        <v>2249.0500000000002</v>
      </c>
      <c r="L436" s="31">
        <v>2151.3000000000002</v>
      </c>
      <c r="M436" s="31">
        <v>0.89727999999999997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691.15</v>
      </c>
      <c r="D437" s="40">
        <v>693.2833333333333</v>
      </c>
      <c r="E437" s="40">
        <v>682.11666666666656</v>
      </c>
      <c r="F437" s="40">
        <v>673.08333333333326</v>
      </c>
      <c r="G437" s="40">
        <v>661.91666666666652</v>
      </c>
      <c r="H437" s="40">
        <v>702.31666666666661</v>
      </c>
      <c r="I437" s="40">
        <v>713.48333333333335</v>
      </c>
      <c r="J437" s="40">
        <v>722.51666666666665</v>
      </c>
      <c r="K437" s="31">
        <v>704.45</v>
      </c>
      <c r="L437" s="31">
        <v>684.25</v>
      </c>
      <c r="M437" s="31">
        <v>0.39966000000000002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522.29999999999995</v>
      </c>
      <c r="D438" s="40">
        <v>521.18333333333339</v>
      </c>
      <c r="E438" s="40">
        <v>513.76666666666677</v>
      </c>
      <c r="F438" s="40">
        <v>505.23333333333335</v>
      </c>
      <c r="G438" s="40">
        <v>497.81666666666672</v>
      </c>
      <c r="H438" s="40">
        <v>529.71666666666681</v>
      </c>
      <c r="I438" s="40">
        <v>537.13333333333333</v>
      </c>
      <c r="J438" s="40">
        <v>545.66666666666686</v>
      </c>
      <c r="K438" s="31">
        <v>528.6</v>
      </c>
      <c r="L438" s="31">
        <v>512.65</v>
      </c>
      <c r="M438" s="31">
        <v>1.6413899999999999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6.4</v>
      </c>
      <c r="D439" s="40">
        <v>6.416666666666667</v>
      </c>
      <c r="E439" s="40">
        <v>6.2333333333333343</v>
      </c>
      <c r="F439" s="40">
        <v>6.0666666666666673</v>
      </c>
      <c r="G439" s="40">
        <v>5.8833333333333346</v>
      </c>
      <c r="H439" s="40">
        <v>6.5833333333333339</v>
      </c>
      <c r="I439" s="40">
        <v>6.7666666666666657</v>
      </c>
      <c r="J439" s="40">
        <v>6.9333333333333336</v>
      </c>
      <c r="K439" s="31">
        <v>6.6</v>
      </c>
      <c r="L439" s="31">
        <v>6.25</v>
      </c>
      <c r="M439" s="31">
        <v>226.79098999999999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129.6</v>
      </c>
      <c r="D440" s="40">
        <v>128.78333333333333</v>
      </c>
      <c r="E440" s="40">
        <v>127.61666666666667</v>
      </c>
      <c r="F440" s="40">
        <v>125.63333333333334</v>
      </c>
      <c r="G440" s="40">
        <v>124.46666666666668</v>
      </c>
      <c r="H440" s="40">
        <v>130.76666666666665</v>
      </c>
      <c r="I440" s="40">
        <v>131.93333333333334</v>
      </c>
      <c r="J440" s="40">
        <v>133.91666666666666</v>
      </c>
      <c r="K440" s="31">
        <v>129.94999999999999</v>
      </c>
      <c r="L440" s="31">
        <v>126.8</v>
      </c>
      <c r="M440" s="31">
        <v>0.24684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1011.3</v>
      </c>
      <c r="D441" s="40">
        <v>1009.1</v>
      </c>
      <c r="E441" s="40">
        <v>994.5</v>
      </c>
      <c r="F441" s="40">
        <v>977.69999999999993</v>
      </c>
      <c r="G441" s="40">
        <v>963.09999999999991</v>
      </c>
      <c r="H441" s="40">
        <v>1025.9000000000001</v>
      </c>
      <c r="I441" s="40">
        <v>1040.5000000000002</v>
      </c>
      <c r="J441" s="40">
        <v>1057.3000000000002</v>
      </c>
      <c r="K441" s="31">
        <v>1023.7</v>
      </c>
      <c r="L441" s="31">
        <v>992.3</v>
      </c>
      <c r="M441" s="31">
        <v>0.67266999999999999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656.7</v>
      </c>
      <c r="D442" s="40">
        <v>653.51666666666677</v>
      </c>
      <c r="E442" s="40">
        <v>638.03333333333353</v>
      </c>
      <c r="F442" s="40">
        <v>619.36666666666679</v>
      </c>
      <c r="G442" s="40">
        <v>603.88333333333355</v>
      </c>
      <c r="H442" s="40">
        <v>672.18333333333351</v>
      </c>
      <c r="I442" s="40">
        <v>687.66666666666686</v>
      </c>
      <c r="J442" s="40">
        <v>706.33333333333348</v>
      </c>
      <c r="K442" s="31">
        <v>669</v>
      </c>
      <c r="L442" s="31">
        <v>634.85</v>
      </c>
      <c r="M442" s="31">
        <v>10.578419999999999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1505.55</v>
      </c>
      <c r="D443" s="40">
        <v>1497.0333333333335</v>
      </c>
      <c r="E443" s="40">
        <v>1444.916666666667</v>
      </c>
      <c r="F443" s="40">
        <v>1384.2833333333335</v>
      </c>
      <c r="G443" s="40">
        <v>1332.166666666667</v>
      </c>
      <c r="H443" s="40">
        <v>1557.666666666667</v>
      </c>
      <c r="I443" s="40">
        <v>1609.7833333333333</v>
      </c>
      <c r="J443" s="40">
        <v>1670.416666666667</v>
      </c>
      <c r="K443" s="31">
        <v>1549.15</v>
      </c>
      <c r="L443" s="31">
        <v>1436.4</v>
      </c>
      <c r="M443" s="31">
        <v>0.41164000000000001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618.29999999999995</v>
      </c>
      <c r="D444" s="40">
        <v>622.48333333333335</v>
      </c>
      <c r="E444" s="40">
        <v>609.11666666666667</v>
      </c>
      <c r="F444" s="40">
        <v>599.93333333333328</v>
      </c>
      <c r="G444" s="40">
        <v>586.56666666666661</v>
      </c>
      <c r="H444" s="40">
        <v>631.66666666666674</v>
      </c>
      <c r="I444" s="40">
        <v>645.03333333333353</v>
      </c>
      <c r="J444" s="40">
        <v>654.21666666666681</v>
      </c>
      <c r="K444" s="31">
        <v>635.85</v>
      </c>
      <c r="L444" s="31">
        <v>613.29999999999995</v>
      </c>
      <c r="M444" s="31">
        <v>0.28804999999999997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8983.85</v>
      </c>
      <c r="D445" s="40">
        <v>9018.6333333333332</v>
      </c>
      <c r="E445" s="40">
        <v>8915.2166666666672</v>
      </c>
      <c r="F445" s="40">
        <v>8846.5833333333339</v>
      </c>
      <c r="G445" s="40">
        <v>8743.1666666666679</v>
      </c>
      <c r="H445" s="40">
        <v>9087.2666666666664</v>
      </c>
      <c r="I445" s="40">
        <v>9190.6833333333343</v>
      </c>
      <c r="J445" s="40">
        <v>9259.3166666666657</v>
      </c>
      <c r="K445" s="31">
        <v>9122.0499999999993</v>
      </c>
      <c r="L445" s="31">
        <v>8950</v>
      </c>
      <c r="M445" s="31">
        <v>3.5430000000000003E-2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36.6</v>
      </c>
      <c r="D446" s="40">
        <v>36.56666666666667</v>
      </c>
      <c r="E446" s="40">
        <v>35.933333333333337</v>
      </c>
      <c r="F446" s="40">
        <v>35.266666666666666</v>
      </c>
      <c r="G446" s="40">
        <v>34.633333333333333</v>
      </c>
      <c r="H446" s="40">
        <v>37.233333333333341</v>
      </c>
      <c r="I446" s="40">
        <v>37.866666666666681</v>
      </c>
      <c r="J446" s="40">
        <v>38.533333333333346</v>
      </c>
      <c r="K446" s="31">
        <v>37.200000000000003</v>
      </c>
      <c r="L446" s="31">
        <v>35.9</v>
      </c>
      <c r="M446" s="31">
        <v>40.17915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533.15</v>
      </c>
      <c r="D447" s="40">
        <v>533.6</v>
      </c>
      <c r="E447" s="40">
        <v>519.55000000000007</v>
      </c>
      <c r="F447" s="40">
        <v>505.95000000000005</v>
      </c>
      <c r="G447" s="40">
        <v>491.90000000000009</v>
      </c>
      <c r="H447" s="40">
        <v>547.20000000000005</v>
      </c>
      <c r="I447" s="40">
        <v>561.25</v>
      </c>
      <c r="J447" s="40">
        <v>574.85</v>
      </c>
      <c r="K447" s="31">
        <v>547.65</v>
      </c>
      <c r="L447" s="31">
        <v>520</v>
      </c>
      <c r="M447" s="31">
        <v>21.191759999999999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821.5</v>
      </c>
      <c r="D448" s="40">
        <v>811.66666666666663</v>
      </c>
      <c r="E448" s="40">
        <v>798.33333333333326</v>
      </c>
      <c r="F448" s="40">
        <v>775.16666666666663</v>
      </c>
      <c r="G448" s="40">
        <v>761.83333333333326</v>
      </c>
      <c r="H448" s="40">
        <v>834.83333333333326</v>
      </c>
      <c r="I448" s="40">
        <v>848.16666666666652</v>
      </c>
      <c r="J448" s="40">
        <v>871.33333333333326</v>
      </c>
      <c r="K448" s="31">
        <v>825</v>
      </c>
      <c r="L448" s="31">
        <v>788.5</v>
      </c>
      <c r="M448" s="31">
        <v>0.58679999999999999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18383.900000000001</v>
      </c>
      <c r="D449" s="40">
        <v>18406.416666666668</v>
      </c>
      <c r="E449" s="40">
        <v>17987.483333333337</v>
      </c>
      <c r="F449" s="40">
        <v>17591.066666666669</v>
      </c>
      <c r="G449" s="40">
        <v>17172.133333333339</v>
      </c>
      <c r="H449" s="40">
        <v>18802.833333333336</v>
      </c>
      <c r="I449" s="40">
        <v>19221.766666666663</v>
      </c>
      <c r="J449" s="40">
        <v>19618.183333333334</v>
      </c>
      <c r="K449" s="31">
        <v>18825.349999999999</v>
      </c>
      <c r="L449" s="31">
        <v>18010</v>
      </c>
      <c r="M449" s="31">
        <v>2.1239999999999998E-2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801.95</v>
      </c>
      <c r="D450" s="40">
        <v>797.28333333333342</v>
      </c>
      <c r="E450" s="40">
        <v>784.71666666666681</v>
      </c>
      <c r="F450" s="40">
        <v>767.48333333333335</v>
      </c>
      <c r="G450" s="40">
        <v>754.91666666666674</v>
      </c>
      <c r="H450" s="40">
        <v>814.51666666666688</v>
      </c>
      <c r="I450" s="40">
        <v>827.08333333333348</v>
      </c>
      <c r="J450" s="40">
        <v>844.31666666666695</v>
      </c>
      <c r="K450" s="31">
        <v>809.85</v>
      </c>
      <c r="L450" s="31">
        <v>780.05</v>
      </c>
      <c r="M450" s="31">
        <v>28.38627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202.65</v>
      </c>
      <c r="D451" s="40">
        <v>201.56666666666669</v>
      </c>
      <c r="E451" s="40">
        <v>198.38333333333338</v>
      </c>
      <c r="F451" s="40">
        <v>194.1166666666667</v>
      </c>
      <c r="G451" s="40">
        <v>190.93333333333339</v>
      </c>
      <c r="H451" s="40">
        <v>205.83333333333337</v>
      </c>
      <c r="I451" s="40">
        <v>209.01666666666671</v>
      </c>
      <c r="J451" s="40">
        <v>213.28333333333336</v>
      </c>
      <c r="K451" s="31">
        <v>204.75</v>
      </c>
      <c r="L451" s="31">
        <v>197.3</v>
      </c>
      <c r="M451" s="31">
        <v>14.8302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1423.15</v>
      </c>
      <c r="D452" s="40">
        <v>1410.8666666666668</v>
      </c>
      <c r="E452" s="40">
        <v>1392.7333333333336</v>
      </c>
      <c r="F452" s="40">
        <v>1362.3166666666668</v>
      </c>
      <c r="G452" s="40">
        <v>1344.1833333333336</v>
      </c>
      <c r="H452" s="40">
        <v>1441.2833333333335</v>
      </c>
      <c r="I452" s="40">
        <v>1459.4166666666667</v>
      </c>
      <c r="J452" s="40">
        <v>1489.8333333333335</v>
      </c>
      <c r="K452" s="31">
        <v>1429</v>
      </c>
      <c r="L452" s="31">
        <v>1380.45</v>
      </c>
      <c r="M452" s="31">
        <v>1.6905699999999999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3862.95</v>
      </c>
      <c r="D453" s="40">
        <v>3852.0499999999997</v>
      </c>
      <c r="E453" s="40">
        <v>3832.5499999999993</v>
      </c>
      <c r="F453" s="40">
        <v>3802.1499999999996</v>
      </c>
      <c r="G453" s="40">
        <v>3782.6499999999992</v>
      </c>
      <c r="H453" s="40">
        <v>3882.4499999999994</v>
      </c>
      <c r="I453" s="40">
        <v>3901.9500000000003</v>
      </c>
      <c r="J453" s="40">
        <v>3932.3499999999995</v>
      </c>
      <c r="K453" s="31">
        <v>3871.55</v>
      </c>
      <c r="L453" s="31">
        <v>3821.65</v>
      </c>
      <c r="M453" s="31">
        <v>15.681290000000001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858.9</v>
      </c>
      <c r="D454" s="40">
        <v>858.11666666666667</v>
      </c>
      <c r="E454" s="40">
        <v>851.7833333333333</v>
      </c>
      <c r="F454" s="40">
        <v>844.66666666666663</v>
      </c>
      <c r="G454" s="40">
        <v>838.33333333333326</v>
      </c>
      <c r="H454" s="40">
        <v>865.23333333333335</v>
      </c>
      <c r="I454" s="40">
        <v>871.56666666666661</v>
      </c>
      <c r="J454" s="40">
        <v>878.68333333333339</v>
      </c>
      <c r="K454" s="31">
        <v>864.45</v>
      </c>
      <c r="L454" s="31">
        <v>851</v>
      </c>
      <c r="M454" s="31">
        <v>14.782909999999999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5619.95</v>
      </c>
      <c r="D455" s="40">
        <v>5676.8666666666659</v>
      </c>
      <c r="E455" s="40">
        <v>5404.7333333333318</v>
      </c>
      <c r="F455" s="40">
        <v>5189.5166666666655</v>
      </c>
      <c r="G455" s="40">
        <v>4917.3833333333314</v>
      </c>
      <c r="H455" s="40">
        <v>5892.0833333333321</v>
      </c>
      <c r="I455" s="40">
        <v>6164.2166666666653</v>
      </c>
      <c r="J455" s="40">
        <v>6379.4333333333325</v>
      </c>
      <c r="K455" s="31">
        <v>5949</v>
      </c>
      <c r="L455" s="31">
        <v>5461.65</v>
      </c>
      <c r="M455" s="31">
        <v>6.1421400000000004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1268.95</v>
      </c>
      <c r="D456" s="40">
        <v>1264.3999999999999</v>
      </c>
      <c r="E456" s="40">
        <v>1254.7999999999997</v>
      </c>
      <c r="F456" s="40">
        <v>1240.6499999999999</v>
      </c>
      <c r="G456" s="40">
        <v>1231.0499999999997</v>
      </c>
      <c r="H456" s="40">
        <v>1278.5499999999997</v>
      </c>
      <c r="I456" s="40">
        <v>1288.1499999999996</v>
      </c>
      <c r="J456" s="40">
        <v>1302.2999999999997</v>
      </c>
      <c r="K456" s="31">
        <v>1274</v>
      </c>
      <c r="L456" s="31">
        <v>1250.25</v>
      </c>
      <c r="M456" s="31">
        <v>0.30025000000000002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149.65</v>
      </c>
      <c r="D457" s="40">
        <v>148.04999999999998</v>
      </c>
      <c r="E457" s="40">
        <v>145.19999999999996</v>
      </c>
      <c r="F457" s="40">
        <v>140.74999999999997</v>
      </c>
      <c r="G457" s="40">
        <v>137.89999999999995</v>
      </c>
      <c r="H457" s="40">
        <v>152.49999999999997</v>
      </c>
      <c r="I457" s="40">
        <v>155.35</v>
      </c>
      <c r="J457" s="40">
        <v>159.79999999999998</v>
      </c>
      <c r="K457" s="31">
        <v>150.9</v>
      </c>
      <c r="L457" s="31">
        <v>143.6</v>
      </c>
      <c r="M457" s="31">
        <v>36.2498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301.95</v>
      </c>
      <c r="D458" s="40">
        <v>299.25</v>
      </c>
      <c r="E458" s="40">
        <v>295.8</v>
      </c>
      <c r="F458" s="40">
        <v>289.65000000000003</v>
      </c>
      <c r="G458" s="40">
        <v>286.20000000000005</v>
      </c>
      <c r="H458" s="40">
        <v>305.39999999999998</v>
      </c>
      <c r="I458" s="40">
        <v>308.85000000000002</v>
      </c>
      <c r="J458" s="40">
        <v>314.99999999999994</v>
      </c>
      <c r="K458" s="31">
        <v>302.7</v>
      </c>
      <c r="L458" s="31">
        <v>293.10000000000002</v>
      </c>
      <c r="M458" s="31">
        <v>194.39330000000001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135.85</v>
      </c>
      <c r="D459" s="40">
        <v>134.44999999999999</v>
      </c>
      <c r="E459" s="40">
        <v>132.59999999999997</v>
      </c>
      <c r="F459" s="40">
        <v>129.34999999999997</v>
      </c>
      <c r="G459" s="40">
        <v>127.49999999999994</v>
      </c>
      <c r="H459" s="40">
        <v>137.69999999999999</v>
      </c>
      <c r="I459" s="40">
        <v>139.55000000000001</v>
      </c>
      <c r="J459" s="40">
        <v>142.80000000000001</v>
      </c>
      <c r="K459" s="31">
        <v>136.30000000000001</v>
      </c>
      <c r="L459" s="31">
        <v>131.19999999999999</v>
      </c>
      <c r="M459" s="31">
        <v>225.26115999999999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1292.2</v>
      </c>
      <c r="D460" s="40">
        <v>1274.0000000000002</v>
      </c>
      <c r="E460" s="40">
        <v>1251.1000000000004</v>
      </c>
      <c r="F460" s="40">
        <v>1210.0000000000002</v>
      </c>
      <c r="G460" s="40">
        <v>1187.1000000000004</v>
      </c>
      <c r="H460" s="40">
        <v>1315.1000000000004</v>
      </c>
      <c r="I460" s="40">
        <v>1338.0000000000005</v>
      </c>
      <c r="J460" s="40">
        <v>1379.1000000000004</v>
      </c>
      <c r="K460" s="31">
        <v>1296.9000000000001</v>
      </c>
      <c r="L460" s="31">
        <v>1232.9000000000001</v>
      </c>
      <c r="M460" s="31">
        <v>255.93539999999999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4359.6000000000004</v>
      </c>
      <c r="D461" s="40">
        <v>4349.166666666667</v>
      </c>
      <c r="E461" s="40">
        <v>4253.3333333333339</v>
      </c>
      <c r="F461" s="40">
        <v>4147.0666666666666</v>
      </c>
      <c r="G461" s="40">
        <v>4051.2333333333336</v>
      </c>
      <c r="H461" s="40">
        <v>4455.4333333333343</v>
      </c>
      <c r="I461" s="40">
        <v>4551.2666666666682</v>
      </c>
      <c r="J461" s="40">
        <v>4657.5333333333347</v>
      </c>
      <c r="K461" s="31">
        <v>4445</v>
      </c>
      <c r="L461" s="31">
        <v>4242.8999999999996</v>
      </c>
      <c r="M461" s="31">
        <v>0.21331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1461.7</v>
      </c>
      <c r="D462" s="40">
        <v>1449.5166666666667</v>
      </c>
      <c r="E462" s="40">
        <v>1432.5833333333333</v>
      </c>
      <c r="F462" s="40">
        <v>1403.4666666666667</v>
      </c>
      <c r="G462" s="40">
        <v>1386.5333333333333</v>
      </c>
      <c r="H462" s="40">
        <v>1478.6333333333332</v>
      </c>
      <c r="I462" s="40">
        <v>1495.5666666666666</v>
      </c>
      <c r="J462" s="40">
        <v>1524.6833333333332</v>
      </c>
      <c r="K462" s="31">
        <v>1466.45</v>
      </c>
      <c r="L462" s="31">
        <v>1420.4</v>
      </c>
      <c r="M462" s="31">
        <v>17.137049999999999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163.6</v>
      </c>
      <c r="D463" s="40">
        <v>165.35</v>
      </c>
      <c r="E463" s="40">
        <v>160.1</v>
      </c>
      <c r="F463" s="40">
        <v>156.6</v>
      </c>
      <c r="G463" s="40">
        <v>151.35</v>
      </c>
      <c r="H463" s="40">
        <v>168.85</v>
      </c>
      <c r="I463" s="40">
        <v>174.1</v>
      </c>
      <c r="J463" s="40">
        <v>177.6</v>
      </c>
      <c r="K463" s="31">
        <v>170.6</v>
      </c>
      <c r="L463" s="31">
        <v>161.85</v>
      </c>
      <c r="M463" s="31">
        <v>4.9782400000000004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979.55</v>
      </c>
      <c r="D464" s="40">
        <v>976.4666666666667</v>
      </c>
      <c r="E464" s="40">
        <v>965.98333333333335</v>
      </c>
      <c r="F464" s="40">
        <v>952.41666666666663</v>
      </c>
      <c r="G464" s="40">
        <v>941.93333333333328</v>
      </c>
      <c r="H464" s="40">
        <v>990.03333333333342</v>
      </c>
      <c r="I464" s="40">
        <v>1000.5166666666668</v>
      </c>
      <c r="J464" s="40">
        <v>1014.0833333333335</v>
      </c>
      <c r="K464" s="31">
        <v>986.95</v>
      </c>
      <c r="L464" s="31">
        <v>962.9</v>
      </c>
      <c r="M464" s="31">
        <v>3.2315999999999998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1449.8</v>
      </c>
      <c r="D465" s="40">
        <v>1447.75</v>
      </c>
      <c r="E465" s="40">
        <v>1423.05</v>
      </c>
      <c r="F465" s="40">
        <v>1396.3</v>
      </c>
      <c r="G465" s="40">
        <v>1371.6</v>
      </c>
      <c r="H465" s="40">
        <v>1474.5</v>
      </c>
      <c r="I465" s="40">
        <v>1499.1999999999998</v>
      </c>
      <c r="J465" s="40">
        <v>1525.95</v>
      </c>
      <c r="K465" s="31">
        <v>1472.45</v>
      </c>
      <c r="L465" s="31">
        <v>1421</v>
      </c>
      <c r="M465" s="31">
        <v>0.52393000000000001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1269.4000000000001</v>
      </c>
      <c r="D466" s="40">
        <v>1263.55</v>
      </c>
      <c r="E466" s="40">
        <v>1243.6999999999998</v>
      </c>
      <c r="F466" s="40">
        <v>1217.9999999999998</v>
      </c>
      <c r="G466" s="40">
        <v>1198.1499999999996</v>
      </c>
      <c r="H466" s="40">
        <v>1289.25</v>
      </c>
      <c r="I466" s="40">
        <v>1309.0999999999999</v>
      </c>
      <c r="J466" s="40">
        <v>1334.8000000000002</v>
      </c>
      <c r="K466" s="31">
        <v>1283.4000000000001</v>
      </c>
      <c r="L466" s="31">
        <v>1237.8499999999999</v>
      </c>
      <c r="M466" s="31">
        <v>0.83375999999999995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1826.15</v>
      </c>
      <c r="D467" s="40">
        <v>1827.0166666666667</v>
      </c>
      <c r="E467" s="40">
        <v>1794.1333333333332</v>
      </c>
      <c r="F467" s="40">
        <v>1762.1166666666666</v>
      </c>
      <c r="G467" s="40">
        <v>1729.2333333333331</v>
      </c>
      <c r="H467" s="40">
        <v>1859.0333333333333</v>
      </c>
      <c r="I467" s="40">
        <v>1891.916666666667</v>
      </c>
      <c r="J467" s="40">
        <v>1923.9333333333334</v>
      </c>
      <c r="K467" s="31">
        <v>1859.9</v>
      </c>
      <c r="L467" s="31">
        <v>1795</v>
      </c>
      <c r="M467" s="31">
        <v>2.6751299999999998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2085.85</v>
      </c>
      <c r="D468" s="40">
        <v>2081.8166666666671</v>
      </c>
      <c r="E468" s="40">
        <v>2066.1333333333341</v>
      </c>
      <c r="F468" s="40">
        <v>2046.416666666667</v>
      </c>
      <c r="G468" s="40">
        <v>2030.733333333334</v>
      </c>
      <c r="H468" s="40">
        <v>2101.5333333333342</v>
      </c>
      <c r="I468" s="40">
        <v>2117.2166666666676</v>
      </c>
      <c r="J468" s="40">
        <v>2136.9333333333343</v>
      </c>
      <c r="K468" s="31">
        <v>2097.5</v>
      </c>
      <c r="L468" s="31">
        <v>2062.1</v>
      </c>
      <c r="M468" s="31">
        <v>5.3978799999999998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3043.6</v>
      </c>
      <c r="D469" s="40">
        <v>3050.9500000000003</v>
      </c>
      <c r="E469" s="40">
        <v>3011.9000000000005</v>
      </c>
      <c r="F469" s="40">
        <v>2980.2000000000003</v>
      </c>
      <c r="G469" s="40">
        <v>2941.1500000000005</v>
      </c>
      <c r="H469" s="40">
        <v>3082.6500000000005</v>
      </c>
      <c r="I469" s="40">
        <v>3121.7000000000007</v>
      </c>
      <c r="J469" s="40">
        <v>3153.4000000000005</v>
      </c>
      <c r="K469" s="31">
        <v>3090</v>
      </c>
      <c r="L469" s="31">
        <v>3019.25</v>
      </c>
      <c r="M469" s="31">
        <v>0.77270000000000005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491</v>
      </c>
      <c r="D470" s="40">
        <v>486.68333333333339</v>
      </c>
      <c r="E470" s="40">
        <v>481.4166666666668</v>
      </c>
      <c r="F470" s="40">
        <v>471.83333333333343</v>
      </c>
      <c r="G470" s="40">
        <v>466.56666666666683</v>
      </c>
      <c r="H470" s="40">
        <v>496.26666666666677</v>
      </c>
      <c r="I470" s="40">
        <v>501.53333333333342</v>
      </c>
      <c r="J470" s="40">
        <v>511.11666666666673</v>
      </c>
      <c r="K470" s="31">
        <v>491.95</v>
      </c>
      <c r="L470" s="31">
        <v>477.1</v>
      </c>
      <c r="M470" s="31">
        <v>6.7310600000000003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987.15</v>
      </c>
      <c r="D471" s="40">
        <v>978.18333333333339</v>
      </c>
      <c r="E471" s="40">
        <v>965.21666666666681</v>
      </c>
      <c r="F471" s="40">
        <v>943.28333333333342</v>
      </c>
      <c r="G471" s="40">
        <v>930.31666666666683</v>
      </c>
      <c r="H471" s="40">
        <v>1000.1166666666668</v>
      </c>
      <c r="I471" s="40">
        <v>1013.0833333333335</v>
      </c>
      <c r="J471" s="40">
        <v>1035.0166666666669</v>
      </c>
      <c r="K471" s="31">
        <v>991.15</v>
      </c>
      <c r="L471" s="31">
        <v>956.25</v>
      </c>
      <c r="M471" s="31">
        <v>4.3236999999999997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23.9</v>
      </c>
      <c r="D472" s="40">
        <v>23.816666666666663</v>
      </c>
      <c r="E472" s="40">
        <v>23.183333333333326</v>
      </c>
      <c r="F472" s="40">
        <v>22.466666666666665</v>
      </c>
      <c r="G472" s="40">
        <v>21.833333333333329</v>
      </c>
      <c r="H472" s="40">
        <v>24.533333333333324</v>
      </c>
      <c r="I472" s="40">
        <v>25.166666666666664</v>
      </c>
      <c r="J472" s="40">
        <v>25.883333333333322</v>
      </c>
      <c r="K472" s="31">
        <v>24.45</v>
      </c>
      <c r="L472" s="31">
        <v>23.1</v>
      </c>
      <c r="M472" s="31">
        <v>178.26930999999999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132.6</v>
      </c>
      <c r="D473" s="40">
        <v>133.9</v>
      </c>
      <c r="E473" s="40">
        <v>130.4</v>
      </c>
      <c r="F473" s="40">
        <v>128.19999999999999</v>
      </c>
      <c r="G473" s="40">
        <v>124.69999999999999</v>
      </c>
      <c r="H473" s="40">
        <v>136.10000000000002</v>
      </c>
      <c r="I473" s="40">
        <v>139.60000000000002</v>
      </c>
      <c r="J473" s="40">
        <v>141.80000000000004</v>
      </c>
      <c r="K473" s="31">
        <v>137.4</v>
      </c>
      <c r="L473" s="31">
        <v>131.69999999999999</v>
      </c>
      <c r="M473" s="31">
        <v>0.87114999999999998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1502.55</v>
      </c>
      <c r="D474" s="40">
        <v>1503.75</v>
      </c>
      <c r="E474" s="40">
        <v>1462.55</v>
      </c>
      <c r="F474" s="40">
        <v>1422.55</v>
      </c>
      <c r="G474" s="40">
        <v>1381.35</v>
      </c>
      <c r="H474" s="40">
        <v>1543.75</v>
      </c>
      <c r="I474" s="40">
        <v>1584.9499999999998</v>
      </c>
      <c r="J474" s="40">
        <v>1624.95</v>
      </c>
      <c r="K474" s="31">
        <v>1544.95</v>
      </c>
      <c r="L474" s="31">
        <v>1463.75</v>
      </c>
      <c r="M474" s="31">
        <v>1.1505700000000001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13.45</v>
      </c>
      <c r="D475" s="40">
        <v>13.450000000000001</v>
      </c>
      <c r="E475" s="40">
        <v>13.150000000000002</v>
      </c>
      <c r="F475" s="40">
        <v>12.850000000000001</v>
      </c>
      <c r="G475" s="40">
        <v>12.550000000000002</v>
      </c>
      <c r="H475" s="40">
        <v>13.750000000000002</v>
      </c>
      <c r="I475" s="40">
        <v>14.050000000000002</v>
      </c>
      <c r="J475" s="40">
        <v>14.350000000000001</v>
      </c>
      <c r="K475" s="31">
        <v>13.75</v>
      </c>
      <c r="L475" s="31">
        <v>13.15</v>
      </c>
      <c r="M475" s="31">
        <v>83.253010000000003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532.79999999999995</v>
      </c>
      <c r="D476" s="40">
        <v>529.93333333333339</v>
      </c>
      <c r="E476" s="40">
        <v>521.51666666666677</v>
      </c>
      <c r="F476" s="40">
        <v>510.23333333333335</v>
      </c>
      <c r="G476" s="40">
        <v>501.81666666666672</v>
      </c>
      <c r="H476" s="40">
        <v>541.21666666666681</v>
      </c>
      <c r="I476" s="40">
        <v>549.63333333333333</v>
      </c>
      <c r="J476" s="40">
        <v>560.91666666666686</v>
      </c>
      <c r="K476" s="31">
        <v>538.35</v>
      </c>
      <c r="L476" s="31">
        <v>518.65</v>
      </c>
      <c r="M476" s="31">
        <v>2.1687500000000002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721.85</v>
      </c>
      <c r="D477" s="40">
        <v>716.58333333333337</v>
      </c>
      <c r="E477" s="40">
        <v>705.26666666666677</v>
      </c>
      <c r="F477" s="40">
        <v>688.68333333333339</v>
      </c>
      <c r="G477" s="40">
        <v>677.36666666666679</v>
      </c>
      <c r="H477" s="40">
        <v>733.16666666666674</v>
      </c>
      <c r="I477" s="40">
        <v>744.48333333333335</v>
      </c>
      <c r="J477" s="40">
        <v>761.06666666666672</v>
      </c>
      <c r="K477" s="31">
        <v>727.9</v>
      </c>
      <c r="L477" s="31">
        <v>700</v>
      </c>
      <c r="M477" s="31">
        <v>42.223700000000001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1084.2</v>
      </c>
      <c r="D478" s="40">
        <v>1101.7166666666665</v>
      </c>
      <c r="E478" s="40">
        <v>1058.4333333333329</v>
      </c>
      <c r="F478" s="40">
        <v>1032.6666666666665</v>
      </c>
      <c r="G478" s="40">
        <v>989.38333333333298</v>
      </c>
      <c r="H478" s="40">
        <v>1127.4833333333329</v>
      </c>
      <c r="I478" s="40">
        <v>1170.7666666666662</v>
      </c>
      <c r="J478" s="40">
        <v>1196.5333333333328</v>
      </c>
      <c r="K478" s="31">
        <v>1145</v>
      </c>
      <c r="L478" s="31">
        <v>1075.95</v>
      </c>
      <c r="M478" s="31">
        <v>1.5489900000000001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153.05000000000001</v>
      </c>
      <c r="D479" s="40">
        <v>154.31666666666669</v>
      </c>
      <c r="E479" s="40">
        <v>149.63333333333338</v>
      </c>
      <c r="F479" s="40">
        <v>146.2166666666667</v>
      </c>
      <c r="G479" s="40">
        <v>141.53333333333339</v>
      </c>
      <c r="H479" s="40">
        <v>157.73333333333338</v>
      </c>
      <c r="I479" s="40">
        <v>162.41666666666671</v>
      </c>
      <c r="J479" s="40">
        <v>165.83333333333337</v>
      </c>
      <c r="K479" s="31">
        <v>159</v>
      </c>
      <c r="L479" s="31">
        <v>150.9</v>
      </c>
      <c r="M479" s="31">
        <v>7.4127799999999997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</v>
      </c>
      <c r="D480" s="40">
        <v>19.966666666666669</v>
      </c>
      <c r="E480" s="40">
        <v>19.583333333333336</v>
      </c>
      <c r="F480" s="40">
        <v>19.166666666666668</v>
      </c>
      <c r="G480" s="40">
        <v>18.783333333333335</v>
      </c>
      <c r="H480" s="40">
        <v>20.383333333333336</v>
      </c>
      <c r="I480" s="40">
        <v>20.766666666666669</v>
      </c>
      <c r="J480" s="40">
        <v>21.183333333333337</v>
      </c>
      <c r="K480" s="31">
        <v>20.350000000000001</v>
      </c>
      <c r="L480" s="31">
        <v>19.55</v>
      </c>
      <c r="M480" s="31">
        <v>33.819699999999997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7592.7</v>
      </c>
      <c r="D481" s="40">
        <v>7598.4000000000005</v>
      </c>
      <c r="E481" s="40">
        <v>7508.8000000000011</v>
      </c>
      <c r="F481" s="40">
        <v>7424.9000000000005</v>
      </c>
      <c r="G481" s="40">
        <v>7335.3000000000011</v>
      </c>
      <c r="H481" s="40">
        <v>7682.3000000000011</v>
      </c>
      <c r="I481" s="40">
        <v>7771.9000000000015</v>
      </c>
      <c r="J481" s="40">
        <v>7855.8000000000011</v>
      </c>
      <c r="K481" s="31">
        <v>7688</v>
      </c>
      <c r="L481" s="31">
        <v>7514.5</v>
      </c>
      <c r="M481" s="31">
        <v>2.1491600000000002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34.950000000000003</v>
      </c>
      <c r="D482" s="40">
        <v>34.733333333333334</v>
      </c>
      <c r="E482" s="40">
        <v>34.216666666666669</v>
      </c>
      <c r="F482" s="40">
        <v>33.483333333333334</v>
      </c>
      <c r="G482" s="40">
        <v>32.966666666666669</v>
      </c>
      <c r="H482" s="40">
        <v>35.466666666666669</v>
      </c>
      <c r="I482" s="40">
        <v>35.983333333333334</v>
      </c>
      <c r="J482" s="40">
        <v>36.716666666666669</v>
      </c>
      <c r="K482" s="31">
        <v>35.25</v>
      </c>
      <c r="L482" s="31">
        <v>34</v>
      </c>
      <c r="M482" s="31">
        <v>66.144159999999999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1601.3</v>
      </c>
      <c r="D483" s="40">
        <v>1581.5</v>
      </c>
      <c r="E483" s="40">
        <v>1555</v>
      </c>
      <c r="F483" s="40">
        <v>1508.7</v>
      </c>
      <c r="G483" s="40">
        <v>1482.2</v>
      </c>
      <c r="H483" s="40">
        <v>1627.8</v>
      </c>
      <c r="I483" s="40">
        <v>1654.3</v>
      </c>
      <c r="J483" s="40">
        <v>1700.6</v>
      </c>
      <c r="K483" s="31">
        <v>1608</v>
      </c>
      <c r="L483" s="31">
        <v>1535.2</v>
      </c>
      <c r="M483" s="31">
        <v>7.3326000000000002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746.85</v>
      </c>
      <c r="D484" s="40">
        <v>742</v>
      </c>
      <c r="E484" s="40">
        <v>733.35</v>
      </c>
      <c r="F484" s="40">
        <v>719.85</v>
      </c>
      <c r="G484" s="40">
        <v>711.2</v>
      </c>
      <c r="H484" s="40">
        <v>755.5</v>
      </c>
      <c r="I484" s="40">
        <v>764.15000000000009</v>
      </c>
      <c r="J484" s="40">
        <v>777.65</v>
      </c>
      <c r="K484" s="31">
        <v>750.65</v>
      </c>
      <c r="L484" s="31">
        <v>728.5</v>
      </c>
      <c r="M484" s="31">
        <v>10.35741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252.95</v>
      </c>
      <c r="D485" s="40">
        <v>253.08333333333334</v>
      </c>
      <c r="E485" s="40">
        <v>249.16666666666669</v>
      </c>
      <c r="F485" s="40">
        <v>245.38333333333335</v>
      </c>
      <c r="G485" s="40">
        <v>241.4666666666667</v>
      </c>
      <c r="H485" s="40">
        <v>256.86666666666667</v>
      </c>
      <c r="I485" s="40">
        <v>260.78333333333336</v>
      </c>
      <c r="J485" s="40">
        <v>264.56666666666666</v>
      </c>
      <c r="K485" s="31">
        <v>257</v>
      </c>
      <c r="L485" s="31">
        <v>249.3</v>
      </c>
      <c r="M485" s="31">
        <v>4.2985199999999999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3426.45</v>
      </c>
      <c r="D486" s="40">
        <v>3394.2000000000003</v>
      </c>
      <c r="E486" s="40">
        <v>3339.4000000000005</v>
      </c>
      <c r="F486" s="40">
        <v>3252.3500000000004</v>
      </c>
      <c r="G486" s="40">
        <v>3197.5500000000006</v>
      </c>
      <c r="H486" s="40">
        <v>3481.2500000000005</v>
      </c>
      <c r="I486" s="40">
        <v>3536.0500000000006</v>
      </c>
      <c r="J486" s="40">
        <v>3623.1000000000004</v>
      </c>
      <c r="K486" s="31">
        <v>3449</v>
      </c>
      <c r="L486" s="31">
        <v>3307.15</v>
      </c>
      <c r="M486" s="31">
        <v>0.1802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487.1</v>
      </c>
      <c r="D487" s="40">
        <v>489.2</v>
      </c>
      <c r="E487" s="40">
        <v>481.65</v>
      </c>
      <c r="F487" s="40">
        <v>476.2</v>
      </c>
      <c r="G487" s="40">
        <v>468.65</v>
      </c>
      <c r="H487" s="40">
        <v>494.65</v>
      </c>
      <c r="I487" s="40">
        <v>502.20000000000005</v>
      </c>
      <c r="J487" s="40">
        <v>507.65</v>
      </c>
      <c r="K487" s="31">
        <v>496.75</v>
      </c>
      <c r="L487" s="31">
        <v>483.75</v>
      </c>
      <c r="M487" s="31">
        <v>3.8744999999999998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3374.65</v>
      </c>
      <c r="D488" s="40">
        <v>3391.6999999999994</v>
      </c>
      <c r="E488" s="40">
        <v>3309.3999999999987</v>
      </c>
      <c r="F488" s="40">
        <v>3244.1499999999992</v>
      </c>
      <c r="G488" s="40">
        <v>3161.8499999999985</v>
      </c>
      <c r="H488" s="40">
        <v>3456.9499999999989</v>
      </c>
      <c r="I488" s="40">
        <v>3539.2499999999991</v>
      </c>
      <c r="J488" s="40">
        <v>3604.4999999999991</v>
      </c>
      <c r="K488" s="31">
        <v>3474</v>
      </c>
      <c r="L488" s="31">
        <v>3326.45</v>
      </c>
      <c r="M488" s="31">
        <v>0.16758999999999999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723.25</v>
      </c>
      <c r="D489" s="40">
        <v>724.48333333333323</v>
      </c>
      <c r="E489" s="40">
        <v>708.76666666666642</v>
      </c>
      <c r="F489" s="40">
        <v>694.28333333333319</v>
      </c>
      <c r="G489" s="40">
        <v>678.56666666666638</v>
      </c>
      <c r="H489" s="40">
        <v>738.96666666666647</v>
      </c>
      <c r="I489" s="40">
        <v>754.68333333333339</v>
      </c>
      <c r="J489" s="40">
        <v>769.16666666666652</v>
      </c>
      <c r="K489" s="31">
        <v>740.2</v>
      </c>
      <c r="L489" s="31">
        <v>710</v>
      </c>
      <c r="M489" s="31">
        <v>1.3476699999999999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39.75</v>
      </c>
      <c r="D490" s="40">
        <v>39.949999999999996</v>
      </c>
      <c r="E490" s="40">
        <v>38.899999999999991</v>
      </c>
      <c r="F490" s="40">
        <v>38.049999999999997</v>
      </c>
      <c r="G490" s="40">
        <v>36.999999999999993</v>
      </c>
      <c r="H490" s="40">
        <v>40.79999999999999</v>
      </c>
      <c r="I490" s="40">
        <v>41.849999999999987</v>
      </c>
      <c r="J490" s="40">
        <v>42.699999999999989</v>
      </c>
      <c r="K490" s="31">
        <v>41</v>
      </c>
      <c r="L490" s="31">
        <v>39.1</v>
      </c>
      <c r="M490" s="31">
        <v>76.970269999999999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1392.9</v>
      </c>
      <c r="D491" s="40">
        <v>1383.9333333333334</v>
      </c>
      <c r="E491" s="40">
        <v>1357.8666666666668</v>
      </c>
      <c r="F491" s="40">
        <v>1322.8333333333335</v>
      </c>
      <c r="G491" s="40">
        <v>1296.7666666666669</v>
      </c>
      <c r="H491" s="40">
        <v>1418.9666666666667</v>
      </c>
      <c r="I491" s="40">
        <v>1445.0333333333333</v>
      </c>
      <c r="J491" s="40">
        <v>1480.0666666666666</v>
      </c>
      <c r="K491" s="31">
        <v>1410</v>
      </c>
      <c r="L491" s="31">
        <v>1348.9</v>
      </c>
      <c r="M491" s="31">
        <v>0.48662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1801.9</v>
      </c>
      <c r="D492" s="40">
        <v>1804.45</v>
      </c>
      <c r="E492" s="40">
        <v>1749.9</v>
      </c>
      <c r="F492" s="40">
        <v>1697.9</v>
      </c>
      <c r="G492" s="40">
        <v>1643.3500000000001</v>
      </c>
      <c r="H492" s="40">
        <v>1856.45</v>
      </c>
      <c r="I492" s="40">
        <v>1910.9999999999998</v>
      </c>
      <c r="J492" s="40">
        <v>1963</v>
      </c>
      <c r="K492" s="31">
        <v>1859</v>
      </c>
      <c r="L492" s="31">
        <v>1752.45</v>
      </c>
      <c r="M492" s="31">
        <v>1.0319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296.75</v>
      </c>
      <c r="D493" s="40">
        <v>297.45</v>
      </c>
      <c r="E493" s="40">
        <v>292.5</v>
      </c>
      <c r="F493" s="40">
        <v>288.25</v>
      </c>
      <c r="G493" s="40">
        <v>283.3</v>
      </c>
      <c r="H493" s="40">
        <v>301.7</v>
      </c>
      <c r="I493" s="40">
        <v>306.64999999999992</v>
      </c>
      <c r="J493" s="40">
        <v>310.89999999999998</v>
      </c>
      <c r="K493" s="31">
        <v>302.39999999999998</v>
      </c>
      <c r="L493" s="31">
        <v>293.2</v>
      </c>
      <c r="M493" s="31">
        <v>2.21509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918.3</v>
      </c>
      <c r="D494" s="40">
        <v>911.76666666666677</v>
      </c>
      <c r="E494" s="40">
        <v>881.53333333333353</v>
      </c>
      <c r="F494" s="40">
        <v>844.76666666666677</v>
      </c>
      <c r="G494" s="40">
        <v>814.53333333333353</v>
      </c>
      <c r="H494" s="40">
        <v>948.53333333333353</v>
      </c>
      <c r="I494" s="40">
        <v>978.76666666666688</v>
      </c>
      <c r="J494" s="40">
        <v>1015.5333333333335</v>
      </c>
      <c r="K494" s="31">
        <v>942</v>
      </c>
      <c r="L494" s="31">
        <v>875</v>
      </c>
      <c r="M494" s="31">
        <v>25.66696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292.89999999999998</v>
      </c>
      <c r="D495" s="40">
        <v>289.86666666666662</v>
      </c>
      <c r="E495" s="40">
        <v>285.98333333333323</v>
      </c>
      <c r="F495" s="40">
        <v>279.06666666666661</v>
      </c>
      <c r="G495" s="40">
        <v>275.18333333333322</v>
      </c>
      <c r="H495" s="40">
        <v>296.78333333333325</v>
      </c>
      <c r="I495" s="40">
        <v>300.66666666666657</v>
      </c>
      <c r="J495" s="40">
        <v>307.58333333333326</v>
      </c>
      <c r="K495" s="31">
        <v>293.75</v>
      </c>
      <c r="L495" s="31">
        <v>282.95</v>
      </c>
      <c r="M495" s="31">
        <v>104.13898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3009.9</v>
      </c>
      <c r="D496" s="40">
        <v>3000.9833333333336</v>
      </c>
      <c r="E496" s="40">
        <v>2908.9666666666672</v>
      </c>
      <c r="F496" s="40">
        <v>2808.0333333333338</v>
      </c>
      <c r="G496" s="40">
        <v>2716.0166666666673</v>
      </c>
      <c r="H496" s="40">
        <v>3101.916666666667</v>
      </c>
      <c r="I496" s="40">
        <v>3193.9333333333334</v>
      </c>
      <c r="J496" s="40">
        <v>3294.8666666666668</v>
      </c>
      <c r="K496" s="31">
        <v>3093</v>
      </c>
      <c r="L496" s="31">
        <v>2900.05</v>
      </c>
      <c r="M496" s="31">
        <v>1.2121599999999999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1826.05</v>
      </c>
      <c r="D497" s="40">
        <v>1814.1666666666667</v>
      </c>
      <c r="E497" s="40">
        <v>1778.3333333333335</v>
      </c>
      <c r="F497" s="40">
        <v>1730.6166666666668</v>
      </c>
      <c r="G497" s="40">
        <v>1694.7833333333335</v>
      </c>
      <c r="H497" s="40">
        <v>1861.8833333333334</v>
      </c>
      <c r="I497" s="40">
        <v>1897.7166666666669</v>
      </c>
      <c r="J497" s="40">
        <v>1945.4333333333334</v>
      </c>
      <c r="K497" s="31">
        <v>1850</v>
      </c>
      <c r="L497" s="31">
        <v>1766.45</v>
      </c>
      <c r="M497" s="31">
        <v>0.95618000000000003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10.8</v>
      </c>
      <c r="D498" s="40">
        <v>10.633333333333333</v>
      </c>
      <c r="E498" s="40">
        <v>10.266666666666666</v>
      </c>
      <c r="F498" s="40">
        <v>9.7333333333333325</v>
      </c>
      <c r="G498" s="40">
        <v>9.3666666666666654</v>
      </c>
      <c r="H498" s="40">
        <v>11.166666666666666</v>
      </c>
      <c r="I498" s="40">
        <v>11.533333333333333</v>
      </c>
      <c r="J498" s="40">
        <v>12.066666666666666</v>
      </c>
      <c r="K498" s="31">
        <v>11</v>
      </c>
      <c r="L498" s="31">
        <v>10.1</v>
      </c>
      <c r="M498" s="31">
        <v>6426.5766299999996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1224.9000000000001</v>
      </c>
      <c r="D499" s="40">
        <v>1224.1666666666667</v>
      </c>
      <c r="E499" s="40">
        <v>1212.3833333333334</v>
      </c>
      <c r="F499" s="40">
        <v>1199.8666666666668</v>
      </c>
      <c r="G499" s="40">
        <v>1188.0833333333335</v>
      </c>
      <c r="H499" s="40">
        <v>1236.6833333333334</v>
      </c>
      <c r="I499" s="40">
        <v>1248.4666666666667</v>
      </c>
      <c r="J499" s="40">
        <v>1260.9833333333333</v>
      </c>
      <c r="K499" s="31">
        <v>1235.95</v>
      </c>
      <c r="L499" s="31">
        <v>1211.6500000000001</v>
      </c>
      <c r="M499" s="31">
        <v>8.3607499999999995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7062.25</v>
      </c>
      <c r="D500" s="40">
        <v>7042.416666666667</v>
      </c>
      <c r="E500" s="40">
        <v>6984.8333333333339</v>
      </c>
      <c r="F500" s="40">
        <v>6907.416666666667</v>
      </c>
      <c r="G500" s="40">
        <v>6849.8333333333339</v>
      </c>
      <c r="H500" s="40">
        <v>7119.8333333333339</v>
      </c>
      <c r="I500" s="40">
        <v>7177.4166666666679</v>
      </c>
      <c r="J500" s="40">
        <v>7254.8333333333339</v>
      </c>
      <c r="K500" s="31">
        <v>7100</v>
      </c>
      <c r="L500" s="31">
        <v>6965</v>
      </c>
      <c r="M500" s="31">
        <v>3.4750000000000003E-2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125.75</v>
      </c>
      <c r="D501" s="40">
        <v>125.10000000000001</v>
      </c>
      <c r="E501" s="40">
        <v>123.20000000000002</v>
      </c>
      <c r="F501" s="40">
        <v>120.65</v>
      </c>
      <c r="G501" s="40">
        <v>118.75000000000001</v>
      </c>
      <c r="H501" s="40">
        <v>127.65000000000002</v>
      </c>
      <c r="I501" s="40">
        <v>129.55000000000001</v>
      </c>
      <c r="J501" s="40">
        <v>132.10000000000002</v>
      </c>
      <c r="K501" s="31">
        <v>127</v>
      </c>
      <c r="L501" s="31">
        <v>122.55</v>
      </c>
      <c r="M501" s="31">
        <v>16.227889999999999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135.25</v>
      </c>
      <c r="D502" s="40">
        <v>132.75</v>
      </c>
      <c r="E502" s="40">
        <v>128.6</v>
      </c>
      <c r="F502" s="40">
        <v>121.94999999999999</v>
      </c>
      <c r="G502" s="40">
        <v>117.79999999999998</v>
      </c>
      <c r="H502" s="40">
        <v>139.4</v>
      </c>
      <c r="I502" s="40">
        <v>143.54999999999998</v>
      </c>
      <c r="J502" s="40">
        <v>150.20000000000002</v>
      </c>
      <c r="K502" s="31">
        <v>136.9</v>
      </c>
      <c r="L502" s="31">
        <v>126.1</v>
      </c>
      <c r="M502" s="31">
        <v>46.981160000000003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538.5</v>
      </c>
      <c r="D503" s="40">
        <v>540.48333333333323</v>
      </c>
      <c r="E503" s="40">
        <v>523.41666666666652</v>
      </c>
      <c r="F503" s="40">
        <v>508.33333333333326</v>
      </c>
      <c r="G503" s="40">
        <v>491.26666666666654</v>
      </c>
      <c r="H503" s="40">
        <v>555.56666666666649</v>
      </c>
      <c r="I503" s="40">
        <v>572.63333333333333</v>
      </c>
      <c r="J503" s="40">
        <v>587.71666666666647</v>
      </c>
      <c r="K503" s="31">
        <v>557.54999999999995</v>
      </c>
      <c r="L503" s="31">
        <v>525.4</v>
      </c>
      <c r="M503" s="31">
        <v>0.86846000000000001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2251.5</v>
      </c>
      <c r="D504" s="40">
        <v>2268.35</v>
      </c>
      <c r="E504" s="40">
        <v>2226.9499999999998</v>
      </c>
      <c r="F504" s="40">
        <v>2202.4</v>
      </c>
      <c r="G504" s="40">
        <v>2161</v>
      </c>
      <c r="H504" s="40">
        <v>2292.8999999999996</v>
      </c>
      <c r="I504" s="40">
        <v>2334.3000000000002</v>
      </c>
      <c r="J504" s="40">
        <v>2358.8499999999995</v>
      </c>
      <c r="K504" s="31">
        <v>2309.75</v>
      </c>
      <c r="L504" s="31">
        <v>2243.8000000000002</v>
      </c>
      <c r="M504" s="31">
        <v>0.63554999999999995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667.6</v>
      </c>
      <c r="D505" s="40">
        <v>664.56666666666661</v>
      </c>
      <c r="E505" s="40">
        <v>660.13333333333321</v>
      </c>
      <c r="F505" s="40">
        <v>652.66666666666663</v>
      </c>
      <c r="G505" s="40">
        <v>648.23333333333323</v>
      </c>
      <c r="H505" s="40">
        <v>672.03333333333319</v>
      </c>
      <c r="I505" s="40">
        <v>676.46666666666658</v>
      </c>
      <c r="J505" s="40">
        <v>683.93333333333317</v>
      </c>
      <c r="K505" s="31">
        <v>669</v>
      </c>
      <c r="L505" s="31">
        <v>657.1</v>
      </c>
      <c r="M505" s="31">
        <v>36.835509999999999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424.55</v>
      </c>
      <c r="D506" s="40">
        <v>426.4666666666667</v>
      </c>
      <c r="E506" s="40">
        <v>417.58333333333337</v>
      </c>
      <c r="F506" s="40">
        <v>410.61666666666667</v>
      </c>
      <c r="G506" s="40">
        <v>401.73333333333335</v>
      </c>
      <c r="H506" s="40">
        <v>433.43333333333339</v>
      </c>
      <c r="I506" s="40">
        <v>442.31666666666672</v>
      </c>
      <c r="J506" s="40">
        <v>449.28333333333342</v>
      </c>
      <c r="K506" s="31">
        <v>435.35</v>
      </c>
      <c r="L506" s="31">
        <v>419.5</v>
      </c>
      <c r="M506" s="31">
        <v>4.6638500000000001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</v>
      </c>
      <c r="D507" s="40">
        <v>12.866666666666667</v>
      </c>
      <c r="E507" s="40">
        <v>12.683333333333334</v>
      </c>
      <c r="F507" s="40">
        <v>12.366666666666667</v>
      </c>
      <c r="G507" s="40">
        <v>12.183333333333334</v>
      </c>
      <c r="H507" s="40">
        <v>13.183333333333334</v>
      </c>
      <c r="I507" s="40">
        <v>13.366666666666667</v>
      </c>
      <c r="J507" s="40">
        <v>13.683333333333334</v>
      </c>
      <c r="K507" s="31">
        <v>13.05</v>
      </c>
      <c r="L507" s="31">
        <v>12.55</v>
      </c>
      <c r="M507" s="31">
        <v>1105.49666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255.7</v>
      </c>
      <c r="D508" s="40">
        <v>254.96666666666661</v>
      </c>
      <c r="E508" s="40">
        <v>248.78333333333325</v>
      </c>
      <c r="F508" s="40">
        <v>241.86666666666665</v>
      </c>
      <c r="G508" s="40">
        <v>235.68333333333328</v>
      </c>
      <c r="H508" s="40">
        <v>261.88333333333321</v>
      </c>
      <c r="I508" s="40">
        <v>268.06666666666655</v>
      </c>
      <c r="J508" s="40">
        <v>274.98333333333318</v>
      </c>
      <c r="K508" s="31">
        <v>261.14999999999998</v>
      </c>
      <c r="L508" s="31">
        <v>248.05</v>
      </c>
      <c r="M508" s="31">
        <v>239.76844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514.25</v>
      </c>
      <c r="D509" s="40">
        <v>512.1</v>
      </c>
      <c r="E509" s="40">
        <v>502.20000000000005</v>
      </c>
      <c r="F509" s="40">
        <v>490.15000000000003</v>
      </c>
      <c r="G509" s="40">
        <v>480.25000000000006</v>
      </c>
      <c r="H509" s="40">
        <v>524.15000000000009</v>
      </c>
      <c r="I509" s="40">
        <v>534.04999999999995</v>
      </c>
      <c r="J509" s="40">
        <v>546.1</v>
      </c>
      <c r="K509" s="31">
        <v>522</v>
      </c>
      <c r="L509" s="31">
        <v>500.05</v>
      </c>
      <c r="M509" s="31">
        <v>7.6360000000000001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2418</v>
      </c>
      <c r="D510" s="40">
        <v>2424.15</v>
      </c>
      <c r="E510" s="40">
        <v>2371.4500000000003</v>
      </c>
      <c r="F510" s="40">
        <v>2324.9</v>
      </c>
      <c r="G510" s="40">
        <v>2272.2000000000003</v>
      </c>
      <c r="H510" s="40">
        <v>2470.7000000000003</v>
      </c>
      <c r="I510" s="40">
        <v>2523.4</v>
      </c>
      <c r="J510" s="40">
        <v>2569.9500000000003</v>
      </c>
      <c r="K510" s="31">
        <v>2476.85</v>
      </c>
      <c r="L510" s="31">
        <v>2377.6</v>
      </c>
      <c r="M510" s="31">
        <v>0.57181000000000004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2288.9</v>
      </c>
      <c r="D511" s="40">
        <v>2294.4333333333334</v>
      </c>
      <c r="E511" s="40">
        <v>2244.4666666666667</v>
      </c>
      <c r="F511" s="40">
        <v>2200.0333333333333</v>
      </c>
      <c r="G511" s="40">
        <v>2150.0666666666666</v>
      </c>
      <c r="H511" s="40">
        <v>2338.8666666666668</v>
      </c>
      <c r="I511" s="40">
        <v>2388.8333333333339</v>
      </c>
      <c r="J511" s="40">
        <v>2433.2666666666669</v>
      </c>
      <c r="K511" s="31">
        <v>2344.4</v>
      </c>
      <c r="L511" s="31">
        <v>2250</v>
      </c>
      <c r="M511" s="31">
        <v>0.41417999999999999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9" sqref="H1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91"/>
      <c r="B5" s="492"/>
      <c r="C5" s="491"/>
      <c r="D5" s="492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93" t="s">
        <v>589</v>
      </c>
      <c r="C7" s="492"/>
      <c r="D7" s="7">
        <f>Main!B10</f>
        <v>44461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44460</v>
      </c>
      <c r="B10" s="32">
        <v>543346</v>
      </c>
      <c r="C10" s="31" t="s">
        <v>1082</v>
      </c>
      <c r="D10" s="31" t="s">
        <v>1083</v>
      </c>
      <c r="E10" s="31" t="s">
        <v>599</v>
      </c>
      <c r="F10" s="90">
        <v>135000</v>
      </c>
      <c r="G10" s="32">
        <v>51.92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44460</v>
      </c>
      <c r="B11" s="32">
        <v>539773</v>
      </c>
      <c r="C11" s="31" t="s">
        <v>1039</v>
      </c>
      <c r="D11" s="31" t="s">
        <v>1084</v>
      </c>
      <c r="E11" s="31" t="s">
        <v>598</v>
      </c>
      <c r="F11" s="90">
        <v>234958</v>
      </c>
      <c r="G11" s="32">
        <v>3.01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44460</v>
      </c>
      <c r="B12" s="32">
        <v>539773</v>
      </c>
      <c r="C12" s="31" t="s">
        <v>1039</v>
      </c>
      <c r="D12" s="31" t="s">
        <v>1084</v>
      </c>
      <c r="E12" s="31" t="s">
        <v>599</v>
      </c>
      <c r="F12" s="90">
        <v>24000</v>
      </c>
      <c r="G12" s="32">
        <v>3.16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44460</v>
      </c>
      <c r="B13" s="32">
        <v>538351</v>
      </c>
      <c r="C13" s="31" t="s">
        <v>1085</v>
      </c>
      <c r="D13" s="31" t="s">
        <v>1086</v>
      </c>
      <c r="E13" s="31" t="s">
        <v>598</v>
      </c>
      <c r="F13" s="90">
        <v>60026</v>
      </c>
      <c r="G13" s="32">
        <v>33.21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44460</v>
      </c>
      <c r="B14" s="32">
        <v>523186</v>
      </c>
      <c r="C14" s="31" t="s">
        <v>1087</v>
      </c>
      <c r="D14" s="31" t="s">
        <v>1088</v>
      </c>
      <c r="E14" s="31" t="s">
        <v>598</v>
      </c>
      <c r="F14" s="90">
        <v>18807</v>
      </c>
      <c r="G14" s="32">
        <v>227.18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44460</v>
      </c>
      <c r="B15" s="32">
        <v>537766</v>
      </c>
      <c r="C15" s="31" t="s">
        <v>1089</v>
      </c>
      <c r="D15" s="31" t="s">
        <v>1090</v>
      </c>
      <c r="E15" s="31" t="s">
        <v>598</v>
      </c>
      <c r="F15" s="90">
        <v>399421</v>
      </c>
      <c r="G15" s="32">
        <v>4.05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44460</v>
      </c>
      <c r="B16" s="32">
        <v>537766</v>
      </c>
      <c r="C16" s="31" t="s">
        <v>1089</v>
      </c>
      <c r="D16" s="31" t="s">
        <v>1090</v>
      </c>
      <c r="E16" s="31" t="s">
        <v>599</v>
      </c>
      <c r="F16" s="90">
        <v>77575</v>
      </c>
      <c r="G16" s="32">
        <v>4.0999999999999996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44460</v>
      </c>
      <c r="B17" s="32">
        <v>539122</v>
      </c>
      <c r="C17" s="31" t="s">
        <v>1040</v>
      </c>
      <c r="D17" s="31" t="s">
        <v>1041</v>
      </c>
      <c r="E17" s="31" t="s">
        <v>598</v>
      </c>
      <c r="F17" s="90">
        <v>170580</v>
      </c>
      <c r="G17" s="32">
        <v>45.65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44460</v>
      </c>
      <c r="B18" s="32">
        <v>532386</v>
      </c>
      <c r="C18" s="31" t="s">
        <v>1042</v>
      </c>
      <c r="D18" s="31" t="s">
        <v>1091</v>
      </c>
      <c r="E18" s="31" t="s">
        <v>598</v>
      </c>
      <c r="F18" s="90">
        <v>46506</v>
      </c>
      <c r="G18" s="32">
        <v>28.64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44460</v>
      </c>
      <c r="B19" s="32">
        <v>532386</v>
      </c>
      <c r="C19" s="31" t="s">
        <v>1042</v>
      </c>
      <c r="D19" s="31" t="s">
        <v>1091</v>
      </c>
      <c r="E19" s="31" t="s">
        <v>599</v>
      </c>
      <c r="F19" s="90">
        <v>83206</v>
      </c>
      <c r="G19" s="32">
        <v>28.65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44460</v>
      </c>
      <c r="B20" s="32">
        <v>532386</v>
      </c>
      <c r="C20" s="31" t="s">
        <v>1042</v>
      </c>
      <c r="D20" s="31" t="s">
        <v>1043</v>
      </c>
      <c r="E20" s="31" t="s">
        <v>598</v>
      </c>
      <c r="F20" s="90">
        <v>200000</v>
      </c>
      <c r="G20" s="32">
        <v>28.63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44460</v>
      </c>
      <c r="B21" s="32">
        <v>530427</v>
      </c>
      <c r="C21" s="31" t="s">
        <v>1044</v>
      </c>
      <c r="D21" s="31" t="s">
        <v>1092</v>
      </c>
      <c r="E21" s="31" t="s">
        <v>598</v>
      </c>
      <c r="F21" s="90">
        <v>51</v>
      </c>
      <c r="G21" s="32">
        <v>36.71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44460</v>
      </c>
      <c r="B22" s="32">
        <v>530427</v>
      </c>
      <c r="C22" s="31" t="s">
        <v>1044</v>
      </c>
      <c r="D22" s="31" t="s">
        <v>1092</v>
      </c>
      <c r="E22" s="31" t="s">
        <v>599</v>
      </c>
      <c r="F22" s="90">
        <v>23385</v>
      </c>
      <c r="G22" s="32">
        <v>37.4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44460</v>
      </c>
      <c r="B23" s="32">
        <v>530427</v>
      </c>
      <c r="C23" s="31" t="s">
        <v>1044</v>
      </c>
      <c r="D23" s="31" t="s">
        <v>1093</v>
      </c>
      <c r="E23" s="31" t="s">
        <v>599</v>
      </c>
      <c r="F23" s="90">
        <v>28000</v>
      </c>
      <c r="G23" s="32">
        <v>34.94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44460</v>
      </c>
      <c r="B24" s="32">
        <v>530427</v>
      </c>
      <c r="C24" s="31" t="s">
        <v>1044</v>
      </c>
      <c r="D24" s="31" t="s">
        <v>1094</v>
      </c>
      <c r="E24" s="31" t="s">
        <v>599</v>
      </c>
      <c r="F24" s="90">
        <v>26000</v>
      </c>
      <c r="G24" s="32">
        <v>35.06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44460</v>
      </c>
      <c r="B25" s="32">
        <v>530427</v>
      </c>
      <c r="C25" s="31" t="s">
        <v>1044</v>
      </c>
      <c r="D25" s="31" t="s">
        <v>1045</v>
      </c>
      <c r="E25" s="31" t="s">
        <v>598</v>
      </c>
      <c r="F25" s="90">
        <v>20487</v>
      </c>
      <c r="G25" s="32">
        <v>36.28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44460</v>
      </c>
      <c r="B26" s="32">
        <v>530427</v>
      </c>
      <c r="C26" s="31" t="s">
        <v>1044</v>
      </c>
      <c r="D26" s="31" t="s">
        <v>1095</v>
      </c>
      <c r="E26" s="31" t="s">
        <v>598</v>
      </c>
      <c r="F26" s="90">
        <v>71671</v>
      </c>
      <c r="G26" s="32">
        <v>35.72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44460</v>
      </c>
      <c r="B27" s="32">
        <v>530427</v>
      </c>
      <c r="C27" s="31" t="s">
        <v>1044</v>
      </c>
      <c r="D27" s="31" t="s">
        <v>1095</v>
      </c>
      <c r="E27" s="31" t="s">
        <v>599</v>
      </c>
      <c r="F27" s="90">
        <v>2925</v>
      </c>
      <c r="G27" s="32">
        <v>34.29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44460</v>
      </c>
      <c r="B28" s="32">
        <v>543172</v>
      </c>
      <c r="C28" s="31" t="s">
        <v>1096</v>
      </c>
      <c r="D28" s="31" t="s">
        <v>1097</v>
      </c>
      <c r="E28" s="31" t="s">
        <v>598</v>
      </c>
      <c r="F28" s="90">
        <v>18000</v>
      </c>
      <c r="G28" s="32">
        <v>58.78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44460</v>
      </c>
      <c r="B29" s="32">
        <v>543172</v>
      </c>
      <c r="C29" s="31" t="s">
        <v>1096</v>
      </c>
      <c r="D29" s="31" t="s">
        <v>1098</v>
      </c>
      <c r="E29" s="31" t="s">
        <v>598</v>
      </c>
      <c r="F29" s="90">
        <v>20000</v>
      </c>
      <c r="G29" s="32">
        <v>61.9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44460</v>
      </c>
      <c r="B30" s="32">
        <v>543172</v>
      </c>
      <c r="C30" s="31" t="s">
        <v>1096</v>
      </c>
      <c r="D30" s="31" t="s">
        <v>1099</v>
      </c>
      <c r="E30" s="31" t="s">
        <v>598</v>
      </c>
      <c r="F30" s="90">
        <v>8000</v>
      </c>
      <c r="G30" s="32">
        <v>58.51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44460</v>
      </c>
      <c r="B31" s="32">
        <v>543172</v>
      </c>
      <c r="C31" s="31" t="s">
        <v>1096</v>
      </c>
      <c r="D31" s="31" t="s">
        <v>1099</v>
      </c>
      <c r="E31" s="31" t="s">
        <v>599</v>
      </c>
      <c r="F31" s="90">
        <v>12000</v>
      </c>
      <c r="G31" s="32">
        <v>59.63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44460</v>
      </c>
      <c r="B32" s="32">
        <v>543172</v>
      </c>
      <c r="C32" s="31" t="s">
        <v>1096</v>
      </c>
      <c r="D32" s="31" t="s">
        <v>1100</v>
      </c>
      <c r="E32" s="31" t="s">
        <v>599</v>
      </c>
      <c r="F32" s="90">
        <v>14000</v>
      </c>
      <c r="G32" s="32">
        <v>57.9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44460</v>
      </c>
      <c r="B33" s="32">
        <v>543172</v>
      </c>
      <c r="C33" s="31" t="s">
        <v>1096</v>
      </c>
      <c r="D33" s="31" t="s">
        <v>1101</v>
      </c>
      <c r="E33" s="31" t="s">
        <v>598</v>
      </c>
      <c r="F33" s="90">
        <v>6000</v>
      </c>
      <c r="G33" s="32">
        <v>60.27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44460</v>
      </c>
      <c r="B34" s="32">
        <v>543172</v>
      </c>
      <c r="C34" s="31" t="s">
        <v>1096</v>
      </c>
      <c r="D34" s="31" t="s">
        <v>1101</v>
      </c>
      <c r="E34" s="31" t="s">
        <v>599</v>
      </c>
      <c r="F34" s="90">
        <v>10000</v>
      </c>
      <c r="G34" s="32">
        <v>60.19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44460</v>
      </c>
      <c r="B35" s="32">
        <v>543172</v>
      </c>
      <c r="C35" s="31" t="s">
        <v>1096</v>
      </c>
      <c r="D35" s="31" t="s">
        <v>1102</v>
      </c>
      <c r="E35" s="31" t="s">
        <v>598</v>
      </c>
      <c r="F35" s="90">
        <v>18000</v>
      </c>
      <c r="G35" s="32">
        <v>60.12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44460</v>
      </c>
      <c r="B36" s="32">
        <v>543172</v>
      </c>
      <c r="C36" s="31" t="s">
        <v>1096</v>
      </c>
      <c r="D36" s="31" t="s">
        <v>1103</v>
      </c>
      <c r="E36" s="31" t="s">
        <v>599</v>
      </c>
      <c r="F36" s="90">
        <v>20000</v>
      </c>
      <c r="G36" s="32">
        <v>61.9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44460</v>
      </c>
      <c r="B37" s="32">
        <v>542155</v>
      </c>
      <c r="C37" s="31" t="s">
        <v>1046</v>
      </c>
      <c r="D37" s="31" t="s">
        <v>1047</v>
      </c>
      <c r="E37" s="31" t="s">
        <v>599</v>
      </c>
      <c r="F37" s="90">
        <v>178000</v>
      </c>
      <c r="G37" s="32">
        <v>2.39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44460</v>
      </c>
      <c r="B38" s="32">
        <v>531199</v>
      </c>
      <c r="C38" s="31" t="s">
        <v>1104</v>
      </c>
      <c r="D38" s="31" t="s">
        <v>1105</v>
      </c>
      <c r="E38" s="31" t="s">
        <v>599</v>
      </c>
      <c r="F38" s="90">
        <v>20000</v>
      </c>
      <c r="G38" s="32">
        <v>50.4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44460</v>
      </c>
      <c r="B39" s="32">
        <v>531199</v>
      </c>
      <c r="C39" s="31" t="s">
        <v>1104</v>
      </c>
      <c r="D39" s="31" t="s">
        <v>1106</v>
      </c>
      <c r="E39" s="31" t="s">
        <v>598</v>
      </c>
      <c r="F39" s="90">
        <v>20103</v>
      </c>
      <c r="G39" s="32">
        <v>50.4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44460</v>
      </c>
      <c r="B40" s="32">
        <v>543297</v>
      </c>
      <c r="C40" s="31" t="s">
        <v>1107</v>
      </c>
      <c r="D40" s="31" t="s">
        <v>1108</v>
      </c>
      <c r="E40" s="31" t="s">
        <v>598</v>
      </c>
      <c r="F40" s="90">
        <v>497449</v>
      </c>
      <c r="G40" s="32">
        <v>647.1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44460</v>
      </c>
      <c r="B41" s="32">
        <v>543297</v>
      </c>
      <c r="C41" s="31" t="s">
        <v>1107</v>
      </c>
      <c r="D41" s="31" t="s">
        <v>1049</v>
      </c>
      <c r="E41" s="31" t="s">
        <v>599</v>
      </c>
      <c r="F41" s="90">
        <v>201926</v>
      </c>
      <c r="G41" s="32">
        <v>647.1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44460</v>
      </c>
      <c r="B42" s="32">
        <v>543297</v>
      </c>
      <c r="C42" s="31" t="s">
        <v>1107</v>
      </c>
      <c r="D42" s="31" t="s">
        <v>1048</v>
      </c>
      <c r="E42" s="31" t="s">
        <v>599</v>
      </c>
      <c r="F42" s="90">
        <v>295523</v>
      </c>
      <c r="G42" s="32">
        <v>647.1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44460</v>
      </c>
      <c r="B43" s="32">
        <v>590041</v>
      </c>
      <c r="C43" s="31" t="s">
        <v>1109</v>
      </c>
      <c r="D43" s="31" t="s">
        <v>1110</v>
      </c>
      <c r="E43" s="31" t="s">
        <v>599</v>
      </c>
      <c r="F43" s="90">
        <v>183231</v>
      </c>
      <c r="G43" s="32">
        <v>12.76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44460</v>
      </c>
      <c r="B44" s="32">
        <v>539686</v>
      </c>
      <c r="C44" s="31" t="s">
        <v>1111</v>
      </c>
      <c r="D44" s="31" t="s">
        <v>1112</v>
      </c>
      <c r="E44" s="31" t="s">
        <v>599</v>
      </c>
      <c r="F44" s="90">
        <v>56175</v>
      </c>
      <c r="G44" s="32">
        <v>102.22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44460</v>
      </c>
      <c r="B45" s="32">
        <v>539686</v>
      </c>
      <c r="C45" s="31" t="s">
        <v>1111</v>
      </c>
      <c r="D45" s="31" t="s">
        <v>1113</v>
      </c>
      <c r="E45" s="31" t="s">
        <v>598</v>
      </c>
      <c r="F45" s="90">
        <v>60000</v>
      </c>
      <c r="G45" s="32">
        <v>102.19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44460</v>
      </c>
      <c r="B46" s="32">
        <v>514360</v>
      </c>
      <c r="C46" s="31" t="s">
        <v>1114</v>
      </c>
      <c r="D46" s="31" t="s">
        <v>1115</v>
      </c>
      <c r="E46" s="31" t="s">
        <v>599</v>
      </c>
      <c r="F46" s="90">
        <v>80000</v>
      </c>
      <c r="G46" s="32">
        <v>23.4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44460</v>
      </c>
      <c r="B47" s="32">
        <v>514360</v>
      </c>
      <c r="C47" s="31" t="s">
        <v>1114</v>
      </c>
      <c r="D47" s="31" t="s">
        <v>1116</v>
      </c>
      <c r="E47" s="31" t="s">
        <v>598</v>
      </c>
      <c r="F47" s="90">
        <v>110683</v>
      </c>
      <c r="G47" s="32">
        <v>23.38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44460</v>
      </c>
      <c r="B48" s="32">
        <v>543351</v>
      </c>
      <c r="C48" s="31" t="s">
        <v>1029</v>
      </c>
      <c r="D48" s="31" t="s">
        <v>1050</v>
      </c>
      <c r="E48" s="31" t="s">
        <v>599</v>
      </c>
      <c r="F48" s="90">
        <v>11200</v>
      </c>
      <c r="G48" s="32">
        <v>69.930000000000007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44460</v>
      </c>
      <c r="B49" s="32">
        <v>543351</v>
      </c>
      <c r="C49" s="31" t="s">
        <v>1029</v>
      </c>
      <c r="D49" s="31" t="s">
        <v>1117</v>
      </c>
      <c r="E49" s="31" t="s">
        <v>598</v>
      </c>
      <c r="F49" s="90">
        <v>14400</v>
      </c>
      <c r="G49" s="32">
        <v>69.94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44460</v>
      </c>
      <c r="B50" s="32">
        <v>540243</v>
      </c>
      <c r="C50" s="31" t="s">
        <v>1118</v>
      </c>
      <c r="D50" s="31" t="s">
        <v>1119</v>
      </c>
      <c r="E50" s="31" t="s">
        <v>598</v>
      </c>
      <c r="F50" s="90">
        <v>2901</v>
      </c>
      <c r="G50" s="32">
        <v>67.36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44460</v>
      </c>
      <c r="B51" s="32">
        <v>540243</v>
      </c>
      <c r="C51" s="31" t="s">
        <v>1118</v>
      </c>
      <c r="D51" s="31" t="s">
        <v>1119</v>
      </c>
      <c r="E51" s="31" t="s">
        <v>599</v>
      </c>
      <c r="F51" s="90">
        <v>19301</v>
      </c>
      <c r="G51" s="32">
        <v>68.900000000000006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44460</v>
      </c>
      <c r="B52" s="32">
        <v>540243</v>
      </c>
      <c r="C52" s="31" t="s">
        <v>1118</v>
      </c>
      <c r="D52" s="31" t="s">
        <v>1120</v>
      </c>
      <c r="E52" s="31" t="s">
        <v>598</v>
      </c>
      <c r="F52" s="90">
        <v>13213</v>
      </c>
      <c r="G52" s="32">
        <v>66.16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44460</v>
      </c>
      <c r="B53" s="32">
        <v>540243</v>
      </c>
      <c r="C53" s="31" t="s">
        <v>1118</v>
      </c>
      <c r="D53" s="31" t="s">
        <v>1120</v>
      </c>
      <c r="E53" s="31" t="s">
        <v>599</v>
      </c>
      <c r="F53" s="90">
        <v>625</v>
      </c>
      <c r="G53" s="32">
        <v>69.95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44460</v>
      </c>
      <c r="B54" s="32">
        <v>541206</v>
      </c>
      <c r="C54" s="31" t="s">
        <v>1121</v>
      </c>
      <c r="D54" s="31" t="s">
        <v>1122</v>
      </c>
      <c r="E54" s="31" t="s">
        <v>598</v>
      </c>
      <c r="F54" s="90">
        <v>4000</v>
      </c>
      <c r="G54" s="32">
        <v>68.88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44460</v>
      </c>
      <c r="B55" s="32">
        <v>541206</v>
      </c>
      <c r="C55" s="31" t="s">
        <v>1121</v>
      </c>
      <c r="D55" s="31" t="s">
        <v>1122</v>
      </c>
      <c r="E55" s="31" t="s">
        <v>599</v>
      </c>
      <c r="F55" s="90">
        <v>172000</v>
      </c>
      <c r="G55" s="32">
        <v>67.319999999999993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44460</v>
      </c>
      <c r="B56" s="32">
        <v>533608</v>
      </c>
      <c r="C56" s="31" t="s">
        <v>1123</v>
      </c>
      <c r="D56" s="31" t="s">
        <v>1124</v>
      </c>
      <c r="E56" s="31" t="s">
        <v>598</v>
      </c>
      <c r="F56" s="90">
        <v>160000</v>
      </c>
      <c r="G56" s="32">
        <v>87.35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44460</v>
      </c>
      <c r="B57" s="32">
        <v>533608</v>
      </c>
      <c r="C57" s="31" t="s">
        <v>1123</v>
      </c>
      <c r="D57" s="31" t="s">
        <v>1125</v>
      </c>
      <c r="E57" s="31" t="s">
        <v>599</v>
      </c>
      <c r="F57" s="90">
        <v>160197</v>
      </c>
      <c r="G57" s="32">
        <v>87.35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44460</v>
      </c>
      <c r="B58" s="32">
        <v>540175</v>
      </c>
      <c r="C58" s="31" t="s">
        <v>1126</v>
      </c>
      <c r="D58" s="31" t="s">
        <v>1127</v>
      </c>
      <c r="E58" s="31" t="s">
        <v>598</v>
      </c>
      <c r="F58" s="90">
        <v>23000</v>
      </c>
      <c r="G58" s="32">
        <v>11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44460</v>
      </c>
      <c r="B59" s="32">
        <v>519191</v>
      </c>
      <c r="C59" s="31" t="s">
        <v>1052</v>
      </c>
      <c r="D59" s="31" t="s">
        <v>1128</v>
      </c>
      <c r="E59" s="31" t="s">
        <v>598</v>
      </c>
      <c r="F59" s="90">
        <v>27201</v>
      </c>
      <c r="G59" s="32">
        <v>26.11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44460</v>
      </c>
      <c r="B60" s="32">
        <v>519191</v>
      </c>
      <c r="C60" s="31" t="s">
        <v>1052</v>
      </c>
      <c r="D60" s="31" t="s">
        <v>1128</v>
      </c>
      <c r="E60" s="31" t="s">
        <v>599</v>
      </c>
      <c r="F60" s="90">
        <v>854</v>
      </c>
      <c r="G60" s="32">
        <v>25.68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44460</v>
      </c>
      <c r="B61" s="32">
        <v>519191</v>
      </c>
      <c r="C61" s="31" t="s">
        <v>1052</v>
      </c>
      <c r="D61" s="31" t="s">
        <v>1129</v>
      </c>
      <c r="E61" s="31" t="s">
        <v>599</v>
      </c>
      <c r="F61" s="90">
        <v>25201</v>
      </c>
      <c r="G61" s="32">
        <v>26.18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44460</v>
      </c>
      <c r="B62" s="32">
        <v>530525</v>
      </c>
      <c r="C62" s="20" t="s">
        <v>1130</v>
      </c>
      <c r="D62" s="20" t="s">
        <v>1131</v>
      </c>
      <c r="E62" s="31" t="s">
        <v>598</v>
      </c>
      <c r="F62" s="90">
        <v>28508</v>
      </c>
      <c r="G62" s="32">
        <v>10.62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44460</v>
      </c>
      <c r="B63" s="32">
        <v>502460</v>
      </c>
      <c r="C63" s="31" t="s">
        <v>1053</v>
      </c>
      <c r="D63" s="31" t="s">
        <v>1054</v>
      </c>
      <c r="E63" s="31" t="s">
        <v>599</v>
      </c>
      <c r="F63" s="90">
        <v>25000</v>
      </c>
      <c r="G63" s="32">
        <v>43.6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44460</v>
      </c>
      <c r="B64" s="32">
        <v>539217</v>
      </c>
      <c r="C64" s="31" t="s">
        <v>1055</v>
      </c>
      <c r="D64" s="31" t="s">
        <v>1056</v>
      </c>
      <c r="E64" s="31" t="s">
        <v>599</v>
      </c>
      <c r="F64" s="90">
        <v>1393000</v>
      </c>
      <c r="G64" s="32">
        <v>3.81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44460</v>
      </c>
      <c r="B65" s="32">
        <v>539217</v>
      </c>
      <c r="C65" s="31" t="s">
        <v>1055</v>
      </c>
      <c r="D65" s="31" t="s">
        <v>1132</v>
      </c>
      <c r="E65" s="31" t="s">
        <v>598</v>
      </c>
      <c r="F65" s="90">
        <v>579184</v>
      </c>
      <c r="G65" s="32">
        <v>3.83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44460</v>
      </c>
      <c r="B66" s="32">
        <v>539217</v>
      </c>
      <c r="C66" s="31" t="s">
        <v>1055</v>
      </c>
      <c r="D66" s="31" t="s">
        <v>1132</v>
      </c>
      <c r="E66" s="31" t="s">
        <v>599</v>
      </c>
      <c r="F66" s="90">
        <v>302528</v>
      </c>
      <c r="G66" s="32">
        <v>3.77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44460</v>
      </c>
      <c r="B67" s="32">
        <v>513305</v>
      </c>
      <c r="C67" s="31" t="s">
        <v>1133</v>
      </c>
      <c r="D67" s="31" t="s">
        <v>1134</v>
      </c>
      <c r="E67" s="31" t="s">
        <v>599</v>
      </c>
      <c r="F67" s="90">
        <v>120810</v>
      </c>
      <c r="G67" s="32">
        <v>2.31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44460</v>
      </c>
      <c r="B68" s="32">
        <v>513305</v>
      </c>
      <c r="C68" s="31" t="s">
        <v>1133</v>
      </c>
      <c r="D68" s="31" t="s">
        <v>1135</v>
      </c>
      <c r="E68" s="31" t="s">
        <v>598</v>
      </c>
      <c r="F68" s="90">
        <v>84000</v>
      </c>
      <c r="G68" s="32">
        <v>2.31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44460</v>
      </c>
      <c r="B69" s="32">
        <v>536264</v>
      </c>
      <c r="C69" s="31" t="s">
        <v>1136</v>
      </c>
      <c r="D69" s="31" t="s">
        <v>1051</v>
      </c>
      <c r="E69" s="31" t="s">
        <v>598</v>
      </c>
      <c r="F69" s="90">
        <v>121207</v>
      </c>
      <c r="G69" s="32">
        <v>119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44460</v>
      </c>
      <c r="B70" s="32">
        <v>536264</v>
      </c>
      <c r="C70" s="31" t="s">
        <v>1136</v>
      </c>
      <c r="D70" s="31" t="s">
        <v>1051</v>
      </c>
      <c r="E70" s="31" t="s">
        <v>599</v>
      </c>
      <c r="F70" s="90">
        <v>9</v>
      </c>
      <c r="G70" s="32">
        <v>122.94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44460</v>
      </c>
      <c r="B71" s="32">
        <v>539402</v>
      </c>
      <c r="C71" s="31" t="s">
        <v>1057</v>
      </c>
      <c r="D71" s="31" t="s">
        <v>1137</v>
      </c>
      <c r="E71" s="31" t="s">
        <v>599</v>
      </c>
      <c r="F71" s="90">
        <v>51200</v>
      </c>
      <c r="G71" s="32">
        <v>27</v>
      </c>
      <c r="H71" s="32" t="s">
        <v>315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44460</v>
      </c>
      <c r="B72" s="32">
        <v>539402</v>
      </c>
      <c r="C72" s="31" t="s">
        <v>1057</v>
      </c>
      <c r="D72" s="31" t="s">
        <v>1138</v>
      </c>
      <c r="E72" s="31" t="s">
        <v>599</v>
      </c>
      <c r="F72" s="90">
        <v>121600</v>
      </c>
      <c r="G72" s="32">
        <v>29</v>
      </c>
      <c r="H72" s="32" t="s">
        <v>315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44460</v>
      </c>
      <c r="B73" s="32">
        <v>539402</v>
      </c>
      <c r="C73" s="31" t="s">
        <v>1057</v>
      </c>
      <c r="D73" s="31" t="s">
        <v>1139</v>
      </c>
      <c r="E73" s="31" t="s">
        <v>598</v>
      </c>
      <c r="F73" s="90">
        <v>288000</v>
      </c>
      <c r="G73" s="32">
        <v>28.29</v>
      </c>
      <c r="H73" s="32" t="s">
        <v>315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44460</v>
      </c>
      <c r="B74" s="32">
        <v>539402</v>
      </c>
      <c r="C74" s="31" t="s">
        <v>1057</v>
      </c>
      <c r="D74" s="31" t="s">
        <v>1060</v>
      </c>
      <c r="E74" s="31" t="s">
        <v>599</v>
      </c>
      <c r="F74" s="90">
        <v>108800</v>
      </c>
      <c r="G74" s="32">
        <v>28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44460</v>
      </c>
      <c r="B75" s="32" t="s">
        <v>1140</v>
      </c>
      <c r="C75" s="31" t="s">
        <v>1141</v>
      </c>
      <c r="D75" s="31" t="s">
        <v>1058</v>
      </c>
      <c r="E75" s="31" t="s">
        <v>598</v>
      </c>
      <c r="F75" s="90">
        <v>57900</v>
      </c>
      <c r="G75" s="32">
        <v>173.57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44460</v>
      </c>
      <c r="B76" s="32" t="s">
        <v>1140</v>
      </c>
      <c r="C76" s="31" t="s">
        <v>1141</v>
      </c>
      <c r="D76" s="31" t="s">
        <v>1142</v>
      </c>
      <c r="E76" s="31" t="s">
        <v>598</v>
      </c>
      <c r="F76" s="90">
        <v>60642</v>
      </c>
      <c r="G76" s="32">
        <v>177.96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44460</v>
      </c>
      <c r="B77" s="32" t="s">
        <v>749</v>
      </c>
      <c r="C77" s="31" t="s">
        <v>1143</v>
      </c>
      <c r="D77" s="31" t="s">
        <v>1144</v>
      </c>
      <c r="E77" s="31" t="s">
        <v>598</v>
      </c>
      <c r="F77" s="90">
        <v>455995</v>
      </c>
      <c r="G77" s="32">
        <v>158.1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44460</v>
      </c>
      <c r="B78" s="32" t="s">
        <v>1089</v>
      </c>
      <c r="C78" s="31" t="s">
        <v>1145</v>
      </c>
      <c r="D78" s="31" t="s">
        <v>1146</v>
      </c>
      <c r="E78" s="31" t="s">
        <v>598</v>
      </c>
      <c r="F78" s="90">
        <v>677646</v>
      </c>
      <c r="G78" s="32">
        <v>4.03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44460</v>
      </c>
      <c r="B79" s="32" t="s">
        <v>1147</v>
      </c>
      <c r="C79" s="31" t="s">
        <v>1148</v>
      </c>
      <c r="D79" s="31" t="s">
        <v>1149</v>
      </c>
      <c r="E79" s="31" t="s">
        <v>598</v>
      </c>
      <c r="F79" s="90">
        <v>500000</v>
      </c>
      <c r="G79" s="32">
        <v>65.25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44460</v>
      </c>
      <c r="B80" s="32" t="s">
        <v>1150</v>
      </c>
      <c r="C80" s="31" t="s">
        <v>1151</v>
      </c>
      <c r="D80" s="31" t="s">
        <v>1152</v>
      </c>
      <c r="E80" s="31" t="s">
        <v>598</v>
      </c>
      <c r="F80" s="90">
        <v>42000</v>
      </c>
      <c r="G80" s="32">
        <v>40.840000000000003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44460</v>
      </c>
      <c r="B81" s="32" t="s">
        <v>1150</v>
      </c>
      <c r="C81" s="31" t="s">
        <v>1151</v>
      </c>
      <c r="D81" s="31" t="s">
        <v>1153</v>
      </c>
      <c r="E81" s="31" t="s">
        <v>598</v>
      </c>
      <c r="F81" s="90">
        <v>66000</v>
      </c>
      <c r="G81" s="32">
        <v>41.24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44460</v>
      </c>
      <c r="B82" s="32" t="s">
        <v>1150</v>
      </c>
      <c r="C82" s="31" t="s">
        <v>1151</v>
      </c>
      <c r="D82" s="31" t="s">
        <v>1154</v>
      </c>
      <c r="E82" s="31" t="s">
        <v>598</v>
      </c>
      <c r="F82" s="90">
        <v>60000</v>
      </c>
      <c r="G82" s="32">
        <v>38.700000000000003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44460</v>
      </c>
      <c r="B83" s="32" t="s">
        <v>1155</v>
      </c>
      <c r="C83" s="31" t="s">
        <v>1156</v>
      </c>
      <c r="D83" s="31" t="s">
        <v>1157</v>
      </c>
      <c r="E83" s="31" t="s">
        <v>598</v>
      </c>
      <c r="F83" s="90">
        <v>151072</v>
      </c>
      <c r="G83" s="32">
        <v>34.4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44460</v>
      </c>
      <c r="B84" s="32" t="s">
        <v>400</v>
      </c>
      <c r="C84" s="31" t="s">
        <v>1158</v>
      </c>
      <c r="D84" s="31" t="s">
        <v>1159</v>
      </c>
      <c r="E84" s="31" t="s">
        <v>598</v>
      </c>
      <c r="F84" s="90">
        <v>1749564</v>
      </c>
      <c r="G84" s="32">
        <v>51.95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44460</v>
      </c>
      <c r="B85" s="32" t="s">
        <v>1160</v>
      </c>
      <c r="C85" s="31" t="s">
        <v>1161</v>
      </c>
      <c r="D85" s="31" t="s">
        <v>1162</v>
      </c>
      <c r="E85" s="31" t="s">
        <v>598</v>
      </c>
      <c r="F85" s="90">
        <v>235539</v>
      </c>
      <c r="G85" s="32">
        <v>52.39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44460</v>
      </c>
      <c r="B86" s="32" t="s">
        <v>1163</v>
      </c>
      <c r="C86" s="31" t="s">
        <v>1164</v>
      </c>
      <c r="D86" s="31" t="s">
        <v>1165</v>
      </c>
      <c r="E86" s="31" t="s">
        <v>598</v>
      </c>
      <c r="F86" s="90">
        <v>74000</v>
      </c>
      <c r="G86" s="32">
        <v>109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44460</v>
      </c>
      <c r="B87" s="32" t="s">
        <v>1163</v>
      </c>
      <c r="C87" s="31" t="s">
        <v>1164</v>
      </c>
      <c r="D87" s="31" t="s">
        <v>1166</v>
      </c>
      <c r="E87" s="31" t="s">
        <v>598</v>
      </c>
      <c r="F87" s="90">
        <v>97000</v>
      </c>
      <c r="G87" s="32">
        <v>109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44460</v>
      </c>
      <c r="B88" s="32" t="s">
        <v>1163</v>
      </c>
      <c r="C88" s="31" t="s">
        <v>1164</v>
      </c>
      <c r="D88" s="31" t="s">
        <v>1167</v>
      </c>
      <c r="E88" s="31" t="s">
        <v>598</v>
      </c>
      <c r="F88" s="90">
        <v>69000</v>
      </c>
      <c r="G88" s="32">
        <v>109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44460</v>
      </c>
      <c r="B89" s="32" t="s">
        <v>1163</v>
      </c>
      <c r="C89" s="31" t="s">
        <v>1164</v>
      </c>
      <c r="D89" s="31" t="s">
        <v>1168</v>
      </c>
      <c r="E89" s="31" t="s">
        <v>598</v>
      </c>
      <c r="F89" s="90">
        <v>65000</v>
      </c>
      <c r="G89" s="32">
        <v>109.19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44460</v>
      </c>
      <c r="B90" s="32" t="s">
        <v>1169</v>
      </c>
      <c r="C90" s="31" t="s">
        <v>1170</v>
      </c>
      <c r="D90" s="31" t="s">
        <v>1051</v>
      </c>
      <c r="E90" s="31" t="s">
        <v>598</v>
      </c>
      <c r="F90" s="90">
        <v>1305197</v>
      </c>
      <c r="G90" s="32">
        <v>93.13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44460</v>
      </c>
      <c r="B91" s="32" t="s">
        <v>1171</v>
      </c>
      <c r="C91" s="31" t="s">
        <v>1172</v>
      </c>
      <c r="D91" s="31" t="s">
        <v>1173</v>
      </c>
      <c r="E91" s="31" t="s">
        <v>598</v>
      </c>
      <c r="F91" s="90">
        <v>135708</v>
      </c>
      <c r="G91" s="32">
        <v>730.53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44460</v>
      </c>
      <c r="B92" s="32" t="s">
        <v>276</v>
      </c>
      <c r="C92" s="31" t="s">
        <v>1174</v>
      </c>
      <c r="D92" s="31" t="s">
        <v>1175</v>
      </c>
      <c r="E92" s="31" t="s">
        <v>598</v>
      </c>
      <c r="F92" s="90">
        <v>8506095</v>
      </c>
      <c r="G92" s="32">
        <v>1021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44460</v>
      </c>
      <c r="B93" s="32" t="s">
        <v>1176</v>
      </c>
      <c r="C93" s="31" t="s">
        <v>1177</v>
      </c>
      <c r="D93" s="31" t="s">
        <v>1001</v>
      </c>
      <c r="E93" s="31" t="s">
        <v>598</v>
      </c>
      <c r="F93" s="90">
        <v>157211</v>
      </c>
      <c r="G93" s="32">
        <v>103.17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44460</v>
      </c>
      <c r="B94" s="32" t="s">
        <v>1178</v>
      </c>
      <c r="C94" s="31" t="s">
        <v>1179</v>
      </c>
      <c r="D94" s="31" t="s">
        <v>1180</v>
      </c>
      <c r="E94" s="31" t="s">
        <v>598</v>
      </c>
      <c r="F94" s="90">
        <v>750000</v>
      </c>
      <c r="G94" s="32">
        <v>103.36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44460</v>
      </c>
      <c r="B95" s="32" t="s">
        <v>1140</v>
      </c>
      <c r="C95" s="31" t="s">
        <v>1141</v>
      </c>
      <c r="D95" s="31" t="s">
        <v>1142</v>
      </c>
      <c r="E95" s="31" t="s">
        <v>599</v>
      </c>
      <c r="F95" s="90">
        <v>60642</v>
      </c>
      <c r="G95" s="32">
        <v>175.47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44460</v>
      </c>
      <c r="B96" s="32" t="s">
        <v>1140</v>
      </c>
      <c r="C96" s="31" t="s">
        <v>1141</v>
      </c>
      <c r="D96" s="31" t="s">
        <v>1058</v>
      </c>
      <c r="E96" s="31" t="s">
        <v>599</v>
      </c>
      <c r="F96" s="90">
        <v>57900</v>
      </c>
      <c r="G96" s="32">
        <v>175.74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44460</v>
      </c>
      <c r="B97" s="32" t="s">
        <v>749</v>
      </c>
      <c r="C97" s="31" t="s">
        <v>1143</v>
      </c>
      <c r="D97" s="31" t="s">
        <v>1144</v>
      </c>
      <c r="E97" s="31" t="s">
        <v>599</v>
      </c>
      <c r="F97" s="90">
        <v>455995</v>
      </c>
      <c r="G97" s="32">
        <v>157.19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44460</v>
      </c>
      <c r="B98" s="32" t="s">
        <v>1089</v>
      </c>
      <c r="C98" s="31" t="s">
        <v>1145</v>
      </c>
      <c r="D98" s="31" t="s">
        <v>1146</v>
      </c>
      <c r="E98" s="31" t="s">
        <v>599</v>
      </c>
      <c r="F98" s="90">
        <v>193366</v>
      </c>
      <c r="G98" s="32">
        <v>4.0999999999999996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44460</v>
      </c>
      <c r="B99" s="32" t="s">
        <v>1147</v>
      </c>
      <c r="C99" s="31" t="s">
        <v>1148</v>
      </c>
      <c r="D99" s="31" t="s">
        <v>1181</v>
      </c>
      <c r="E99" s="31" t="s">
        <v>599</v>
      </c>
      <c r="F99" s="90">
        <v>500000</v>
      </c>
      <c r="G99" s="32">
        <v>65.25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44460</v>
      </c>
      <c r="B100" s="32" t="s">
        <v>1150</v>
      </c>
      <c r="C100" s="31" t="s">
        <v>1151</v>
      </c>
      <c r="D100" s="31" t="s">
        <v>1182</v>
      </c>
      <c r="E100" s="31" t="s">
        <v>599</v>
      </c>
      <c r="F100" s="90">
        <v>42000</v>
      </c>
      <c r="G100" s="32">
        <v>38.14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44460</v>
      </c>
      <c r="B101" s="32" t="s">
        <v>1150</v>
      </c>
      <c r="C101" s="31" t="s">
        <v>1151</v>
      </c>
      <c r="D101" s="31" t="s">
        <v>1183</v>
      </c>
      <c r="E101" s="31" t="s">
        <v>599</v>
      </c>
      <c r="F101" s="90">
        <v>54000</v>
      </c>
      <c r="G101" s="32">
        <v>37.909999999999997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44460</v>
      </c>
      <c r="B102" s="32" t="s">
        <v>1150</v>
      </c>
      <c r="C102" s="31" t="s">
        <v>1151</v>
      </c>
      <c r="D102" s="31" t="s">
        <v>1184</v>
      </c>
      <c r="E102" s="31" t="s">
        <v>599</v>
      </c>
      <c r="F102" s="90">
        <v>48000</v>
      </c>
      <c r="G102" s="32">
        <v>41.25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44460</v>
      </c>
      <c r="B103" s="32" t="s">
        <v>1150</v>
      </c>
      <c r="C103" s="31" t="s">
        <v>1151</v>
      </c>
      <c r="D103" s="31" t="s">
        <v>1154</v>
      </c>
      <c r="E103" s="31" t="s">
        <v>599</v>
      </c>
      <c r="F103" s="90">
        <v>60000</v>
      </c>
      <c r="G103" s="32">
        <v>39.25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44460</v>
      </c>
      <c r="B104" s="32" t="s">
        <v>400</v>
      </c>
      <c r="C104" s="31" t="s">
        <v>1158</v>
      </c>
      <c r="D104" s="31" t="s">
        <v>1159</v>
      </c>
      <c r="E104" s="31" t="s">
        <v>599</v>
      </c>
      <c r="F104" s="90">
        <v>2628789</v>
      </c>
      <c r="G104" s="32">
        <v>51.9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44460</v>
      </c>
      <c r="B105" s="32" t="s">
        <v>1030</v>
      </c>
      <c r="C105" s="31" t="s">
        <v>1031</v>
      </c>
      <c r="D105" s="31" t="s">
        <v>1059</v>
      </c>
      <c r="E105" s="31" t="s">
        <v>599</v>
      </c>
      <c r="F105" s="90">
        <v>165000</v>
      </c>
      <c r="G105" s="32">
        <v>11.6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44460</v>
      </c>
      <c r="B106" s="32" t="s">
        <v>1160</v>
      </c>
      <c r="C106" s="31" t="s">
        <v>1161</v>
      </c>
      <c r="D106" s="31" t="s">
        <v>1162</v>
      </c>
      <c r="E106" s="31" t="s">
        <v>599</v>
      </c>
      <c r="F106" s="90">
        <v>248323</v>
      </c>
      <c r="G106" s="32">
        <v>51.94</v>
      </c>
      <c r="H106" s="32" t="s">
        <v>600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44460</v>
      </c>
      <c r="B107" s="32" t="s">
        <v>1163</v>
      </c>
      <c r="C107" s="31" t="s">
        <v>1164</v>
      </c>
      <c r="D107" s="31" t="s">
        <v>1185</v>
      </c>
      <c r="E107" s="31" t="s">
        <v>599</v>
      </c>
      <c r="F107" s="90">
        <v>215000</v>
      </c>
      <c r="G107" s="32">
        <v>109.02</v>
      </c>
      <c r="H107" s="32" t="s">
        <v>600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44460</v>
      </c>
      <c r="B108" s="32" t="s">
        <v>1169</v>
      </c>
      <c r="C108" s="31" t="s">
        <v>1170</v>
      </c>
      <c r="D108" s="31" t="s">
        <v>1051</v>
      </c>
      <c r="E108" s="31" t="s">
        <v>599</v>
      </c>
      <c r="F108" s="90">
        <v>1321530</v>
      </c>
      <c r="G108" s="32">
        <v>93.32</v>
      </c>
      <c r="H108" s="32" t="s">
        <v>600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44460</v>
      </c>
      <c r="B109" s="32" t="s">
        <v>1171</v>
      </c>
      <c r="C109" s="31" t="s">
        <v>1172</v>
      </c>
      <c r="D109" s="31" t="s">
        <v>1173</v>
      </c>
      <c r="E109" s="31" t="s">
        <v>599</v>
      </c>
      <c r="F109" s="90">
        <v>136929</v>
      </c>
      <c r="G109" s="32">
        <v>731.47</v>
      </c>
      <c r="H109" s="32" t="s">
        <v>600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44460</v>
      </c>
      <c r="B110" s="32" t="s">
        <v>276</v>
      </c>
      <c r="C110" s="31" t="s">
        <v>1174</v>
      </c>
      <c r="D110" s="31" t="s">
        <v>1186</v>
      </c>
      <c r="E110" s="31" t="s">
        <v>599</v>
      </c>
      <c r="F110" s="90">
        <v>16000000</v>
      </c>
      <c r="G110" s="32">
        <v>1021.25</v>
      </c>
      <c r="H110" s="32" t="s">
        <v>600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44460</v>
      </c>
      <c r="B111" s="32" t="s">
        <v>276</v>
      </c>
      <c r="C111" s="31" t="s">
        <v>1174</v>
      </c>
      <c r="D111" s="31" t="s">
        <v>1186</v>
      </c>
      <c r="E111" s="31" t="s">
        <v>599</v>
      </c>
      <c r="F111" s="90">
        <v>16000000</v>
      </c>
      <c r="G111" s="32">
        <v>1021.01</v>
      </c>
      <c r="H111" s="32" t="s">
        <v>600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44460</v>
      </c>
      <c r="B112" s="32" t="s">
        <v>1176</v>
      </c>
      <c r="C112" s="31" t="s">
        <v>1177</v>
      </c>
      <c r="D112" s="31" t="s">
        <v>1001</v>
      </c>
      <c r="E112" s="31" t="s">
        <v>599</v>
      </c>
      <c r="F112" s="90">
        <v>157211</v>
      </c>
      <c r="G112" s="32">
        <v>103.14</v>
      </c>
      <c r="H112" s="32" t="s">
        <v>600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44460</v>
      </c>
      <c r="B113" s="32" t="s">
        <v>1187</v>
      </c>
      <c r="C113" s="31" t="s">
        <v>1188</v>
      </c>
      <c r="D113" s="31" t="s">
        <v>1189</v>
      </c>
      <c r="E113" s="31" t="s">
        <v>599</v>
      </c>
      <c r="F113" s="90">
        <v>317320</v>
      </c>
      <c r="G113" s="32">
        <v>64.010000000000005</v>
      </c>
      <c r="H113" s="32" t="s">
        <v>600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4"/>
  <sheetViews>
    <sheetView zoomScale="85" zoomScaleNormal="85" workbookViewId="0">
      <selection activeCell="N24" sqref="N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44461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81">
        <v>1</v>
      </c>
      <c r="B10" s="382">
        <v>44396</v>
      </c>
      <c r="C10" s="383"/>
      <c r="D10" s="384" t="s">
        <v>131</v>
      </c>
      <c r="E10" s="385" t="s">
        <v>616</v>
      </c>
      <c r="F10" s="386">
        <v>547.5</v>
      </c>
      <c r="G10" s="386">
        <v>510</v>
      </c>
      <c r="H10" s="385">
        <v>568</v>
      </c>
      <c r="I10" s="387" t="s">
        <v>846</v>
      </c>
      <c r="J10" s="104" t="s">
        <v>906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81">
        <v>2</v>
      </c>
      <c r="B11" s="382">
        <v>44397</v>
      </c>
      <c r="C11" s="383"/>
      <c r="D11" s="384" t="s">
        <v>137</v>
      </c>
      <c r="E11" s="385" t="s">
        <v>616</v>
      </c>
      <c r="F11" s="386">
        <v>104.5</v>
      </c>
      <c r="G11" s="386">
        <v>96.5</v>
      </c>
      <c r="H11" s="385">
        <v>111.5</v>
      </c>
      <c r="I11" s="387" t="s">
        <v>847</v>
      </c>
      <c r="J11" s="104" t="s">
        <v>852</v>
      </c>
      <c r="K11" s="104">
        <f t="shared" ref="K11" si="2">H11-F11</f>
        <v>7</v>
      </c>
      <c r="L11" s="105">
        <f t="shared" ref="L11:L14" si="3">(F11*-0.7)/100</f>
        <v>-0.73149999999999993</v>
      </c>
      <c r="M11" s="106">
        <f t="shared" ref="M11" si="4">(K11+L11)/F11</f>
        <v>5.9985645933014357E-2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81">
        <v>3</v>
      </c>
      <c r="B12" s="382">
        <v>44407</v>
      </c>
      <c r="C12" s="383"/>
      <c r="D12" s="384" t="s">
        <v>51</v>
      </c>
      <c r="E12" s="385" t="s">
        <v>616</v>
      </c>
      <c r="F12" s="386">
        <v>715</v>
      </c>
      <c r="G12" s="386">
        <v>675</v>
      </c>
      <c r="H12" s="385">
        <v>730</v>
      </c>
      <c r="I12" s="387" t="s">
        <v>850</v>
      </c>
      <c r="J12" s="104" t="s">
        <v>924</v>
      </c>
      <c r="K12" s="104">
        <f t="shared" ref="K12:K14" si="5">H12-F12</f>
        <v>15</v>
      </c>
      <c r="L12" s="105">
        <f t="shared" si="3"/>
        <v>-5.004999999999999</v>
      </c>
      <c r="M12" s="106">
        <f t="shared" ref="M12:M14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1">
        <v>4</v>
      </c>
      <c r="B13" s="382">
        <v>44421</v>
      </c>
      <c r="C13" s="383"/>
      <c r="D13" s="384" t="s">
        <v>471</v>
      </c>
      <c r="E13" s="385" t="s">
        <v>616</v>
      </c>
      <c r="F13" s="386">
        <v>1500</v>
      </c>
      <c r="G13" s="386">
        <v>1415</v>
      </c>
      <c r="H13" s="385">
        <v>1607.5</v>
      </c>
      <c r="I13" s="387" t="s">
        <v>857</v>
      </c>
      <c r="J13" s="104" t="s">
        <v>898</v>
      </c>
      <c r="K13" s="104">
        <f t="shared" si="5"/>
        <v>107.5</v>
      </c>
      <c r="L13" s="105">
        <f t="shared" si="3"/>
        <v>-10.5</v>
      </c>
      <c r="M13" s="106">
        <f t="shared" si="6"/>
        <v>6.4666666666666664E-2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469">
        <v>5</v>
      </c>
      <c r="B14" s="470">
        <v>44442</v>
      </c>
      <c r="C14" s="471"/>
      <c r="D14" s="472" t="s">
        <v>302</v>
      </c>
      <c r="E14" s="473" t="s">
        <v>616</v>
      </c>
      <c r="F14" s="474">
        <v>4085</v>
      </c>
      <c r="G14" s="474">
        <v>3900</v>
      </c>
      <c r="H14" s="473">
        <v>3900</v>
      </c>
      <c r="I14" s="475" t="s">
        <v>900</v>
      </c>
      <c r="J14" s="422" t="s">
        <v>905</v>
      </c>
      <c r="K14" s="422">
        <f t="shared" si="5"/>
        <v>-185</v>
      </c>
      <c r="L14" s="423">
        <f t="shared" si="3"/>
        <v>-28.594999999999999</v>
      </c>
      <c r="M14" s="424">
        <f t="shared" si="6"/>
        <v>-5.2287637698898409E-2</v>
      </c>
      <c r="N14" s="422" t="s">
        <v>627</v>
      </c>
      <c r="O14" s="425">
        <v>44455</v>
      </c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81">
        <v>6</v>
      </c>
      <c r="B15" s="382">
        <v>44442</v>
      </c>
      <c r="C15" s="383"/>
      <c r="D15" s="384" t="s">
        <v>425</v>
      </c>
      <c r="E15" s="385" t="s">
        <v>616</v>
      </c>
      <c r="F15" s="386">
        <v>1670</v>
      </c>
      <c r="G15" s="386">
        <v>1570</v>
      </c>
      <c r="H15" s="385">
        <v>1785</v>
      </c>
      <c r="I15" s="387" t="s">
        <v>901</v>
      </c>
      <c r="J15" s="104" t="s">
        <v>921</v>
      </c>
      <c r="K15" s="104">
        <f t="shared" ref="K15:K16" si="7">H15-F15</f>
        <v>115</v>
      </c>
      <c r="L15" s="105">
        <f t="shared" ref="L15:L16" si="8">(F15*-0.7)/100</f>
        <v>-11.69</v>
      </c>
      <c r="M15" s="106">
        <f t="shared" ref="M15:M16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81">
        <v>7</v>
      </c>
      <c r="B16" s="382">
        <v>44447</v>
      </c>
      <c r="C16" s="383"/>
      <c r="D16" s="384" t="s">
        <v>381</v>
      </c>
      <c r="E16" s="385" t="s">
        <v>616</v>
      </c>
      <c r="F16" s="386">
        <v>1500</v>
      </c>
      <c r="G16" s="386">
        <v>1395</v>
      </c>
      <c r="H16" s="385">
        <v>1600</v>
      </c>
      <c r="I16" s="387" t="s">
        <v>933</v>
      </c>
      <c r="J16" s="104" t="s">
        <v>1002</v>
      </c>
      <c r="K16" s="104">
        <f t="shared" si="7"/>
        <v>100</v>
      </c>
      <c r="L16" s="105">
        <f t="shared" si="8"/>
        <v>-10.5</v>
      </c>
      <c r="M16" s="106">
        <f t="shared" si="9"/>
        <v>5.9666666666666666E-2</v>
      </c>
      <c r="N16" s="104" t="s">
        <v>614</v>
      </c>
      <c r="O16" s="107">
        <v>44455</v>
      </c>
      <c r="P16" s="103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40">
        <v>8</v>
      </c>
      <c r="B17" s="441">
        <v>44452</v>
      </c>
      <c r="C17" s="442"/>
      <c r="D17" s="443" t="s">
        <v>117</v>
      </c>
      <c r="E17" s="444" t="s">
        <v>616</v>
      </c>
      <c r="F17" s="445">
        <v>3205</v>
      </c>
      <c r="G17" s="445">
        <v>3000</v>
      </c>
      <c r="H17" s="444">
        <v>3335</v>
      </c>
      <c r="I17" s="446" t="s">
        <v>955</v>
      </c>
      <c r="J17" s="447" t="s">
        <v>974</v>
      </c>
      <c r="K17" s="447">
        <f t="shared" ref="K17" si="10">H17-F17</f>
        <v>130</v>
      </c>
      <c r="L17" s="448">
        <f t="shared" ref="L17" si="11">(F17*-0.7)/100</f>
        <v>-22.434999999999999</v>
      </c>
      <c r="M17" s="449">
        <f t="shared" ref="M17" si="12">(K17+L17)/F17</f>
        <v>3.3561622464898598E-2</v>
      </c>
      <c r="N17" s="447" t="s">
        <v>614</v>
      </c>
      <c r="O17" s="450">
        <v>44453</v>
      </c>
      <c r="P17" s="103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14">
        <v>9</v>
      </c>
      <c r="B18" s="109">
        <v>44454</v>
      </c>
      <c r="C18" s="115"/>
      <c r="D18" s="110" t="s">
        <v>300</v>
      </c>
      <c r="E18" s="111" t="s">
        <v>616</v>
      </c>
      <c r="F18" s="108" t="s">
        <v>994</v>
      </c>
      <c r="G18" s="108">
        <v>2080</v>
      </c>
      <c r="H18" s="111"/>
      <c r="I18" s="112" t="s">
        <v>995</v>
      </c>
      <c r="J18" s="113" t="s">
        <v>617</v>
      </c>
      <c r="K18" s="114"/>
      <c r="L18" s="109"/>
      <c r="M18" s="115"/>
      <c r="N18" s="110"/>
      <c r="O18" s="111"/>
      <c r="P18" s="103"/>
      <c r="Q18" s="1"/>
      <c r="R18" s="1" t="s">
        <v>615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469">
        <v>10</v>
      </c>
      <c r="B19" s="470">
        <v>44456</v>
      </c>
      <c r="C19" s="471"/>
      <c r="D19" s="472" t="s">
        <v>69</v>
      </c>
      <c r="E19" s="473" t="s">
        <v>616</v>
      </c>
      <c r="F19" s="474">
        <v>84</v>
      </c>
      <c r="G19" s="474">
        <v>78</v>
      </c>
      <c r="H19" s="473">
        <v>78.849999999999994</v>
      </c>
      <c r="I19" s="475" t="s">
        <v>1024</v>
      </c>
      <c r="J19" s="422" t="s">
        <v>1062</v>
      </c>
      <c r="K19" s="422">
        <f t="shared" ref="K19" si="13">H19-F19</f>
        <v>-5.1500000000000057</v>
      </c>
      <c r="L19" s="423">
        <f t="shared" ref="L19" si="14">(F19*-0.7)/100</f>
        <v>-0.58799999999999997</v>
      </c>
      <c r="M19" s="424">
        <f t="shared" ref="M19" si="15">(K19+L19)/F19</f>
        <v>-6.8309523809523875E-2</v>
      </c>
      <c r="N19" s="422" t="s">
        <v>627</v>
      </c>
      <c r="O19" s="425">
        <v>44455</v>
      </c>
      <c r="P19" s="103"/>
      <c r="Q19" s="1"/>
      <c r="R19" s="1" t="s">
        <v>615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4">
        <v>11</v>
      </c>
      <c r="B20" s="109">
        <v>44460</v>
      </c>
      <c r="C20" s="115"/>
      <c r="D20" s="110" t="s">
        <v>381</v>
      </c>
      <c r="E20" s="111" t="s">
        <v>616</v>
      </c>
      <c r="F20" s="108" t="s">
        <v>1063</v>
      </c>
      <c r="G20" s="108">
        <v>1395</v>
      </c>
      <c r="H20" s="111"/>
      <c r="I20" s="112" t="s">
        <v>1064</v>
      </c>
      <c r="J20" s="113" t="s">
        <v>617</v>
      </c>
      <c r="K20" s="114"/>
      <c r="L20" s="109"/>
      <c r="M20" s="115"/>
      <c r="N20" s="110"/>
      <c r="O20" s="111"/>
      <c r="P20" s="10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14"/>
      <c r="B21" s="109"/>
      <c r="C21" s="115"/>
      <c r="D21" s="110"/>
      <c r="E21" s="111"/>
      <c r="F21" s="108"/>
      <c r="G21" s="108"/>
      <c r="H21" s="111"/>
      <c r="I21" s="112"/>
      <c r="J21" s="113"/>
      <c r="K21" s="114"/>
      <c r="L21" s="109"/>
      <c r="M21" s="115"/>
      <c r="N21" s="110"/>
      <c r="O21" s="111"/>
      <c r="P21" s="10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14"/>
      <c r="B22" s="109"/>
      <c r="C22" s="115"/>
      <c r="D22" s="110"/>
      <c r="E22" s="111"/>
      <c r="F22" s="108"/>
      <c r="G22" s="108"/>
      <c r="H22" s="111"/>
      <c r="I22" s="112"/>
      <c r="J22" s="113"/>
      <c r="K22" s="114"/>
      <c r="L22" s="109"/>
      <c r="M22" s="115"/>
      <c r="N22" s="110"/>
      <c r="O22" s="111"/>
      <c r="P22" s="10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1"/>
      <c r="B23" s="122"/>
      <c r="C23" s="123"/>
      <c r="D23" s="124"/>
      <c r="E23" s="125"/>
      <c r="F23" s="125"/>
      <c r="H23" s="125"/>
      <c r="I23" s="126"/>
      <c r="J23" s="127"/>
      <c r="K23" s="127"/>
      <c r="L23" s="128"/>
      <c r="M23" s="129"/>
      <c r="N23" s="130"/>
      <c r="O23" s="131"/>
      <c r="P23" s="132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1"/>
      <c r="B24" s="122"/>
      <c r="C24" s="123"/>
      <c r="D24" s="124"/>
      <c r="E24" s="125"/>
      <c r="F24" s="125"/>
      <c r="G24" s="121"/>
      <c r="H24" s="125"/>
      <c r="I24" s="126"/>
      <c r="J24" s="127"/>
      <c r="K24" s="127"/>
      <c r="L24" s="128"/>
      <c r="M24" s="129"/>
      <c r="N24" s="130"/>
      <c r="O24" s="131"/>
      <c r="P24" s="132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3" t="s">
        <v>619</v>
      </c>
      <c r="B25" s="134"/>
      <c r="C25" s="135"/>
      <c r="D25" s="136"/>
      <c r="E25" s="137"/>
      <c r="F25" s="137"/>
      <c r="G25" s="137"/>
      <c r="H25" s="137"/>
      <c r="I25" s="137"/>
      <c r="J25" s="138"/>
      <c r="K25" s="137"/>
      <c r="L25" s="139"/>
      <c r="M25" s="59"/>
      <c r="N25" s="138"/>
      <c r="O25" s="135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 t="s">
        <v>620</v>
      </c>
      <c r="B26" s="133"/>
      <c r="C26" s="133"/>
      <c r="D26" s="133"/>
      <c r="E26" s="44"/>
      <c r="F26" s="141" t="s">
        <v>621</v>
      </c>
      <c r="G26" s="6"/>
      <c r="H26" s="6"/>
      <c r="I26" s="6"/>
      <c r="J26" s="142"/>
      <c r="K26" s="143"/>
      <c r="L26" s="143"/>
      <c r="M26" s="144"/>
      <c r="N26" s="1"/>
      <c r="O26" s="145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3" t="s">
        <v>622</v>
      </c>
      <c r="B27" s="133"/>
      <c r="C27" s="133"/>
      <c r="D27" s="133"/>
      <c r="E27" s="6"/>
      <c r="F27" s="141" t="s">
        <v>623</v>
      </c>
      <c r="G27" s="6"/>
      <c r="H27" s="6"/>
      <c r="I27" s="6"/>
      <c r="J27" s="142"/>
      <c r="K27" s="143"/>
      <c r="L27" s="143"/>
      <c r="M27" s="144"/>
      <c r="N27" s="1"/>
      <c r="O27" s="145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3"/>
      <c r="B28" s="133"/>
      <c r="C28" s="133"/>
      <c r="D28" s="133"/>
      <c r="E28" s="6"/>
      <c r="F28" s="6"/>
      <c r="G28" s="6"/>
      <c r="H28" s="6"/>
      <c r="I28" s="6"/>
      <c r="J28" s="146"/>
      <c r="K28" s="143"/>
      <c r="L28" s="143"/>
      <c r="M28" s="6"/>
      <c r="N28" s="147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8" t="s">
        <v>624</v>
      </c>
      <c r="C29" s="148"/>
      <c r="D29" s="148"/>
      <c r="E29" s="148"/>
      <c r="F29" s="149"/>
      <c r="G29" s="6"/>
      <c r="H29" s="6"/>
      <c r="I29" s="150"/>
      <c r="J29" s="151"/>
      <c r="K29" s="152"/>
      <c r="L29" s="151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53" t="s">
        <v>590</v>
      </c>
      <c r="C30" s="102"/>
      <c r="D30" s="101" t="s">
        <v>602</v>
      </c>
      <c r="E30" s="100" t="s">
        <v>603</v>
      </c>
      <c r="F30" s="100" t="s">
        <v>604</v>
      </c>
      <c r="G30" s="100" t="s">
        <v>625</v>
      </c>
      <c r="H30" s="100" t="s">
        <v>606</v>
      </c>
      <c r="I30" s="100" t="s">
        <v>607</v>
      </c>
      <c r="J30" s="100" t="s">
        <v>608</v>
      </c>
      <c r="K30" s="100" t="s">
        <v>626</v>
      </c>
      <c r="L30" s="154" t="s">
        <v>610</v>
      </c>
      <c r="M30" s="102" t="s">
        <v>611</v>
      </c>
      <c r="N30" s="100" t="s">
        <v>612</v>
      </c>
      <c r="O30" s="101" t="s">
        <v>613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88" customFormat="1" ht="15" customHeight="1">
      <c r="A31" s="417">
        <v>1</v>
      </c>
      <c r="B31" s="418">
        <v>44428</v>
      </c>
      <c r="C31" s="419"/>
      <c r="D31" s="420" t="s">
        <v>40</v>
      </c>
      <c r="E31" s="421" t="s">
        <v>616</v>
      </c>
      <c r="F31" s="421">
        <v>934</v>
      </c>
      <c r="G31" s="421">
        <v>899</v>
      </c>
      <c r="H31" s="421">
        <v>902.5</v>
      </c>
      <c r="I31" s="421" t="s">
        <v>858</v>
      </c>
      <c r="J31" s="422" t="s">
        <v>935</v>
      </c>
      <c r="K31" s="422">
        <f t="shared" ref="K31" si="16">H31-F31</f>
        <v>-31.5</v>
      </c>
      <c r="L31" s="423">
        <f t="shared" ref="L31" si="17">(F31*-0.7)/100</f>
        <v>-6.5379999999999994</v>
      </c>
      <c r="M31" s="424">
        <f t="shared" ref="M31" si="18">(K31+L31)/F31</f>
        <v>-4.0725910064239826E-2</v>
      </c>
      <c r="N31" s="422" t="s">
        <v>627</v>
      </c>
      <c r="O31" s="425">
        <v>44447</v>
      </c>
      <c r="P31" s="287"/>
      <c r="Q31" s="287"/>
      <c r="R31" s="394" t="s">
        <v>615</v>
      </c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</row>
    <row r="32" spans="1:38" s="288" customFormat="1" ht="15" customHeight="1">
      <c r="A32" s="323">
        <v>2</v>
      </c>
      <c r="B32" s="318">
        <v>44435</v>
      </c>
      <c r="C32" s="324"/>
      <c r="D32" s="282" t="s">
        <v>585</v>
      </c>
      <c r="E32" s="283" t="s">
        <v>616</v>
      </c>
      <c r="F32" s="283">
        <v>2305</v>
      </c>
      <c r="G32" s="283">
        <v>2240</v>
      </c>
      <c r="H32" s="283">
        <v>2390</v>
      </c>
      <c r="I32" s="283" t="s">
        <v>861</v>
      </c>
      <c r="J32" s="296" t="s">
        <v>868</v>
      </c>
      <c r="K32" s="296">
        <f t="shared" ref="K32:K33" si="19">H32-F32</f>
        <v>85</v>
      </c>
      <c r="L32" s="391">
        <f t="shared" ref="L32:L33" si="20">(F32*-0.7)/100</f>
        <v>-16.135000000000002</v>
      </c>
      <c r="M32" s="392">
        <f t="shared" ref="M32:M33" si="21">(K32+L32)/F32</f>
        <v>2.98763557483731E-2</v>
      </c>
      <c r="N32" s="296" t="s">
        <v>614</v>
      </c>
      <c r="O32" s="393">
        <v>44440</v>
      </c>
      <c r="R32" s="321" t="s">
        <v>618</v>
      </c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</row>
    <row r="33" spans="1:38" s="288" customFormat="1" ht="15" customHeight="1">
      <c r="A33" s="323">
        <v>3</v>
      </c>
      <c r="B33" s="318">
        <v>44438</v>
      </c>
      <c r="C33" s="324"/>
      <c r="D33" s="282" t="s">
        <v>175</v>
      </c>
      <c r="E33" s="283" t="s">
        <v>616</v>
      </c>
      <c r="F33" s="283">
        <v>2630</v>
      </c>
      <c r="G33" s="283">
        <v>2550</v>
      </c>
      <c r="H33" s="283">
        <v>2700</v>
      </c>
      <c r="I33" s="283" t="s">
        <v>862</v>
      </c>
      <c r="J33" s="104" t="s">
        <v>798</v>
      </c>
      <c r="K33" s="104">
        <f t="shared" si="19"/>
        <v>70</v>
      </c>
      <c r="L33" s="105">
        <f t="shared" si="20"/>
        <v>-18.409999999999997</v>
      </c>
      <c r="M33" s="106">
        <f t="shared" si="21"/>
        <v>1.9615969581749052E-2</v>
      </c>
      <c r="N33" s="104" t="s">
        <v>614</v>
      </c>
      <c r="O33" s="107">
        <v>44442</v>
      </c>
      <c r="R33" s="321" t="s">
        <v>618</v>
      </c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</row>
    <row r="34" spans="1:38" s="288" customFormat="1" ht="15" customHeight="1">
      <c r="A34" s="323">
        <v>4</v>
      </c>
      <c r="B34" s="318">
        <v>44441</v>
      </c>
      <c r="C34" s="324"/>
      <c r="D34" s="335" t="s">
        <v>897</v>
      </c>
      <c r="E34" s="283" t="s">
        <v>616</v>
      </c>
      <c r="F34" s="283">
        <v>158.75</v>
      </c>
      <c r="G34" s="283">
        <v>154.5</v>
      </c>
      <c r="H34" s="283">
        <v>163.4</v>
      </c>
      <c r="I34" s="283" t="s">
        <v>896</v>
      </c>
      <c r="J34" s="104" t="s">
        <v>899</v>
      </c>
      <c r="K34" s="104">
        <f t="shared" ref="K34:K35" si="22">H34-F34</f>
        <v>4.6500000000000057</v>
      </c>
      <c r="L34" s="105">
        <f t="shared" ref="L34:L35" si="23">(F34*-0.7)/100</f>
        <v>-1.1112500000000001</v>
      </c>
      <c r="M34" s="106">
        <f t="shared" ref="M34:M35" si="24">(K34+L34)/F34</f>
        <v>2.2291338582677202E-2</v>
      </c>
      <c r="N34" s="104" t="s">
        <v>614</v>
      </c>
      <c r="O34" s="107">
        <v>44442</v>
      </c>
      <c r="R34" s="321" t="s">
        <v>615</v>
      </c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</row>
    <row r="35" spans="1:38" s="288" customFormat="1" ht="15" customHeight="1">
      <c r="A35" s="323">
        <v>5</v>
      </c>
      <c r="B35" s="382">
        <v>44442</v>
      </c>
      <c r="C35" s="324"/>
      <c r="D35" s="405" t="s">
        <v>902</v>
      </c>
      <c r="E35" s="406" t="s">
        <v>616</v>
      </c>
      <c r="F35" s="406">
        <v>732.5</v>
      </c>
      <c r="G35" s="406">
        <v>714</v>
      </c>
      <c r="H35" s="406">
        <v>746</v>
      </c>
      <c r="I35" s="406" t="s">
        <v>903</v>
      </c>
      <c r="J35" s="104" t="s">
        <v>984</v>
      </c>
      <c r="K35" s="104">
        <f t="shared" si="22"/>
        <v>13.5</v>
      </c>
      <c r="L35" s="105">
        <f t="shared" si="23"/>
        <v>-5.1275000000000004</v>
      </c>
      <c r="M35" s="106">
        <f t="shared" si="24"/>
        <v>1.1430034129692832E-2</v>
      </c>
      <c r="N35" s="104" t="s">
        <v>614</v>
      </c>
      <c r="O35" s="107">
        <v>44454</v>
      </c>
      <c r="R35" s="321" t="s">
        <v>615</v>
      </c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</row>
    <row r="36" spans="1:38" s="288" customFormat="1" ht="15" customHeight="1">
      <c r="A36" s="323">
        <v>6</v>
      </c>
      <c r="B36" s="382">
        <v>44442</v>
      </c>
      <c r="C36" s="324"/>
      <c r="D36" s="405" t="s">
        <v>743</v>
      </c>
      <c r="E36" s="406" t="s">
        <v>616</v>
      </c>
      <c r="F36" s="406">
        <v>171.5</v>
      </c>
      <c r="G36" s="406">
        <v>166</v>
      </c>
      <c r="H36" s="406">
        <v>176.5</v>
      </c>
      <c r="I36" s="406">
        <v>182</v>
      </c>
      <c r="J36" s="104" t="s">
        <v>940</v>
      </c>
      <c r="K36" s="104">
        <f t="shared" ref="K36" si="25">H36-F36</f>
        <v>5</v>
      </c>
      <c r="L36" s="105">
        <f t="shared" ref="L36" si="26">(F36*-0.7)/100</f>
        <v>-1.2004999999999999</v>
      </c>
      <c r="M36" s="106">
        <f t="shared" ref="M36" si="27">(K36+L36)/F36</f>
        <v>2.2154518950437317E-2</v>
      </c>
      <c r="N36" s="104" t="s">
        <v>614</v>
      </c>
      <c r="O36" s="107">
        <v>44453</v>
      </c>
      <c r="R36" s="321" t="s">
        <v>618</v>
      </c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</row>
    <row r="37" spans="1:38" s="288" customFormat="1" ht="15" customHeight="1">
      <c r="A37" s="407">
        <v>7</v>
      </c>
      <c r="B37" s="408">
        <v>44446</v>
      </c>
      <c r="C37" s="409"/>
      <c r="D37" s="410" t="s">
        <v>922</v>
      </c>
      <c r="E37" s="411" t="s">
        <v>616</v>
      </c>
      <c r="F37" s="411">
        <v>1757.5</v>
      </c>
      <c r="G37" s="411">
        <v>1710</v>
      </c>
      <c r="H37" s="411">
        <v>1766</v>
      </c>
      <c r="I37" s="411" t="s">
        <v>923</v>
      </c>
      <c r="J37" s="412" t="s">
        <v>884</v>
      </c>
      <c r="K37" s="412">
        <f t="shared" ref="K37" si="28">H37-F37</f>
        <v>8.5</v>
      </c>
      <c r="L37" s="413">
        <f>(F37*-0.07)/100</f>
        <v>-1.2302500000000001</v>
      </c>
      <c r="M37" s="414">
        <f t="shared" ref="M37" si="29">(K37+L37)/F37</f>
        <v>4.1364153627311525E-3</v>
      </c>
      <c r="N37" s="412" t="s">
        <v>737</v>
      </c>
      <c r="O37" s="415">
        <v>44446</v>
      </c>
      <c r="R37" s="321" t="s">
        <v>615</v>
      </c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</row>
    <row r="38" spans="1:38" s="288" customFormat="1" ht="15" customHeight="1">
      <c r="A38" s="323">
        <v>8</v>
      </c>
      <c r="B38" s="318">
        <v>44446</v>
      </c>
      <c r="C38" s="324"/>
      <c r="D38" s="405" t="s">
        <v>425</v>
      </c>
      <c r="E38" s="406" t="s">
        <v>616</v>
      </c>
      <c r="F38" s="406">
        <v>1742.5</v>
      </c>
      <c r="G38" s="406">
        <v>1695</v>
      </c>
      <c r="H38" s="406">
        <v>1772.5</v>
      </c>
      <c r="I38" s="406" t="s">
        <v>923</v>
      </c>
      <c r="J38" s="104" t="s">
        <v>630</v>
      </c>
      <c r="K38" s="104">
        <f t="shared" ref="K38:K39" si="30">H38-F38</f>
        <v>30</v>
      </c>
      <c r="L38" s="105">
        <f>(F38*-0.07)/100</f>
        <v>-1.2197500000000001</v>
      </c>
      <c r="M38" s="106">
        <f t="shared" ref="M38:M39" si="31">(K38+L38)/F38</f>
        <v>1.6516642754662841E-2</v>
      </c>
      <c r="N38" s="104" t="s">
        <v>614</v>
      </c>
      <c r="O38" s="404">
        <v>44446</v>
      </c>
      <c r="R38" s="321" t="s">
        <v>615</v>
      </c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</row>
    <row r="39" spans="1:38" s="288" customFormat="1" ht="15" customHeight="1">
      <c r="A39" s="323">
        <v>9</v>
      </c>
      <c r="B39" s="318">
        <v>44447</v>
      </c>
      <c r="C39" s="324"/>
      <c r="D39" s="439" t="s">
        <v>120</v>
      </c>
      <c r="E39" s="406" t="s">
        <v>616</v>
      </c>
      <c r="F39" s="406">
        <v>2785</v>
      </c>
      <c r="G39" s="406">
        <v>2697</v>
      </c>
      <c r="H39" s="406">
        <v>2849</v>
      </c>
      <c r="I39" s="406" t="s">
        <v>934</v>
      </c>
      <c r="J39" s="104" t="s">
        <v>976</v>
      </c>
      <c r="K39" s="104">
        <f t="shared" si="30"/>
        <v>64</v>
      </c>
      <c r="L39" s="105">
        <f t="shared" ref="L39" si="32">(F39*-0.7)/100</f>
        <v>-19.494999999999997</v>
      </c>
      <c r="M39" s="106">
        <f t="shared" si="31"/>
        <v>1.5980251346499105E-2</v>
      </c>
      <c r="N39" s="104" t="s">
        <v>614</v>
      </c>
      <c r="O39" s="107">
        <v>44453</v>
      </c>
      <c r="R39" s="321" t="s">
        <v>615</v>
      </c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</row>
    <row r="40" spans="1:38" s="288" customFormat="1" ht="15" customHeight="1">
      <c r="A40" s="323">
        <v>10</v>
      </c>
      <c r="B40" s="318">
        <v>44448</v>
      </c>
      <c r="C40" s="324"/>
      <c r="D40" s="439" t="s">
        <v>40</v>
      </c>
      <c r="E40" s="406" t="s">
        <v>616</v>
      </c>
      <c r="F40" s="406">
        <v>904</v>
      </c>
      <c r="G40" s="406">
        <v>877</v>
      </c>
      <c r="H40" s="406">
        <v>930</v>
      </c>
      <c r="I40" s="406" t="s">
        <v>953</v>
      </c>
      <c r="J40" s="104" t="s">
        <v>956</v>
      </c>
      <c r="K40" s="104">
        <f t="shared" ref="K40" si="33">H40-F40</f>
        <v>26</v>
      </c>
      <c r="L40" s="105">
        <f t="shared" ref="L40" si="34">(F40*-0.7)/100</f>
        <v>-6.3279999999999994</v>
      </c>
      <c r="M40" s="106">
        <f t="shared" ref="M40" si="35">(K40+L40)/F40</f>
        <v>2.1761061946902655E-2</v>
      </c>
      <c r="N40" s="104" t="s">
        <v>614</v>
      </c>
      <c r="O40" s="107">
        <v>44452</v>
      </c>
      <c r="R40" s="434" t="s">
        <v>615</v>
      </c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</row>
    <row r="41" spans="1:38" s="288" customFormat="1" ht="15" customHeight="1">
      <c r="A41" s="323">
        <v>11</v>
      </c>
      <c r="B41" s="318">
        <v>44452</v>
      </c>
      <c r="C41" s="324"/>
      <c r="D41" s="439" t="s">
        <v>425</v>
      </c>
      <c r="E41" s="406" t="s">
        <v>616</v>
      </c>
      <c r="F41" s="406">
        <v>1737.5</v>
      </c>
      <c r="G41" s="406">
        <v>1690</v>
      </c>
      <c r="H41" s="406">
        <v>1767.5</v>
      </c>
      <c r="I41" s="406" t="s">
        <v>923</v>
      </c>
      <c r="J41" s="104" t="s">
        <v>630</v>
      </c>
      <c r="K41" s="104">
        <f t="shared" ref="K41" si="36">H41-F41</f>
        <v>30</v>
      </c>
      <c r="L41" s="105">
        <f>(F41*-0.07)/100</f>
        <v>-1.2162500000000001</v>
      </c>
      <c r="M41" s="106">
        <f t="shared" ref="M41" si="37">(K41+L41)/F41</f>
        <v>1.6566187050359713E-2</v>
      </c>
      <c r="N41" s="104" t="s">
        <v>614</v>
      </c>
      <c r="O41" s="404">
        <v>44452</v>
      </c>
      <c r="R41" s="434" t="s">
        <v>618</v>
      </c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</row>
    <row r="42" spans="1:38" s="288" customFormat="1" ht="15" customHeight="1">
      <c r="A42" s="323">
        <v>12</v>
      </c>
      <c r="B42" s="318">
        <v>44452</v>
      </c>
      <c r="C42" s="324"/>
      <c r="D42" s="439" t="s">
        <v>298</v>
      </c>
      <c r="E42" s="406" t="s">
        <v>616</v>
      </c>
      <c r="F42" s="406">
        <v>241</v>
      </c>
      <c r="G42" s="406">
        <v>234</v>
      </c>
      <c r="H42" s="406">
        <v>245.25</v>
      </c>
      <c r="I42" s="406">
        <v>255</v>
      </c>
      <c r="J42" s="104" t="s">
        <v>959</v>
      </c>
      <c r="K42" s="104">
        <f t="shared" ref="K42" si="38">H42-F42</f>
        <v>4.25</v>
      </c>
      <c r="L42" s="105">
        <f>(F42*-0.07)/100</f>
        <v>-0.16870000000000002</v>
      </c>
      <c r="M42" s="106">
        <f t="shared" ref="M42" si="39">(K42+L42)/F42</f>
        <v>1.6934854771784229E-2</v>
      </c>
      <c r="N42" s="104" t="s">
        <v>614</v>
      </c>
      <c r="O42" s="404">
        <v>44452</v>
      </c>
      <c r="R42" s="434" t="s">
        <v>615</v>
      </c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</row>
    <row r="43" spans="1:38" s="288" customFormat="1" ht="15" customHeight="1">
      <c r="A43" s="323">
        <v>13</v>
      </c>
      <c r="B43" s="318">
        <v>44452</v>
      </c>
      <c r="C43" s="324"/>
      <c r="D43" s="439" t="s">
        <v>558</v>
      </c>
      <c r="E43" s="406" t="s">
        <v>616</v>
      </c>
      <c r="F43" s="406">
        <v>1410</v>
      </c>
      <c r="G43" s="406">
        <v>1375</v>
      </c>
      <c r="H43" s="406">
        <v>1429</v>
      </c>
      <c r="I43" s="406" t="s">
        <v>957</v>
      </c>
      <c r="J43" s="104" t="s">
        <v>958</v>
      </c>
      <c r="K43" s="104">
        <f t="shared" ref="K43:K44" si="40">H43-F43</f>
        <v>19</v>
      </c>
      <c r="L43" s="105">
        <f>(F43*-0.07)/100</f>
        <v>-0.98699999999999999</v>
      </c>
      <c r="M43" s="106">
        <f t="shared" ref="M43:M44" si="41">(K43+L43)/F43</f>
        <v>1.277517730496454E-2</v>
      </c>
      <c r="N43" s="104" t="s">
        <v>614</v>
      </c>
      <c r="O43" s="404">
        <v>44452</v>
      </c>
      <c r="R43" s="434" t="s">
        <v>615</v>
      </c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</row>
    <row r="44" spans="1:38" s="288" customFormat="1" ht="15" customHeight="1">
      <c r="A44" s="417">
        <v>14</v>
      </c>
      <c r="B44" s="418">
        <v>44452</v>
      </c>
      <c r="C44" s="419"/>
      <c r="D44" s="420" t="s">
        <v>449</v>
      </c>
      <c r="E44" s="421" t="s">
        <v>616</v>
      </c>
      <c r="F44" s="421">
        <v>604</v>
      </c>
      <c r="G44" s="421">
        <v>590</v>
      </c>
      <c r="H44" s="421">
        <v>590</v>
      </c>
      <c r="I44" s="421" t="s">
        <v>963</v>
      </c>
      <c r="J44" s="422" t="s">
        <v>930</v>
      </c>
      <c r="K44" s="422">
        <f t="shared" si="40"/>
        <v>-14</v>
      </c>
      <c r="L44" s="423">
        <f t="shared" ref="L44" si="42">(F44*-0.7)/100</f>
        <v>-4.2279999999999998</v>
      </c>
      <c r="M44" s="424">
        <f t="shared" si="41"/>
        <v>-3.0178807947019871E-2</v>
      </c>
      <c r="N44" s="422" t="s">
        <v>627</v>
      </c>
      <c r="O44" s="425">
        <v>44460</v>
      </c>
      <c r="R44" s="434" t="s">
        <v>615</v>
      </c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</row>
    <row r="45" spans="1:38" s="288" customFormat="1" ht="15" customHeight="1">
      <c r="A45" s="310">
        <v>15</v>
      </c>
      <c r="B45" s="311">
        <v>44453</v>
      </c>
      <c r="C45" s="312"/>
      <c r="D45" s="313" t="s">
        <v>425</v>
      </c>
      <c r="E45" s="314" t="s">
        <v>616</v>
      </c>
      <c r="F45" s="314" t="s">
        <v>975</v>
      </c>
      <c r="G45" s="314">
        <v>1690</v>
      </c>
      <c r="H45" s="314"/>
      <c r="I45" s="314" t="s">
        <v>923</v>
      </c>
      <c r="J45" s="310" t="s">
        <v>617</v>
      </c>
      <c r="K45" s="311"/>
      <c r="L45" s="312"/>
      <c r="M45" s="313"/>
      <c r="N45" s="314"/>
      <c r="O45" s="314"/>
      <c r="R45" s="321" t="s">
        <v>615</v>
      </c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</row>
    <row r="46" spans="1:38" s="288" customFormat="1" ht="15" customHeight="1">
      <c r="A46" s="323">
        <v>16</v>
      </c>
      <c r="B46" s="318">
        <v>44454</v>
      </c>
      <c r="C46" s="324"/>
      <c r="D46" s="439" t="s">
        <v>69</v>
      </c>
      <c r="E46" s="406" t="s">
        <v>616</v>
      </c>
      <c r="F46" s="406">
        <v>80.3</v>
      </c>
      <c r="G46" s="406">
        <v>78</v>
      </c>
      <c r="H46" s="406">
        <v>81.849999999999994</v>
      </c>
      <c r="I46" s="406" t="s">
        <v>985</v>
      </c>
      <c r="J46" s="104" t="s">
        <v>986</v>
      </c>
      <c r="K46" s="104">
        <f t="shared" ref="K46" si="43">H46-F46</f>
        <v>1.5499999999999972</v>
      </c>
      <c r="L46" s="105">
        <f>(F46*-0.07)/100</f>
        <v>-5.6210000000000003E-2</v>
      </c>
      <c r="M46" s="106">
        <f t="shared" ref="M46" si="44">(K46+L46)/F46</f>
        <v>1.8602615193026115E-2</v>
      </c>
      <c r="N46" s="104" t="s">
        <v>614</v>
      </c>
      <c r="O46" s="404">
        <v>44454</v>
      </c>
      <c r="R46" s="321" t="s">
        <v>615</v>
      </c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</row>
    <row r="47" spans="1:38" s="288" customFormat="1" ht="15" customHeight="1">
      <c r="A47" s="323">
        <v>17</v>
      </c>
      <c r="B47" s="318">
        <v>44455</v>
      </c>
      <c r="C47" s="324"/>
      <c r="D47" s="439" t="s">
        <v>248</v>
      </c>
      <c r="E47" s="406" t="s">
        <v>616</v>
      </c>
      <c r="F47" s="406">
        <v>57.75</v>
      </c>
      <c r="G47" s="406">
        <v>55</v>
      </c>
      <c r="H47" s="406">
        <v>58.9</v>
      </c>
      <c r="I47" s="406" t="s">
        <v>1003</v>
      </c>
      <c r="J47" s="104" t="s">
        <v>1004</v>
      </c>
      <c r="K47" s="104">
        <f t="shared" ref="K47" si="45">H47-F47</f>
        <v>1.1499999999999986</v>
      </c>
      <c r="L47" s="105">
        <f>(F47*-0.07)/100</f>
        <v>-4.0425000000000003E-2</v>
      </c>
      <c r="M47" s="106">
        <f t="shared" ref="M47" si="46">(K47+L47)/F47</f>
        <v>1.9213419913419891E-2</v>
      </c>
      <c r="N47" s="104" t="s">
        <v>614</v>
      </c>
      <c r="O47" s="404">
        <v>44455</v>
      </c>
      <c r="R47" s="321" t="s">
        <v>615</v>
      </c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</row>
    <row r="48" spans="1:38" s="288" customFormat="1" ht="15" customHeight="1">
      <c r="A48" s="323">
        <v>18</v>
      </c>
      <c r="B48" s="318">
        <v>44455</v>
      </c>
      <c r="C48" s="324"/>
      <c r="D48" s="439" t="s">
        <v>1005</v>
      </c>
      <c r="E48" s="406" t="s">
        <v>616</v>
      </c>
      <c r="F48" s="406">
        <v>49.6</v>
      </c>
      <c r="G48" s="406">
        <v>48</v>
      </c>
      <c r="H48" s="406">
        <v>50.7</v>
      </c>
      <c r="I48" s="406">
        <v>52</v>
      </c>
      <c r="J48" s="104" t="s">
        <v>1008</v>
      </c>
      <c r="K48" s="104">
        <f t="shared" ref="K48:K52" si="47">H48-F48</f>
        <v>1.1000000000000014</v>
      </c>
      <c r="L48" s="105">
        <f t="shared" ref="L48:L49" si="48">(F48*-0.07)/100</f>
        <v>-3.4720000000000001E-2</v>
      </c>
      <c r="M48" s="106">
        <f t="shared" ref="M48:M52" si="49">(K48+L48)/F48</f>
        <v>2.1477419354838736E-2</v>
      </c>
      <c r="N48" s="104" t="s">
        <v>614</v>
      </c>
      <c r="O48" s="404">
        <v>44455</v>
      </c>
      <c r="R48" s="321" t="s">
        <v>615</v>
      </c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</row>
    <row r="49" spans="1:38" s="288" customFormat="1" ht="15" customHeight="1">
      <c r="A49" s="323">
        <v>19</v>
      </c>
      <c r="B49" s="318">
        <v>44455</v>
      </c>
      <c r="C49" s="324"/>
      <c r="D49" s="439" t="s">
        <v>405</v>
      </c>
      <c r="E49" s="406" t="s">
        <v>616</v>
      </c>
      <c r="F49" s="406">
        <v>40.049999999999997</v>
      </c>
      <c r="G49" s="406">
        <v>38.799999999999997</v>
      </c>
      <c r="H49" s="406">
        <v>41.5</v>
      </c>
      <c r="I49" s="406" t="s">
        <v>1006</v>
      </c>
      <c r="J49" s="104" t="s">
        <v>1009</v>
      </c>
      <c r="K49" s="104">
        <f t="shared" si="47"/>
        <v>1.4500000000000028</v>
      </c>
      <c r="L49" s="105">
        <f t="shared" si="48"/>
        <v>-2.8035000000000001E-2</v>
      </c>
      <c r="M49" s="106">
        <f t="shared" si="49"/>
        <v>3.5504744069912685E-2</v>
      </c>
      <c r="N49" s="104" t="s">
        <v>614</v>
      </c>
      <c r="O49" s="404">
        <v>44455</v>
      </c>
      <c r="R49" s="321" t="s">
        <v>615</v>
      </c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</row>
    <row r="50" spans="1:38" s="288" customFormat="1" ht="15" customHeight="1">
      <c r="A50" s="417">
        <v>20</v>
      </c>
      <c r="B50" s="418">
        <v>44455</v>
      </c>
      <c r="C50" s="419"/>
      <c r="D50" s="420" t="s">
        <v>298</v>
      </c>
      <c r="E50" s="421" t="s">
        <v>616</v>
      </c>
      <c r="F50" s="421">
        <v>240.5</v>
      </c>
      <c r="G50" s="421">
        <v>234</v>
      </c>
      <c r="H50" s="421">
        <v>233</v>
      </c>
      <c r="I50" s="421" t="s">
        <v>1007</v>
      </c>
      <c r="J50" s="422" t="s">
        <v>1021</v>
      </c>
      <c r="K50" s="422">
        <f t="shared" si="47"/>
        <v>-7.5</v>
      </c>
      <c r="L50" s="423">
        <f t="shared" ref="L50" si="50">(F50*-0.7)/100</f>
        <v>-1.6835</v>
      </c>
      <c r="M50" s="424">
        <f t="shared" si="49"/>
        <v>-3.8185031185031186E-2</v>
      </c>
      <c r="N50" s="422" t="s">
        <v>627</v>
      </c>
      <c r="O50" s="425">
        <v>44456</v>
      </c>
      <c r="R50" s="321" t="s">
        <v>615</v>
      </c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</row>
    <row r="51" spans="1:38" s="288" customFormat="1" ht="15" customHeight="1">
      <c r="A51" s="407">
        <v>21</v>
      </c>
      <c r="B51" s="408">
        <v>44456</v>
      </c>
      <c r="C51" s="409"/>
      <c r="D51" s="477" t="s">
        <v>130</v>
      </c>
      <c r="E51" s="411" t="s">
        <v>616</v>
      </c>
      <c r="F51" s="411">
        <v>49.5</v>
      </c>
      <c r="G51" s="411">
        <v>48</v>
      </c>
      <c r="H51" s="411">
        <v>49.6</v>
      </c>
      <c r="I51" s="411">
        <v>52</v>
      </c>
      <c r="J51" s="412" t="s">
        <v>1032</v>
      </c>
      <c r="K51" s="412">
        <f t="shared" si="47"/>
        <v>0.10000000000000142</v>
      </c>
      <c r="L51" s="413">
        <f>(F51*-0.7)/100</f>
        <v>-0.34649999999999997</v>
      </c>
      <c r="M51" s="414">
        <f t="shared" si="49"/>
        <v>-4.9797979797979505E-3</v>
      </c>
      <c r="N51" s="412" t="s">
        <v>737</v>
      </c>
      <c r="O51" s="476">
        <v>44459</v>
      </c>
      <c r="R51" s="321" t="s">
        <v>615</v>
      </c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</row>
    <row r="52" spans="1:38" s="288" customFormat="1" ht="15" customHeight="1">
      <c r="A52" s="323">
        <v>22</v>
      </c>
      <c r="B52" s="468">
        <v>44456</v>
      </c>
      <c r="C52" s="324"/>
      <c r="D52" s="439" t="s">
        <v>139</v>
      </c>
      <c r="E52" s="406" t="s">
        <v>616</v>
      </c>
      <c r="F52" s="406">
        <v>230</v>
      </c>
      <c r="G52" s="406">
        <v>224</v>
      </c>
      <c r="H52" s="406">
        <v>236.5</v>
      </c>
      <c r="I52" s="406" t="s">
        <v>1025</v>
      </c>
      <c r="J52" s="104" t="s">
        <v>1033</v>
      </c>
      <c r="K52" s="104">
        <f t="shared" si="47"/>
        <v>6.5</v>
      </c>
      <c r="L52" s="105">
        <f t="shared" ref="L52" si="51">(F52*-0.7)/100</f>
        <v>-1.61</v>
      </c>
      <c r="M52" s="106">
        <f t="shared" si="49"/>
        <v>2.1260869565217388E-2</v>
      </c>
      <c r="N52" s="104" t="s">
        <v>614</v>
      </c>
      <c r="O52" s="107">
        <v>44459</v>
      </c>
      <c r="R52" s="321" t="s">
        <v>615</v>
      </c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</row>
    <row r="53" spans="1:38" s="288" customFormat="1" ht="15" customHeight="1">
      <c r="A53" s="323">
        <v>23</v>
      </c>
      <c r="B53" s="479">
        <v>44460</v>
      </c>
      <c r="C53" s="324"/>
      <c r="D53" s="439" t="s">
        <v>555</v>
      </c>
      <c r="E53" s="406" t="s">
        <v>616</v>
      </c>
      <c r="F53" s="406">
        <v>144.5</v>
      </c>
      <c r="G53" s="406">
        <v>139.5</v>
      </c>
      <c r="H53" s="406">
        <v>147.25</v>
      </c>
      <c r="I53" s="406" t="s">
        <v>1065</v>
      </c>
      <c r="J53" s="104" t="s">
        <v>960</v>
      </c>
      <c r="K53" s="104">
        <f t="shared" ref="K53" si="52">H53-F53</f>
        <v>2.75</v>
      </c>
      <c r="L53" s="105">
        <f t="shared" ref="L53" si="53">(F53*-0.07)/100</f>
        <v>-0.10115</v>
      </c>
      <c r="M53" s="106">
        <f t="shared" ref="M53" si="54">(K53+L53)/F53</f>
        <v>1.8331141868512112E-2</v>
      </c>
      <c r="N53" s="104" t="s">
        <v>614</v>
      </c>
      <c r="O53" s="404">
        <v>44460</v>
      </c>
      <c r="R53" s="321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287"/>
      <c r="AH53" s="287"/>
      <c r="AI53" s="287"/>
      <c r="AJ53" s="287"/>
      <c r="AK53" s="287"/>
      <c r="AL53" s="287"/>
    </row>
    <row r="54" spans="1:38" s="288" customFormat="1" ht="15" customHeight="1">
      <c r="A54" s="310"/>
      <c r="B54" s="311"/>
      <c r="C54" s="312"/>
      <c r="D54" s="313"/>
      <c r="E54" s="314"/>
      <c r="F54" s="314"/>
      <c r="G54" s="314"/>
      <c r="H54" s="314"/>
      <c r="I54" s="314"/>
      <c r="J54" s="310"/>
      <c r="K54" s="311"/>
      <c r="L54" s="312"/>
      <c r="M54" s="313"/>
      <c r="N54" s="314"/>
      <c r="O54" s="314"/>
      <c r="R54" s="321"/>
      <c r="S54" s="287"/>
      <c r="T54" s="287"/>
      <c r="U54" s="287"/>
      <c r="V54" s="287"/>
      <c r="W54" s="287"/>
      <c r="X54" s="287"/>
      <c r="Y54" s="287"/>
      <c r="Z54" s="287"/>
      <c r="AA54" s="287"/>
      <c r="AB54" s="287"/>
      <c r="AC54" s="287"/>
      <c r="AD54" s="287"/>
      <c r="AE54" s="287"/>
      <c r="AF54" s="287"/>
      <c r="AG54" s="287"/>
      <c r="AH54" s="287"/>
      <c r="AI54" s="287"/>
      <c r="AJ54" s="287"/>
      <c r="AK54" s="287"/>
      <c r="AL54" s="287"/>
    </row>
    <row r="55" spans="1:38" ht="15" customHeight="1">
      <c r="A55" s="290"/>
      <c r="B55" s="291"/>
      <c r="C55" s="292"/>
      <c r="D55" s="293"/>
      <c r="E55" s="294"/>
      <c r="F55" s="294"/>
      <c r="G55" s="294"/>
      <c r="H55" s="294"/>
      <c r="I55" s="294"/>
      <c r="J55" s="315"/>
      <c r="K55" s="315"/>
      <c r="L55" s="295"/>
      <c r="M55" s="316"/>
      <c r="N55" s="315"/>
      <c r="O55" s="317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58"/>
      <c r="B57" s="122"/>
      <c r="C57" s="159"/>
      <c r="D57" s="160"/>
      <c r="E57" s="121"/>
      <c r="F57" s="121"/>
      <c r="G57" s="121"/>
      <c r="H57" s="121"/>
      <c r="I57" s="121"/>
      <c r="J57" s="161"/>
      <c r="K57" s="161"/>
      <c r="L57" s="162"/>
      <c r="M57" s="163"/>
      <c r="N57" s="127"/>
      <c r="O57" s="164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44.25" customHeight="1">
      <c r="A58" s="133" t="s">
        <v>619</v>
      </c>
      <c r="B58" s="159"/>
      <c r="C58" s="159"/>
      <c r="D58" s="1"/>
      <c r="E58" s="6"/>
      <c r="F58" s="6"/>
      <c r="G58" s="6"/>
      <c r="H58" s="6" t="s">
        <v>631</v>
      </c>
      <c r="I58" s="6"/>
      <c r="J58" s="6"/>
      <c r="K58" s="129"/>
      <c r="L58" s="163"/>
      <c r="M58" s="129"/>
      <c r="N58" s="130"/>
      <c r="O58" s="129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2.75" customHeight="1">
      <c r="A59" s="140" t="s">
        <v>620</v>
      </c>
      <c r="B59" s="133"/>
      <c r="C59" s="133"/>
      <c r="D59" s="133"/>
      <c r="E59" s="44"/>
      <c r="F59" s="141" t="s">
        <v>621</v>
      </c>
      <c r="G59" s="59"/>
      <c r="H59" s="44"/>
      <c r="I59" s="59"/>
      <c r="J59" s="6"/>
      <c r="K59" s="165"/>
      <c r="L59" s="166"/>
      <c r="M59" s="6"/>
      <c r="N59" s="123"/>
      <c r="O59" s="167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40"/>
      <c r="B60" s="133"/>
      <c r="C60" s="133"/>
      <c r="D60" s="133"/>
      <c r="E60" s="6"/>
      <c r="F60" s="141" t="s">
        <v>623</v>
      </c>
      <c r="G60" s="59"/>
      <c r="H60" s="44"/>
      <c r="I60" s="59"/>
      <c r="J60" s="6"/>
      <c r="K60" s="165"/>
      <c r="L60" s="166"/>
      <c r="M60" s="6"/>
      <c r="N60" s="123"/>
      <c r="O60" s="167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4.25" customHeight="1">
      <c r="A61" s="133"/>
      <c r="B61" s="133"/>
      <c r="C61" s="133"/>
      <c r="D61" s="133"/>
      <c r="E61" s="6"/>
      <c r="F61" s="6"/>
      <c r="G61" s="6"/>
      <c r="H61" s="6"/>
      <c r="I61" s="6"/>
      <c r="J61" s="146"/>
      <c r="K61" s="143"/>
      <c r="L61" s="144"/>
      <c r="M61" s="6"/>
      <c r="N61" s="147"/>
      <c r="O61" s="1"/>
      <c r="P61" s="4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68" t="s">
        <v>632</v>
      </c>
      <c r="B62" s="168"/>
      <c r="C62" s="168"/>
      <c r="D62" s="168"/>
      <c r="E62" s="6"/>
      <c r="F62" s="6"/>
      <c r="G62" s="6"/>
      <c r="H62" s="6"/>
      <c r="I62" s="6"/>
      <c r="J62" s="6"/>
      <c r="K62" s="6"/>
      <c r="L62" s="6"/>
      <c r="M62" s="6"/>
      <c r="N62" s="6"/>
      <c r="O62" s="24"/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38.25" customHeight="1">
      <c r="A63" s="100" t="s">
        <v>16</v>
      </c>
      <c r="B63" s="100" t="s">
        <v>590</v>
      </c>
      <c r="C63" s="100"/>
      <c r="D63" s="101" t="s">
        <v>602</v>
      </c>
      <c r="E63" s="100" t="s">
        <v>603</v>
      </c>
      <c r="F63" s="100" t="s">
        <v>604</v>
      </c>
      <c r="G63" s="100" t="s">
        <v>625</v>
      </c>
      <c r="H63" s="100" t="s">
        <v>606</v>
      </c>
      <c r="I63" s="100" t="s">
        <v>607</v>
      </c>
      <c r="J63" s="99" t="s">
        <v>608</v>
      </c>
      <c r="K63" s="169" t="s">
        <v>633</v>
      </c>
      <c r="L63" s="102" t="s">
        <v>610</v>
      </c>
      <c r="M63" s="169" t="s">
        <v>634</v>
      </c>
      <c r="N63" s="100" t="s">
        <v>635</v>
      </c>
      <c r="O63" s="99" t="s">
        <v>612</v>
      </c>
      <c r="P63" s="101" t="s">
        <v>613</v>
      </c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s="297" customFormat="1" ht="13.5" customHeight="1">
      <c r="A64" s="283">
        <v>1</v>
      </c>
      <c r="B64" s="281">
        <v>44439</v>
      </c>
      <c r="C64" s="362"/>
      <c r="D64" s="335" t="s">
        <v>864</v>
      </c>
      <c r="E64" s="283" t="s">
        <v>616</v>
      </c>
      <c r="F64" s="283">
        <v>847</v>
      </c>
      <c r="G64" s="283">
        <v>834</v>
      </c>
      <c r="H64" s="350">
        <v>855.5</v>
      </c>
      <c r="I64" s="350">
        <v>870</v>
      </c>
      <c r="J64" s="104" t="s">
        <v>884</v>
      </c>
      <c r="K64" s="355">
        <f t="shared" ref="K64" si="55">H64-F64</f>
        <v>8.5</v>
      </c>
      <c r="L64" s="399">
        <f t="shared" ref="L64:L65" si="56">(H64*N64)*0.07%</f>
        <v>598.85000000000014</v>
      </c>
      <c r="M64" s="401">
        <f t="shared" ref="M64" si="57">(K64*N64)-L64</f>
        <v>7901.15</v>
      </c>
      <c r="N64" s="350">
        <v>1000</v>
      </c>
      <c r="O64" s="402" t="s">
        <v>614</v>
      </c>
      <c r="P64" s="403">
        <v>44441</v>
      </c>
      <c r="Q64" s="170"/>
      <c r="R64" s="6" t="s">
        <v>618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28"/>
      <c r="AG64" s="322"/>
      <c r="AH64" s="320"/>
      <c r="AI64" s="320"/>
      <c r="AJ64" s="328"/>
      <c r="AK64" s="328"/>
      <c r="AL64" s="328"/>
    </row>
    <row r="65" spans="1:38" s="297" customFormat="1" ht="13.5" customHeight="1">
      <c r="A65" s="363">
        <v>2</v>
      </c>
      <c r="B65" s="364">
        <v>44441</v>
      </c>
      <c r="C65" s="365"/>
      <c r="D65" s="366" t="s">
        <v>882</v>
      </c>
      <c r="E65" s="363" t="s">
        <v>855</v>
      </c>
      <c r="F65" s="363">
        <v>1703</v>
      </c>
      <c r="G65" s="363">
        <v>1724</v>
      </c>
      <c r="H65" s="367">
        <v>1689</v>
      </c>
      <c r="I65" s="357" t="s">
        <v>883</v>
      </c>
      <c r="J65" s="104" t="s">
        <v>854</v>
      </c>
      <c r="K65" s="360">
        <f>F65-H65</f>
        <v>14</v>
      </c>
      <c r="L65" s="361">
        <f t="shared" si="56"/>
        <v>679.8225000000001</v>
      </c>
      <c r="M65" s="356">
        <f t="shared" ref="M65" si="58">(K65*N65)-L65</f>
        <v>7370.1774999999998</v>
      </c>
      <c r="N65" s="357">
        <v>575</v>
      </c>
      <c r="O65" s="400" t="s">
        <v>614</v>
      </c>
      <c r="P65" s="359">
        <v>44441</v>
      </c>
      <c r="Q65" s="170"/>
      <c r="R65" s="6" t="s">
        <v>615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47"/>
      <c r="AG65" s="322"/>
      <c r="AH65" s="320"/>
      <c r="AI65" s="320"/>
      <c r="AJ65" s="347"/>
      <c r="AK65" s="347"/>
      <c r="AL65" s="347"/>
    </row>
    <row r="66" spans="1:38" s="297" customFormat="1" ht="13.5" customHeight="1">
      <c r="A66" s="277">
        <v>3</v>
      </c>
      <c r="B66" s="368">
        <v>44441</v>
      </c>
      <c r="C66" s="369"/>
      <c r="D66" s="336" t="s">
        <v>886</v>
      </c>
      <c r="E66" s="277" t="s">
        <v>855</v>
      </c>
      <c r="F66" s="277">
        <v>1796</v>
      </c>
      <c r="G66" s="277">
        <v>1824</v>
      </c>
      <c r="H66" s="370">
        <v>1821</v>
      </c>
      <c r="I66" s="371">
        <v>1750</v>
      </c>
      <c r="J66" s="372" t="s">
        <v>887</v>
      </c>
      <c r="K66" s="373">
        <f>F66-H66</f>
        <v>-25</v>
      </c>
      <c r="L66" s="374">
        <f t="shared" ref="L66" si="59">(H66*N66)*0.07%</f>
        <v>701.08500000000015</v>
      </c>
      <c r="M66" s="375">
        <f t="shared" ref="M66" si="60">(K66*N66)-L66</f>
        <v>-14451.085000000001</v>
      </c>
      <c r="N66" s="371">
        <v>550</v>
      </c>
      <c r="O66" s="376" t="s">
        <v>627</v>
      </c>
      <c r="P66" s="377">
        <v>44441</v>
      </c>
      <c r="Q66" s="170"/>
      <c r="R66" s="6" t="s">
        <v>615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47"/>
      <c r="AG66" s="322"/>
      <c r="AH66" s="320"/>
      <c r="AI66" s="320"/>
      <c r="AJ66" s="347"/>
      <c r="AK66" s="347"/>
      <c r="AL66" s="347"/>
    </row>
    <row r="67" spans="1:38" s="297" customFormat="1" ht="13.5" customHeight="1">
      <c r="A67" s="277">
        <v>4</v>
      </c>
      <c r="B67" s="368">
        <v>44441</v>
      </c>
      <c r="C67" s="388"/>
      <c r="D67" s="389" t="s">
        <v>888</v>
      </c>
      <c r="E67" s="390" t="s">
        <v>855</v>
      </c>
      <c r="F67" s="390">
        <v>17155</v>
      </c>
      <c r="G67" s="390">
        <v>17340</v>
      </c>
      <c r="H67" s="371">
        <v>17340</v>
      </c>
      <c r="I67" s="371">
        <v>16900</v>
      </c>
      <c r="J67" s="372" t="s">
        <v>905</v>
      </c>
      <c r="K67" s="373">
        <f>F67-H67</f>
        <v>-185</v>
      </c>
      <c r="L67" s="374">
        <f t="shared" ref="L67:L68" si="61">(H67*N67)*0.07%</f>
        <v>606.90000000000009</v>
      </c>
      <c r="M67" s="375">
        <f t="shared" ref="M67:M68" si="62">(K67*N67)-L67</f>
        <v>-9856.9</v>
      </c>
      <c r="N67" s="371">
        <v>50</v>
      </c>
      <c r="O67" s="376" t="s">
        <v>627</v>
      </c>
      <c r="P67" s="377">
        <v>44442</v>
      </c>
      <c r="Q67" s="170"/>
      <c r="R67" s="6" t="s">
        <v>615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28"/>
      <c r="AG67" s="322"/>
      <c r="AH67" s="320"/>
      <c r="AI67" s="320"/>
      <c r="AJ67" s="328"/>
      <c r="AK67" s="328"/>
      <c r="AL67" s="328"/>
    </row>
    <row r="68" spans="1:38" s="297" customFormat="1" ht="13.5" customHeight="1">
      <c r="A68" s="277">
        <v>5</v>
      </c>
      <c r="B68" s="368">
        <v>44441</v>
      </c>
      <c r="C68" s="388"/>
      <c r="D68" s="389" t="s">
        <v>889</v>
      </c>
      <c r="E68" s="390" t="s">
        <v>616</v>
      </c>
      <c r="F68" s="390">
        <v>923.5</v>
      </c>
      <c r="G68" s="390">
        <v>907</v>
      </c>
      <c r="H68" s="371">
        <v>907</v>
      </c>
      <c r="I68" s="371" t="s">
        <v>890</v>
      </c>
      <c r="J68" s="372" t="s">
        <v>931</v>
      </c>
      <c r="K68" s="373">
        <f t="shared" ref="K68" si="63">H68-F68</f>
        <v>-16.5</v>
      </c>
      <c r="L68" s="374">
        <f t="shared" si="61"/>
        <v>539.66500000000008</v>
      </c>
      <c r="M68" s="375">
        <f t="shared" si="62"/>
        <v>-14564.665000000001</v>
      </c>
      <c r="N68" s="371">
        <v>850</v>
      </c>
      <c r="O68" s="376" t="s">
        <v>627</v>
      </c>
      <c r="P68" s="377">
        <v>44446</v>
      </c>
      <c r="Q68" s="170"/>
      <c r="R68" s="6" t="s">
        <v>618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54"/>
      <c r="AG68" s="322"/>
      <c r="AH68" s="320"/>
      <c r="AI68" s="320"/>
      <c r="AJ68" s="354"/>
      <c r="AK68" s="354"/>
      <c r="AL68" s="354"/>
    </row>
    <row r="69" spans="1:38" s="297" customFormat="1" ht="13.5" customHeight="1">
      <c r="A69" s="283">
        <v>6</v>
      </c>
      <c r="B69" s="281">
        <v>44445</v>
      </c>
      <c r="C69" s="396"/>
      <c r="D69" s="397" t="s">
        <v>907</v>
      </c>
      <c r="E69" s="398" t="s">
        <v>855</v>
      </c>
      <c r="F69" s="398">
        <v>1716</v>
      </c>
      <c r="G69" s="398">
        <v>1737</v>
      </c>
      <c r="H69" s="357">
        <v>1699</v>
      </c>
      <c r="I69" s="357" t="s">
        <v>908</v>
      </c>
      <c r="J69" s="104" t="s">
        <v>909</v>
      </c>
      <c r="K69" s="360">
        <f>F69-H69</f>
        <v>17</v>
      </c>
      <c r="L69" s="361">
        <f t="shared" ref="L69:L70" si="64">(H69*N69)*0.07%</f>
        <v>683.84750000000008</v>
      </c>
      <c r="M69" s="356">
        <f t="shared" ref="M69:M70" si="65">(K69*N69)-L69</f>
        <v>9091.1525000000001</v>
      </c>
      <c r="N69" s="357">
        <v>575</v>
      </c>
      <c r="O69" s="358" t="s">
        <v>614</v>
      </c>
      <c r="P69" s="359">
        <v>44445</v>
      </c>
      <c r="Q69" s="170"/>
      <c r="R69" s="6" t="s">
        <v>615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5"/>
      <c r="AG69" s="322"/>
      <c r="AH69" s="320"/>
      <c r="AI69" s="320"/>
      <c r="AJ69" s="395"/>
      <c r="AK69" s="395"/>
      <c r="AL69" s="395"/>
    </row>
    <row r="70" spans="1:38" s="297" customFormat="1" ht="13.5" customHeight="1">
      <c r="A70" s="283">
        <v>7</v>
      </c>
      <c r="B70" s="281">
        <v>44445</v>
      </c>
      <c r="C70" s="396"/>
      <c r="D70" s="397" t="s">
        <v>914</v>
      </c>
      <c r="E70" s="398" t="s">
        <v>616</v>
      </c>
      <c r="F70" s="398">
        <v>3190</v>
      </c>
      <c r="G70" s="398">
        <v>3120</v>
      </c>
      <c r="H70" s="357">
        <v>3235</v>
      </c>
      <c r="I70" s="357" t="s">
        <v>915</v>
      </c>
      <c r="J70" s="104" t="s">
        <v>945</v>
      </c>
      <c r="K70" s="360">
        <f t="shared" ref="K70" si="66">H70-F70</f>
        <v>45</v>
      </c>
      <c r="L70" s="361">
        <f t="shared" si="64"/>
        <v>452.90000000000009</v>
      </c>
      <c r="M70" s="356">
        <f t="shared" si="65"/>
        <v>8547.1</v>
      </c>
      <c r="N70" s="357">
        <v>200</v>
      </c>
      <c r="O70" s="358" t="s">
        <v>614</v>
      </c>
      <c r="P70" s="359">
        <v>44447</v>
      </c>
      <c r="Q70" s="170"/>
      <c r="R70" s="6" t="s">
        <v>618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6"/>
      <c r="AG70" s="322"/>
      <c r="AH70" s="320"/>
      <c r="AI70" s="320"/>
      <c r="AJ70" s="416"/>
      <c r="AK70" s="416"/>
      <c r="AL70" s="416"/>
    </row>
    <row r="71" spans="1:38" s="297" customFormat="1" ht="13.5" customHeight="1">
      <c r="A71" s="426">
        <v>8</v>
      </c>
      <c r="B71" s="427">
        <v>44445</v>
      </c>
      <c r="C71" s="428"/>
      <c r="D71" s="429" t="s">
        <v>916</v>
      </c>
      <c r="E71" s="430" t="s">
        <v>616</v>
      </c>
      <c r="F71" s="430">
        <v>2251.5</v>
      </c>
      <c r="G71" s="430">
        <v>2205</v>
      </c>
      <c r="H71" s="430">
        <v>2205</v>
      </c>
      <c r="I71" s="430" t="s">
        <v>917</v>
      </c>
      <c r="J71" s="372" t="s">
        <v>936</v>
      </c>
      <c r="K71" s="373">
        <f t="shared" ref="K71" si="67">H71-F71</f>
        <v>-46.5</v>
      </c>
      <c r="L71" s="374">
        <f t="shared" ref="L71" si="68">(H71*N71)*0.07%</f>
        <v>424.46250000000003</v>
      </c>
      <c r="M71" s="375">
        <f t="shared" ref="M71" si="69">(K71*N71)-L71</f>
        <v>-13211.9625</v>
      </c>
      <c r="N71" s="371">
        <v>275</v>
      </c>
      <c r="O71" s="376" t="s">
        <v>627</v>
      </c>
      <c r="P71" s="377">
        <v>44447</v>
      </c>
      <c r="Q71" s="170"/>
      <c r="R71" s="6" t="s">
        <v>618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5"/>
      <c r="AG71" s="322"/>
      <c r="AH71" s="320"/>
      <c r="AI71" s="320"/>
      <c r="AJ71" s="395"/>
      <c r="AK71" s="395"/>
      <c r="AL71" s="395"/>
    </row>
    <row r="72" spans="1:38" s="297" customFormat="1" ht="13.5" customHeight="1">
      <c r="A72" s="277">
        <v>9</v>
      </c>
      <c r="B72" s="368">
        <v>44445</v>
      </c>
      <c r="C72" s="388"/>
      <c r="D72" s="389" t="s">
        <v>918</v>
      </c>
      <c r="E72" s="390" t="s">
        <v>616</v>
      </c>
      <c r="F72" s="390">
        <v>840</v>
      </c>
      <c r="G72" s="390">
        <v>827</v>
      </c>
      <c r="H72" s="371">
        <v>827</v>
      </c>
      <c r="I72" s="371">
        <v>865</v>
      </c>
      <c r="J72" s="372" t="s">
        <v>932</v>
      </c>
      <c r="K72" s="373">
        <f t="shared" ref="K72" si="70">H72-F72</f>
        <v>-13</v>
      </c>
      <c r="L72" s="374">
        <f t="shared" ref="L72:L74" si="71">(H72*N72)*0.07%</f>
        <v>578.90000000000009</v>
      </c>
      <c r="M72" s="375">
        <f t="shared" ref="M72:M74" si="72">(K72*N72)-L72</f>
        <v>-13578.9</v>
      </c>
      <c r="N72" s="371">
        <v>1000</v>
      </c>
      <c r="O72" s="376" t="s">
        <v>627</v>
      </c>
      <c r="P72" s="377">
        <v>44446</v>
      </c>
      <c r="Q72" s="170"/>
      <c r="R72" s="6" t="s">
        <v>618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5"/>
      <c r="AG72" s="322"/>
      <c r="AH72" s="320"/>
      <c r="AI72" s="320"/>
      <c r="AJ72" s="395"/>
      <c r="AK72" s="395"/>
      <c r="AL72" s="395"/>
    </row>
    <row r="73" spans="1:38" s="297" customFormat="1" ht="13.5" customHeight="1">
      <c r="A73" s="283">
        <v>10</v>
      </c>
      <c r="B73" s="364">
        <v>44446</v>
      </c>
      <c r="C73" s="396"/>
      <c r="D73" s="438" t="s">
        <v>927</v>
      </c>
      <c r="E73" s="398" t="s">
        <v>855</v>
      </c>
      <c r="F73" s="398">
        <v>3848</v>
      </c>
      <c r="G73" s="398">
        <v>3890</v>
      </c>
      <c r="H73" s="357">
        <v>3812.5</v>
      </c>
      <c r="I73" s="357">
        <v>3770</v>
      </c>
      <c r="J73" s="104" t="s">
        <v>937</v>
      </c>
      <c r="K73" s="360">
        <f>F73-H73</f>
        <v>35.5</v>
      </c>
      <c r="L73" s="361">
        <f t="shared" si="71"/>
        <v>800.62500000000011</v>
      </c>
      <c r="M73" s="356">
        <f t="shared" si="72"/>
        <v>9849.375</v>
      </c>
      <c r="N73" s="357">
        <v>300</v>
      </c>
      <c r="O73" s="358" t="s">
        <v>614</v>
      </c>
      <c r="P73" s="359">
        <v>44447</v>
      </c>
      <c r="Q73" s="170"/>
      <c r="R73" s="6" t="s">
        <v>615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5"/>
      <c r="AG73" s="322"/>
      <c r="AH73" s="320"/>
      <c r="AI73" s="320"/>
      <c r="AJ73" s="395"/>
      <c r="AK73" s="395"/>
      <c r="AL73" s="395"/>
    </row>
    <row r="74" spans="1:38" s="297" customFormat="1" ht="13.5" customHeight="1">
      <c r="A74" s="283">
        <v>11</v>
      </c>
      <c r="B74" s="364">
        <v>44447</v>
      </c>
      <c r="C74" s="396"/>
      <c r="D74" s="397" t="s">
        <v>938</v>
      </c>
      <c r="E74" s="398" t="s">
        <v>616</v>
      </c>
      <c r="F74" s="398">
        <v>212.25</v>
      </c>
      <c r="G74" s="398">
        <v>209</v>
      </c>
      <c r="H74" s="357">
        <v>215</v>
      </c>
      <c r="I74" s="357" t="s">
        <v>939</v>
      </c>
      <c r="J74" s="104" t="s">
        <v>960</v>
      </c>
      <c r="K74" s="360">
        <f t="shared" ref="K74" si="73">H74-F74</f>
        <v>2.75</v>
      </c>
      <c r="L74" s="361">
        <f t="shared" si="71"/>
        <v>481.60000000000008</v>
      </c>
      <c r="M74" s="356">
        <f t="shared" si="72"/>
        <v>8318.4</v>
      </c>
      <c r="N74" s="357">
        <v>3200</v>
      </c>
      <c r="O74" s="358" t="s">
        <v>614</v>
      </c>
      <c r="P74" s="359">
        <v>44452</v>
      </c>
      <c r="Q74" s="170"/>
      <c r="R74" s="6" t="s">
        <v>615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5"/>
      <c r="AG74" s="322"/>
      <c r="AH74" s="320"/>
      <c r="AI74" s="320"/>
      <c r="AJ74" s="395"/>
      <c r="AK74" s="395"/>
      <c r="AL74" s="395"/>
    </row>
    <row r="75" spans="1:38" s="297" customFormat="1" ht="13.5" customHeight="1">
      <c r="A75" s="283">
        <v>12</v>
      </c>
      <c r="B75" s="364">
        <v>44447</v>
      </c>
      <c r="C75" s="396"/>
      <c r="D75" s="438" t="s">
        <v>941</v>
      </c>
      <c r="E75" s="398" t="s">
        <v>616</v>
      </c>
      <c r="F75" s="398">
        <v>1708</v>
      </c>
      <c r="G75" s="398">
        <v>1670</v>
      </c>
      <c r="H75" s="357">
        <v>1732</v>
      </c>
      <c r="I75" s="357" t="s">
        <v>942</v>
      </c>
      <c r="J75" s="104" t="s">
        <v>875</v>
      </c>
      <c r="K75" s="360">
        <f t="shared" ref="K75" si="74">H75-F75</f>
        <v>24</v>
      </c>
      <c r="L75" s="361">
        <f t="shared" ref="L75" si="75">(H75*N75)*0.07%</f>
        <v>424.34000000000009</v>
      </c>
      <c r="M75" s="356">
        <f t="shared" ref="M75" si="76">(K75*N75)-L75</f>
        <v>7975.66</v>
      </c>
      <c r="N75" s="357">
        <v>350</v>
      </c>
      <c r="O75" s="358" t="s">
        <v>614</v>
      </c>
      <c r="P75" s="359">
        <v>44448</v>
      </c>
      <c r="Q75" s="170"/>
      <c r="R75" s="6" t="s">
        <v>618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54"/>
      <c r="AG75" s="322"/>
      <c r="AH75" s="320"/>
      <c r="AI75" s="320"/>
      <c r="AJ75" s="354"/>
      <c r="AK75" s="354"/>
      <c r="AL75" s="354"/>
    </row>
    <row r="76" spans="1:38" s="297" customFormat="1" ht="13.5" customHeight="1">
      <c r="A76" s="294">
        <v>13</v>
      </c>
      <c r="B76" s="322">
        <v>44452</v>
      </c>
      <c r="C76" s="332"/>
      <c r="D76" s="174" t="s">
        <v>941</v>
      </c>
      <c r="E76" s="436" t="s">
        <v>616</v>
      </c>
      <c r="F76" s="436" t="s">
        <v>961</v>
      </c>
      <c r="G76" s="432">
        <v>1695</v>
      </c>
      <c r="H76" s="433"/>
      <c r="I76" s="437" t="s">
        <v>962</v>
      </c>
      <c r="J76" s="325" t="s">
        <v>617</v>
      </c>
      <c r="K76" s="315"/>
      <c r="L76" s="295"/>
      <c r="M76" s="326"/>
      <c r="N76" s="433"/>
      <c r="O76" s="431"/>
      <c r="P76" s="176"/>
      <c r="Q76" s="170"/>
      <c r="R76" s="6" t="s">
        <v>618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32"/>
      <c r="AG76" s="322"/>
      <c r="AH76" s="320"/>
      <c r="AI76" s="320"/>
      <c r="AJ76" s="432"/>
      <c r="AK76" s="432"/>
      <c r="AL76" s="432"/>
    </row>
    <row r="77" spans="1:38" s="297" customFormat="1" ht="13.5" customHeight="1">
      <c r="A77" s="277">
        <v>14</v>
      </c>
      <c r="B77" s="368">
        <v>44454</v>
      </c>
      <c r="C77" s="388"/>
      <c r="D77" s="389" t="s">
        <v>882</v>
      </c>
      <c r="E77" s="390" t="s">
        <v>855</v>
      </c>
      <c r="F77" s="390">
        <v>1705.5</v>
      </c>
      <c r="G77" s="390">
        <v>1730</v>
      </c>
      <c r="H77" s="371">
        <v>1722</v>
      </c>
      <c r="I77" s="371" t="s">
        <v>987</v>
      </c>
      <c r="J77" s="372" t="s">
        <v>931</v>
      </c>
      <c r="K77" s="373">
        <f>F77-H77</f>
        <v>-16.5</v>
      </c>
      <c r="L77" s="374">
        <f t="shared" ref="L77:L78" si="77">(H77*N77)*0.07%</f>
        <v>693.10500000000013</v>
      </c>
      <c r="M77" s="375">
        <f t="shared" ref="M77:M78" si="78">(K77*N77)-L77</f>
        <v>-10180.605</v>
      </c>
      <c r="N77" s="371">
        <v>575</v>
      </c>
      <c r="O77" s="376" t="s">
        <v>627</v>
      </c>
      <c r="P77" s="377">
        <v>44454</v>
      </c>
      <c r="Q77" s="170"/>
      <c r="R77" s="6" t="s">
        <v>615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52"/>
      <c r="AG77" s="322"/>
      <c r="AH77" s="320"/>
      <c r="AI77" s="320"/>
      <c r="AJ77" s="452"/>
      <c r="AK77" s="452"/>
      <c r="AL77" s="452"/>
    </row>
    <row r="78" spans="1:38" s="297" customFormat="1" ht="13.5" customHeight="1">
      <c r="A78" s="283">
        <v>15</v>
      </c>
      <c r="B78" s="364">
        <v>44454</v>
      </c>
      <c r="C78" s="396"/>
      <c r="D78" s="397" t="s">
        <v>988</v>
      </c>
      <c r="E78" s="398" t="s">
        <v>616</v>
      </c>
      <c r="F78" s="398">
        <v>1031.5</v>
      </c>
      <c r="G78" s="398">
        <v>1018</v>
      </c>
      <c r="H78" s="357">
        <v>1041.5</v>
      </c>
      <c r="I78" s="357" t="s">
        <v>989</v>
      </c>
      <c r="J78" s="104" t="s">
        <v>992</v>
      </c>
      <c r="K78" s="360">
        <f t="shared" ref="K78" si="79">H78-F78</f>
        <v>10</v>
      </c>
      <c r="L78" s="361">
        <f t="shared" si="77"/>
        <v>656.1450000000001</v>
      </c>
      <c r="M78" s="356">
        <f t="shared" si="78"/>
        <v>8343.8549999999996</v>
      </c>
      <c r="N78" s="357">
        <v>900</v>
      </c>
      <c r="O78" s="358" t="s">
        <v>614</v>
      </c>
      <c r="P78" s="359">
        <v>44448</v>
      </c>
      <c r="Q78" s="170"/>
      <c r="R78" s="6" t="s">
        <v>615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52"/>
      <c r="AG78" s="322"/>
      <c r="AH78" s="320"/>
      <c r="AI78" s="320"/>
      <c r="AJ78" s="452"/>
      <c r="AK78" s="452"/>
      <c r="AL78" s="452"/>
    </row>
    <row r="79" spans="1:38" s="297" customFormat="1" ht="13.5" customHeight="1">
      <c r="A79" s="283">
        <v>16</v>
      </c>
      <c r="B79" s="465">
        <v>44454</v>
      </c>
      <c r="C79" s="396"/>
      <c r="D79" s="397" t="s">
        <v>990</v>
      </c>
      <c r="E79" s="398" t="s">
        <v>616</v>
      </c>
      <c r="F79" s="398">
        <v>1546</v>
      </c>
      <c r="G79" s="398">
        <v>1522</v>
      </c>
      <c r="H79" s="466">
        <v>1571</v>
      </c>
      <c r="I79" s="466" t="s">
        <v>991</v>
      </c>
      <c r="J79" s="104" t="s">
        <v>636</v>
      </c>
      <c r="K79" s="360">
        <f t="shared" ref="K79:K80" si="80">H79-F79</f>
        <v>25</v>
      </c>
      <c r="L79" s="361">
        <f t="shared" ref="L79:L80" si="81">(H79*N79)*0.07%</f>
        <v>604.83500000000004</v>
      </c>
      <c r="M79" s="356">
        <f t="shared" ref="M79:M80" si="82">(K79*N79)-L79</f>
        <v>13145.165000000001</v>
      </c>
      <c r="N79" s="466">
        <v>550</v>
      </c>
      <c r="O79" s="358" t="s">
        <v>614</v>
      </c>
      <c r="P79" s="463">
        <v>44456</v>
      </c>
      <c r="Q79" s="170"/>
      <c r="R79" s="6" t="s">
        <v>615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52"/>
      <c r="AG79" s="322"/>
      <c r="AH79" s="320"/>
      <c r="AI79" s="320"/>
      <c r="AJ79" s="452"/>
      <c r="AK79" s="452"/>
      <c r="AL79" s="452"/>
    </row>
    <row r="80" spans="1:38" s="297" customFormat="1" ht="13.5" customHeight="1">
      <c r="A80" s="426">
        <v>17</v>
      </c>
      <c r="B80" s="467">
        <v>44456</v>
      </c>
      <c r="C80" s="428"/>
      <c r="D80" s="429" t="s">
        <v>889</v>
      </c>
      <c r="E80" s="430" t="s">
        <v>616</v>
      </c>
      <c r="F80" s="430">
        <v>946</v>
      </c>
      <c r="G80" s="430">
        <v>931</v>
      </c>
      <c r="H80" s="430">
        <v>931</v>
      </c>
      <c r="I80" s="430">
        <v>975</v>
      </c>
      <c r="J80" s="372" t="s">
        <v>1023</v>
      </c>
      <c r="K80" s="373">
        <f t="shared" si="80"/>
        <v>-15</v>
      </c>
      <c r="L80" s="374">
        <f t="shared" si="81"/>
        <v>553.94500000000005</v>
      </c>
      <c r="M80" s="375">
        <f t="shared" si="82"/>
        <v>-13303.945</v>
      </c>
      <c r="N80" s="371">
        <v>850</v>
      </c>
      <c r="O80" s="376" t="s">
        <v>627</v>
      </c>
      <c r="P80" s="377">
        <v>44456</v>
      </c>
      <c r="Q80" s="170"/>
      <c r="R80" s="6" t="s">
        <v>618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55"/>
      <c r="AG80" s="322"/>
      <c r="AH80" s="320"/>
      <c r="AI80" s="320"/>
      <c r="AJ80" s="455"/>
      <c r="AK80" s="455"/>
      <c r="AL80" s="455"/>
    </row>
    <row r="81" spans="1:38" s="297" customFormat="1" ht="13.5" customHeight="1">
      <c r="A81" s="294"/>
      <c r="B81" s="289"/>
      <c r="C81" s="332"/>
      <c r="D81" s="174"/>
      <c r="E81" s="455"/>
      <c r="F81" s="455"/>
      <c r="G81" s="455"/>
      <c r="H81" s="456"/>
      <c r="I81" s="456"/>
      <c r="J81" s="325"/>
      <c r="K81" s="315"/>
      <c r="L81" s="295"/>
      <c r="M81" s="326"/>
      <c r="N81" s="456"/>
      <c r="O81" s="454"/>
      <c r="P81" s="176"/>
      <c r="Q81" s="170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55"/>
      <c r="AG81" s="322"/>
      <c r="AH81" s="320"/>
      <c r="AI81" s="320"/>
      <c r="AJ81" s="455"/>
      <c r="AK81" s="455"/>
      <c r="AL81" s="455"/>
    </row>
    <row r="82" spans="1:38" s="297" customFormat="1" ht="13.5" customHeight="1">
      <c r="A82" s="294"/>
      <c r="B82" s="289"/>
      <c r="C82" s="332"/>
      <c r="D82" s="174"/>
      <c r="E82" s="452"/>
      <c r="F82" s="452"/>
      <c r="G82" s="452"/>
      <c r="H82" s="453"/>
      <c r="I82" s="453"/>
      <c r="J82" s="325"/>
      <c r="K82" s="315"/>
      <c r="L82" s="295"/>
      <c r="M82" s="326"/>
      <c r="N82" s="453"/>
      <c r="O82" s="451"/>
      <c r="P82" s="176"/>
      <c r="Q82" s="170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52"/>
      <c r="AG82" s="322"/>
      <c r="AH82" s="320"/>
      <c r="AI82" s="320"/>
      <c r="AJ82" s="452"/>
      <c r="AK82" s="452"/>
      <c r="AL82" s="452"/>
    </row>
    <row r="83" spans="1:38" s="297" customFormat="1" ht="13.5" customHeight="1">
      <c r="A83" s="294"/>
      <c r="B83" s="322"/>
      <c r="C83" s="332"/>
      <c r="D83" s="174"/>
      <c r="E83" s="436"/>
      <c r="F83" s="436"/>
      <c r="G83" s="436"/>
      <c r="H83" s="437"/>
      <c r="I83" s="437"/>
      <c r="J83" s="325"/>
      <c r="K83" s="315"/>
      <c r="L83" s="295"/>
      <c r="M83" s="326"/>
      <c r="N83" s="437"/>
      <c r="O83" s="435"/>
      <c r="P83" s="176"/>
      <c r="Q83" s="170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36"/>
      <c r="AG83" s="322"/>
      <c r="AH83" s="320"/>
      <c r="AI83" s="320"/>
      <c r="AJ83" s="436"/>
      <c r="AK83" s="436"/>
      <c r="AL83" s="436"/>
    </row>
    <row r="84" spans="1:38" s="297" customFormat="1" ht="13.5" customHeight="1">
      <c r="A84" s="294"/>
      <c r="B84" s="289"/>
      <c r="C84" s="346"/>
      <c r="D84" s="174"/>
      <c r="E84" s="108"/>
      <c r="F84" s="108"/>
      <c r="G84" s="108"/>
      <c r="H84" s="113"/>
      <c r="I84" s="171"/>
      <c r="J84" s="325"/>
      <c r="K84" s="315"/>
      <c r="L84" s="295"/>
      <c r="M84" s="326"/>
      <c r="N84" s="171"/>
      <c r="O84" s="175"/>
      <c r="P84" s="176"/>
      <c r="Q84" s="170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73"/>
      <c r="AG84" s="289"/>
      <c r="AH84" s="174"/>
      <c r="AI84" s="174"/>
      <c r="AJ84" s="108"/>
      <c r="AK84" s="108"/>
      <c r="AL84" s="108"/>
    </row>
    <row r="85" spans="1:38" ht="13.5" customHeight="1">
      <c r="A85" s="511"/>
      <c r="B85" s="513"/>
      <c r="C85" s="110"/>
      <c r="D85" s="174"/>
      <c r="E85" s="108"/>
      <c r="F85" s="108"/>
      <c r="G85" s="108"/>
      <c r="H85" s="108"/>
      <c r="I85" s="113"/>
      <c r="J85" s="515"/>
      <c r="K85" s="295"/>
      <c r="L85" s="295"/>
      <c r="M85" s="517"/>
      <c r="N85" s="519"/>
      <c r="O85" s="507"/>
      <c r="P85" s="509"/>
      <c r="Q85" s="170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512"/>
      <c r="B86" s="514"/>
      <c r="C86" s="110"/>
      <c r="D86" s="174"/>
      <c r="E86" s="108"/>
      <c r="F86" s="108"/>
      <c r="G86" s="108"/>
      <c r="H86" s="108"/>
      <c r="I86" s="113"/>
      <c r="J86" s="516"/>
      <c r="K86" s="333"/>
      <c r="L86" s="334"/>
      <c r="M86" s="518"/>
      <c r="N86" s="516"/>
      <c r="O86" s="508"/>
      <c r="P86" s="510"/>
      <c r="Q86" s="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121"/>
      <c r="B87" s="122"/>
      <c r="C87" s="159"/>
      <c r="D87" s="177"/>
      <c r="E87" s="178"/>
      <c r="F87" s="121"/>
      <c r="G87" s="121"/>
      <c r="H87" s="121"/>
      <c r="I87" s="161"/>
      <c r="J87" s="161"/>
      <c r="K87" s="161"/>
      <c r="L87" s="161"/>
      <c r="M87" s="161"/>
      <c r="N87" s="161"/>
      <c r="O87" s="161"/>
      <c r="P87" s="161"/>
      <c r="Q87" s="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79"/>
      <c r="B88" s="122"/>
      <c r="C88" s="123"/>
      <c r="D88" s="180"/>
      <c r="E88" s="126"/>
      <c r="F88" s="126"/>
      <c r="G88" s="126"/>
      <c r="H88" s="126"/>
      <c r="I88" s="126"/>
      <c r="J88" s="6"/>
      <c r="K88" s="126"/>
      <c r="L88" s="126"/>
      <c r="M88" s="6"/>
      <c r="N88" s="1"/>
      <c r="O88" s="123"/>
      <c r="P88" s="44"/>
      <c r="Q88" s="44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4"/>
      <c r="AG88" s="44"/>
      <c r="AH88" s="44"/>
      <c r="AI88" s="44"/>
      <c r="AJ88" s="44"/>
      <c r="AK88" s="44"/>
      <c r="AL88" s="44"/>
    </row>
    <row r="89" spans="1:38" ht="12.75" customHeight="1">
      <c r="A89" s="181" t="s">
        <v>637</v>
      </c>
      <c r="B89" s="181"/>
      <c r="C89" s="181"/>
      <c r="D89" s="181"/>
      <c r="E89" s="182"/>
      <c r="F89" s="126"/>
      <c r="G89" s="126"/>
      <c r="H89" s="126"/>
      <c r="I89" s="126"/>
      <c r="J89" s="1"/>
      <c r="K89" s="6"/>
      <c r="L89" s="6"/>
      <c r="M89" s="6"/>
      <c r="N89" s="1"/>
      <c r="O89" s="1"/>
      <c r="P89" s="44"/>
      <c r="Q89" s="44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4"/>
      <c r="AG89" s="44"/>
      <c r="AH89" s="44"/>
      <c r="AI89" s="44"/>
      <c r="AJ89" s="44"/>
      <c r="AK89" s="44"/>
      <c r="AL89" s="44"/>
    </row>
    <row r="90" spans="1:38" ht="38.25" customHeight="1">
      <c r="A90" s="100" t="s">
        <v>16</v>
      </c>
      <c r="B90" s="100" t="s">
        <v>590</v>
      </c>
      <c r="C90" s="100"/>
      <c r="D90" s="101" t="s">
        <v>602</v>
      </c>
      <c r="E90" s="100" t="s">
        <v>603</v>
      </c>
      <c r="F90" s="100" t="s">
        <v>604</v>
      </c>
      <c r="G90" s="100" t="s">
        <v>625</v>
      </c>
      <c r="H90" s="100" t="s">
        <v>606</v>
      </c>
      <c r="I90" s="100" t="s">
        <v>607</v>
      </c>
      <c r="J90" s="99" t="s">
        <v>608</v>
      </c>
      <c r="K90" s="99" t="s">
        <v>638</v>
      </c>
      <c r="L90" s="102" t="s">
        <v>610</v>
      </c>
      <c r="M90" s="169" t="s">
        <v>634</v>
      </c>
      <c r="N90" s="100" t="s">
        <v>635</v>
      </c>
      <c r="O90" s="100" t="s">
        <v>612</v>
      </c>
      <c r="P90" s="101" t="s">
        <v>613</v>
      </c>
      <c r="Q90" s="44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4"/>
      <c r="AG90" s="44"/>
      <c r="AH90" s="44"/>
      <c r="AI90" s="44"/>
      <c r="AJ90" s="44"/>
      <c r="AK90" s="44"/>
      <c r="AL90" s="44"/>
    </row>
    <row r="91" spans="1:38" s="288" customFormat="1" ht="12.75" customHeight="1">
      <c r="A91" s="351">
        <v>1</v>
      </c>
      <c r="B91" s="278">
        <v>44438</v>
      </c>
      <c r="C91" s="352"/>
      <c r="D91" s="336" t="s">
        <v>863</v>
      </c>
      <c r="E91" s="353" t="s">
        <v>616</v>
      </c>
      <c r="F91" s="277">
        <v>135</v>
      </c>
      <c r="G91" s="277">
        <v>0</v>
      </c>
      <c r="H91" s="277">
        <v>0</v>
      </c>
      <c r="I91" s="279" t="s">
        <v>851</v>
      </c>
      <c r="J91" s="280" t="s">
        <v>880</v>
      </c>
      <c r="K91" s="305">
        <f t="shared" ref="K91" si="83">H91-F91</f>
        <v>-135</v>
      </c>
      <c r="L91" s="305">
        <v>100</v>
      </c>
      <c r="M91" s="280">
        <f t="shared" ref="M91" si="84">(K91*N91)-100</f>
        <v>-3475</v>
      </c>
      <c r="N91" s="280">
        <v>25</v>
      </c>
      <c r="O91" s="380" t="s">
        <v>627</v>
      </c>
      <c r="P91" s="306">
        <v>44441</v>
      </c>
      <c r="Q91" s="303"/>
      <c r="R91" s="304" t="s">
        <v>618</v>
      </c>
      <c r="S91" s="287"/>
      <c r="T91" s="287"/>
      <c r="U91" s="287"/>
      <c r="V91" s="287"/>
      <c r="W91" s="287"/>
      <c r="X91" s="287"/>
      <c r="Y91" s="287"/>
      <c r="Z91" s="287"/>
      <c r="AA91" s="287"/>
      <c r="AB91" s="287"/>
      <c r="AC91" s="287"/>
      <c r="AD91" s="287"/>
      <c r="AE91" s="287"/>
      <c r="AF91" s="287"/>
      <c r="AG91" s="287"/>
      <c r="AH91" s="287"/>
      <c r="AI91" s="287"/>
      <c r="AJ91" s="287"/>
      <c r="AK91" s="287"/>
      <c r="AL91" s="287"/>
    </row>
    <row r="92" spans="1:38" s="288" customFormat="1" ht="12.75" customHeight="1">
      <c r="A92" s="329">
        <v>2</v>
      </c>
      <c r="B92" s="281">
        <v>44439</v>
      </c>
      <c r="C92" s="348"/>
      <c r="D92" s="335" t="s">
        <v>865</v>
      </c>
      <c r="E92" s="349" t="s">
        <v>616</v>
      </c>
      <c r="F92" s="283">
        <v>38</v>
      </c>
      <c r="G92" s="283">
        <v>19</v>
      </c>
      <c r="H92" s="283">
        <v>45</v>
      </c>
      <c r="I92" s="350" t="s">
        <v>866</v>
      </c>
      <c r="J92" s="296" t="s">
        <v>852</v>
      </c>
      <c r="K92" s="378">
        <f t="shared" ref="K92" si="85">H92-F92</f>
        <v>7</v>
      </c>
      <c r="L92" s="378">
        <v>100</v>
      </c>
      <c r="M92" s="379">
        <f t="shared" ref="M92" si="86">(K92*N92)-100</f>
        <v>1650</v>
      </c>
      <c r="N92" s="379">
        <v>250</v>
      </c>
      <c r="O92" s="298" t="s">
        <v>614</v>
      </c>
      <c r="P92" s="309">
        <v>44440</v>
      </c>
      <c r="Q92" s="303"/>
      <c r="R92" s="304" t="s">
        <v>618</v>
      </c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</row>
    <row r="93" spans="1:38" s="288" customFormat="1" ht="12.75" customHeight="1">
      <c r="A93" s="351">
        <v>3</v>
      </c>
      <c r="B93" s="278">
        <v>44439</v>
      </c>
      <c r="C93" s="352"/>
      <c r="D93" s="336" t="s">
        <v>867</v>
      </c>
      <c r="E93" s="353" t="s">
        <v>616</v>
      </c>
      <c r="F93" s="277">
        <v>67.5</v>
      </c>
      <c r="G93" s="277">
        <v>20</v>
      </c>
      <c r="H93" s="277">
        <v>20</v>
      </c>
      <c r="I93" s="279" t="s">
        <v>860</v>
      </c>
      <c r="J93" s="284" t="s">
        <v>876</v>
      </c>
      <c r="K93" s="305">
        <f t="shared" ref="K93" si="87">H93-F93</f>
        <v>-47.5</v>
      </c>
      <c r="L93" s="305">
        <v>100</v>
      </c>
      <c r="M93" s="280">
        <f t="shared" ref="M93" si="88">(K93*N93)-100</f>
        <v>-2475</v>
      </c>
      <c r="N93" s="280">
        <v>50</v>
      </c>
      <c r="O93" s="285" t="s">
        <v>627</v>
      </c>
      <c r="P93" s="306">
        <v>44440</v>
      </c>
      <c r="Q93" s="303"/>
      <c r="R93" s="304" t="s">
        <v>618</v>
      </c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  <c r="AD93" s="287"/>
      <c r="AE93" s="287"/>
      <c r="AF93" s="287"/>
      <c r="AG93" s="287"/>
      <c r="AH93" s="287"/>
      <c r="AI93" s="287"/>
      <c r="AJ93" s="287"/>
      <c r="AK93" s="287"/>
      <c r="AL93" s="287"/>
    </row>
    <row r="94" spans="1:38" s="288" customFormat="1" ht="12.75" customHeight="1">
      <c r="A94" s="329">
        <v>4</v>
      </c>
      <c r="B94" s="281">
        <v>44440</v>
      </c>
      <c r="C94" s="348"/>
      <c r="D94" s="335" t="s">
        <v>869</v>
      </c>
      <c r="E94" s="349" t="s">
        <v>855</v>
      </c>
      <c r="F94" s="283">
        <v>86</v>
      </c>
      <c r="G94" s="283">
        <v>124</v>
      </c>
      <c r="H94" s="283">
        <v>62</v>
      </c>
      <c r="I94" s="350">
        <v>0.1</v>
      </c>
      <c r="J94" s="296" t="s">
        <v>875</v>
      </c>
      <c r="K94" s="307">
        <f>F94-H94</f>
        <v>24</v>
      </c>
      <c r="L94" s="307">
        <v>100</v>
      </c>
      <c r="M94" s="308">
        <f t="shared" ref="M94:M98" si="89">(K94*N94)-100</f>
        <v>1100</v>
      </c>
      <c r="N94" s="308">
        <v>50</v>
      </c>
      <c r="O94" s="298" t="s">
        <v>614</v>
      </c>
      <c r="P94" s="319">
        <v>44440</v>
      </c>
      <c r="Q94" s="303"/>
      <c r="R94" s="304" t="s">
        <v>615</v>
      </c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</row>
    <row r="95" spans="1:38" s="288" customFormat="1" ht="12.75" customHeight="1">
      <c r="A95" s="329">
        <v>5</v>
      </c>
      <c r="B95" s="281">
        <v>44440</v>
      </c>
      <c r="C95" s="348"/>
      <c r="D95" s="335" t="s">
        <v>870</v>
      </c>
      <c r="E95" s="349" t="s">
        <v>616</v>
      </c>
      <c r="F95" s="283">
        <v>53.5</v>
      </c>
      <c r="G95" s="283">
        <v>14</v>
      </c>
      <c r="H95" s="283">
        <v>67.5</v>
      </c>
      <c r="I95" s="350" t="s">
        <v>871</v>
      </c>
      <c r="J95" s="296" t="s">
        <v>854</v>
      </c>
      <c r="K95" s="307">
        <f t="shared" ref="K95:K98" si="90">H95-F95</f>
        <v>14</v>
      </c>
      <c r="L95" s="307">
        <v>100</v>
      </c>
      <c r="M95" s="308">
        <f t="shared" si="89"/>
        <v>600</v>
      </c>
      <c r="N95" s="308">
        <v>50</v>
      </c>
      <c r="O95" s="298" t="s">
        <v>614</v>
      </c>
      <c r="P95" s="319">
        <v>44440</v>
      </c>
      <c r="Q95" s="303"/>
      <c r="R95" s="304" t="s">
        <v>615</v>
      </c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7"/>
      <c r="AG95" s="287"/>
      <c r="AH95" s="287"/>
      <c r="AI95" s="287"/>
      <c r="AJ95" s="287"/>
      <c r="AK95" s="287"/>
      <c r="AL95" s="287"/>
    </row>
    <row r="96" spans="1:38" s="288" customFormat="1" ht="12.75" customHeight="1">
      <c r="A96" s="329">
        <v>6</v>
      </c>
      <c r="B96" s="281">
        <v>44440</v>
      </c>
      <c r="C96" s="348"/>
      <c r="D96" s="335" t="s">
        <v>870</v>
      </c>
      <c r="E96" s="349" t="s">
        <v>616</v>
      </c>
      <c r="F96" s="283">
        <v>50</v>
      </c>
      <c r="G96" s="283">
        <v>14</v>
      </c>
      <c r="H96" s="283">
        <v>67.5</v>
      </c>
      <c r="I96" s="350" t="s">
        <v>871</v>
      </c>
      <c r="J96" s="296" t="s">
        <v>877</v>
      </c>
      <c r="K96" s="307">
        <f t="shared" si="90"/>
        <v>17.5</v>
      </c>
      <c r="L96" s="307">
        <v>100</v>
      </c>
      <c r="M96" s="308">
        <f t="shared" si="89"/>
        <v>775</v>
      </c>
      <c r="N96" s="308">
        <v>50</v>
      </c>
      <c r="O96" s="298" t="s">
        <v>614</v>
      </c>
      <c r="P96" s="319">
        <v>44440</v>
      </c>
      <c r="Q96" s="303"/>
      <c r="R96" s="304" t="s">
        <v>615</v>
      </c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7"/>
      <c r="AE96" s="287"/>
      <c r="AF96" s="287"/>
      <c r="AG96" s="287"/>
      <c r="AH96" s="287"/>
      <c r="AI96" s="287"/>
      <c r="AJ96" s="287"/>
      <c r="AK96" s="287"/>
      <c r="AL96" s="287"/>
    </row>
    <row r="97" spans="1:38" s="288" customFormat="1" ht="12.75" customHeight="1">
      <c r="A97" s="329">
        <v>7</v>
      </c>
      <c r="B97" s="281">
        <v>44440</v>
      </c>
      <c r="C97" s="348"/>
      <c r="D97" s="335" t="s">
        <v>872</v>
      </c>
      <c r="E97" s="349" t="s">
        <v>616</v>
      </c>
      <c r="F97" s="283">
        <v>63.5</v>
      </c>
      <c r="G97" s="283">
        <v>14</v>
      </c>
      <c r="H97" s="283">
        <v>80</v>
      </c>
      <c r="I97" s="350" t="s">
        <v>853</v>
      </c>
      <c r="J97" s="296" t="s">
        <v>878</v>
      </c>
      <c r="K97" s="307">
        <f t="shared" si="90"/>
        <v>16.5</v>
      </c>
      <c r="L97" s="307">
        <v>100</v>
      </c>
      <c r="M97" s="308">
        <f t="shared" si="89"/>
        <v>725</v>
      </c>
      <c r="N97" s="308">
        <v>50</v>
      </c>
      <c r="O97" s="298" t="s">
        <v>614</v>
      </c>
      <c r="P97" s="319">
        <v>44440</v>
      </c>
      <c r="Q97" s="303"/>
      <c r="R97" s="304" t="s">
        <v>615</v>
      </c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7"/>
      <c r="AG97" s="287"/>
      <c r="AH97" s="287"/>
      <c r="AI97" s="287"/>
      <c r="AJ97" s="287"/>
      <c r="AK97" s="287"/>
      <c r="AL97" s="287"/>
    </row>
    <row r="98" spans="1:38" s="288" customFormat="1" ht="12.75" customHeight="1">
      <c r="A98" s="351">
        <v>8</v>
      </c>
      <c r="B98" s="278">
        <v>44440</v>
      </c>
      <c r="C98" s="352"/>
      <c r="D98" s="336" t="s">
        <v>873</v>
      </c>
      <c r="E98" s="353" t="s">
        <v>616</v>
      </c>
      <c r="F98" s="277">
        <v>3.45</v>
      </c>
      <c r="G98" s="277">
        <v>2</v>
      </c>
      <c r="H98" s="277">
        <v>2.35</v>
      </c>
      <c r="I98" s="279" t="s">
        <v>874</v>
      </c>
      <c r="J98" s="284" t="s">
        <v>881</v>
      </c>
      <c r="K98" s="305">
        <f t="shared" si="90"/>
        <v>-1.1000000000000001</v>
      </c>
      <c r="L98" s="305">
        <v>100</v>
      </c>
      <c r="M98" s="280">
        <f t="shared" si="89"/>
        <v>-4060.0000000000005</v>
      </c>
      <c r="N98" s="280">
        <v>3600</v>
      </c>
      <c r="O98" s="285" t="s">
        <v>627</v>
      </c>
      <c r="P98" s="306">
        <v>44441</v>
      </c>
      <c r="Q98" s="303"/>
      <c r="R98" s="304" t="s">
        <v>615</v>
      </c>
      <c r="S98" s="287"/>
      <c r="T98" s="287"/>
      <c r="U98" s="287"/>
      <c r="V98" s="287"/>
      <c r="W98" s="287"/>
      <c r="X98" s="287"/>
      <c r="Y98" s="287"/>
      <c r="Z98" s="287"/>
      <c r="AA98" s="287"/>
      <c r="AB98" s="287"/>
      <c r="AC98" s="287"/>
      <c r="AD98" s="287"/>
      <c r="AE98" s="287"/>
      <c r="AF98" s="287"/>
      <c r="AG98" s="287"/>
      <c r="AH98" s="287"/>
      <c r="AI98" s="287"/>
      <c r="AJ98" s="287"/>
      <c r="AK98" s="287"/>
      <c r="AL98" s="287"/>
    </row>
    <row r="99" spans="1:38" s="288" customFormat="1" ht="12.75" customHeight="1">
      <c r="A99" s="329">
        <v>9</v>
      </c>
      <c r="B99" s="364">
        <v>44441</v>
      </c>
      <c r="C99" s="348"/>
      <c r="D99" s="335" t="s">
        <v>872</v>
      </c>
      <c r="E99" s="349" t="s">
        <v>616</v>
      </c>
      <c r="F99" s="283">
        <v>56.5</v>
      </c>
      <c r="G99" s="283">
        <v>14</v>
      </c>
      <c r="H99" s="283">
        <v>69</v>
      </c>
      <c r="I99" s="350" t="s">
        <v>853</v>
      </c>
      <c r="J99" s="296" t="s">
        <v>885</v>
      </c>
      <c r="K99" s="307">
        <f t="shared" ref="K99:K100" si="91">H99-F99</f>
        <v>12.5</v>
      </c>
      <c r="L99" s="307">
        <v>100</v>
      </c>
      <c r="M99" s="308">
        <f t="shared" ref="M99:M100" si="92">(K99*N99)-100</f>
        <v>525</v>
      </c>
      <c r="N99" s="308">
        <v>50</v>
      </c>
      <c r="O99" s="298" t="s">
        <v>614</v>
      </c>
      <c r="P99" s="319">
        <v>44441</v>
      </c>
      <c r="Q99" s="303"/>
      <c r="R99" s="304" t="s">
        <v>615</v>
      </c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87"/>
      <c r="AG99" s="287"/>
      <c r="AH99" s="287"/>
      <c r="AI99" s="287"/>
      <c r="AJ99" s="287"/>
      <c r="AK99" s="287"/>
      <c r="AL99" s="287"/>
    </row>
    <row r="100" spans="1:38" s="288" customFormat="1" ht="12.75" customHeight="1">
      <c r="A100" s="351">
        <v>10</v>
      </c>
      <c r="B100" s="368">
        <v>44441</v>
      </c>
      <c r="C100" s="352"/>
      <c r="D100" s="336" t="s">
        <v>891</v>
      </c>
      <c r="E100" s="353" t="s">
        <v>616</v>
      </c>
      <c r="F100" s="277">
        <v>47</v>
      </c>
      <c r="G100" s="277">
        <v>14</v>
      </c>
      <c r="H100" s="277">
        <v>14</v>
      </c>
      <c r="I100" s="279" t="s">
        <v>892</v>
      </c>
      <c r="J100" s="284" t="s">
        <v>893</v>
      </c>
      <c r="K100" s="305">
        <f t="shared" si="91"/>
        <v>-33</v>
      </c>
      <c r="L100" s="305">
        <v>100</v>
      </c>
      <c r="M100" s="280">
        <f t="shared" si="92"/>
        <v>-1750</v>
      </c>
      <c r="N100" s="280">
        <v>50</v>
      </c>
      <c r="O100" s="285" t="s">
        <v>627</v>
      </c>
      <c r="P100" s="306">
        <v>44441</v>
      </c>
      <c r="Q100" s="303"/>
      <c r="R100" s="304" t="s">
        <v>615</v>
      </c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  <c r="AD100" s="287"/>
      <c r="AE100" s="287"/>
      <c r="AF100" s="287"/>
      <c r="AG100" s="287"/>
      <c r="AH100" s="287"/>
      <c r="AI100" s="287"/>
      <c r="AJ100" s="287"/>
      <c r="AK100" s="287"/>
      <c r="AL100" s="287"/>
    </row>
    <row r="101" spans="1:38" s="288" customFormat="1" ht="12.75" customHeight="1">
      <c r="A101" s="351">
        <v>11</v>
      </c>
      <c r="B101" s="368">
        <v>44441</v>
      </c>
      <c r="C101" s="352"/>
      <c r="D101" s="336" t="s">
        <v>894</v>
      </c>
      <c r="E101" s="353" t="s">
        <v>616</v>
      </c>
      <c r="F101" s="277">
        <v>31</v>
      </c>
      <c r="G101" s="277">
        <v>15</v>
      </c>
      <c r="H101" s="277">
        <v>17</v>
      </c>
      <c r="I101" s="279" t="s">
        <v>895</v>
      </c>
      <c r="J101" s="284" t="s">
        <v>930</v>
      </c>
      <c r="K101" s="305">
        <f t="shared" ref="K101" si="93">H101-F101</f>
        <v>-14</v>
      </c>
      <c r="L101" s="305">
        <v>100</v>
      </c>
      <c r="M101" s="280">
        <f t="shared" ref="M101:M102" si="94">(K101*N101)-100</f>
        <v>-4300</v>
      </c>
      <c r="N101" s="280">
        <v>300</v>
      </c>
      <c r="O101" s="285" t="s">
        <v>627</v>
      </c>
      <c r="P101" s="306">
        <v>44446</v>
      </c>
      <c r="Q101" s="303"/>
      <c r="R101" s="304" t="s">
        <v>618</v>
      </c>
      <c r="S101" s="287"/>
      <c r="T101" s="287"/>
      <c r="U101" s="287"/>
      <c r="V101" s="287"/>
      <c r="W101" s="287"/>
      <c r="X101" s="287"/>
      <c r="Y101" s="287"/>
      <c r="Z101" s="287"/>
      <c r="AA101" s="287"/>
      <c r="AB101" s="287"/>
      <c r="AC101" s="287"/>
      <c r="AD101" s="287"/>
      <c r="AE101" s="287"/>
      <c r="AF101" s="287"/>
      <c r="AG101" s="287"/>
      <c r="AH101" s="287"/>
      <c r="AI101" s="287"/>
      <c r="AJ101" s="287"/>
      <c r="AK101" s="287"/>
      <c r="AL101" s="287"/>
    </row>
    <row r="102" spans="1:38" s="288" customFormat="1" ht="12.75" customHeight="1">
      <c r="A102" s="329">
        <v>12</v>
      </c>
      <c r="B102" s="281">
        <v>44442</v>
      </c>
      <c r="C102" s="348"/>
      <c r="D102" s="335" t="s">
        <v>904</v>
      </c>
      <c r="E102" s="349" t="s">
        <v>855</v>
      </c>
      <c r="F102" s="283">
        <v>127.5</v>
      </c>
      <c r="G102" s="283">
        <v>210</v>
      </c>
      <c r="H102" s="283">
        <v>100</v>
      </c>
      <c r="I102" s="350">
        <v>0.1</v>
      </c>
      <c r="J102" s="296" t="s">
        <v>954</v>
      </c>
      <c r="K102" s="307">
        <f>F102-H102</f>
        <v>27.5</v>
      </c>
      <c r="L102" s="307">
        <v>100</v>
      </c>
      <c r="M102" s="308">
        <f t="shared" si="94"/>
        <v>1275</v>
      </c>
      <c r="N102" s="308">
        <v>50</v>
      </c>
      <c r="O102" s="298" t="s">
        <v>614</v>
      </c>
      <c r="P102" s="309">
        <v>44452</v>
      </c>
      <c r="Q102" s="303"/>
      <c r="R102" s="304" t="s">
        <v>615</v>
      </c>
      <c r="S102" s="287"/>
      <c r="T102" s="287"/>
      <c r="U102" s="287"/>
      <c r="V102" s="287"/>
      <c r="W102" s="287"/>
      <c r="X102" s="287"/>
      <c r="Y102" s="287"/>
      <c r="Z102" s="287"/>
      <c r="AA102" s="287"/>
      <c r="AB102" s="287"/>
      <c r="AC102" s="287"/>
      <c r="AD102" s="287"/>
      <c r="AE102" s="287"/>
      <c r="AF102" s="287"/>
      <c r="AG102" s="287"/>
      <c r="AH102" s="287"/>
      <c r="AI102" s="287"/>
      <c r="AJ102" s="287"/>
      <c r="AK102" s="287"/>
      <c r="AL102" s="287"/>
    </row>
    <row r="103" spans="1:38" s="288" customFormat="1" ht="12.75" customHeight="1">
      <c r="A103" s="329">
        <v>13</v>
      </c>
      <c r="B103" s="281">
        <v>44445</v>
      </c>
      <c r="C103" s="348"/>
      <c r="D103" s="335" t="s">
        <v>910</v>
      </c>
      <c r="E103" s="349" t="s">
        <v>616</v>
      </c>
      <c r="F103" s="283">
        <v>61</v>
      </c>
      <c r="G103" s="283">
        <v>14</v>
      </c>
      <c r="H103" s="283">
        <v>75</v>
      </c>
      <c r="I103" s="350" t="s">
        <v>911</v>
      </c>
      <c r="J103" s="296" t="s">
        <v>854</v>
      </c>
      <c r="K103" s="307">
        <f t="shared" ref="K103" si="95">H103-F103</f>
        <v>14</v>
      </c>
      <c r="L103" s="307">
        <v>100</v>
      </c>
      <c r="M103" s="308">
        <f t="shared" ref="M103" si="96">(K103*N103)-100</f>
        <v>600</v>
      </c>
      <c r="N103" s="308">
        <v>50</v>
      </c>
      <c r="O103" s="298" t="s">
        <v>614</v>
      </c>
      <c r="P103" s="319">
        <v>44445</v>
      </c>
      <c r="Q103" s="303"/>
      <c r="R103" s="304" t="s">
        <v>615</v>
      </c>
      <c r="S103" s="287"/>
      <c r="T103" s="287"/>
      <c r="U103" s="287"/>
      <c r="V103" s="287"/>
      <c r="W103" s="287"/>
      <c r="X103" s="287"/>
      <c r="Y103" s="287"/>
      <c r="Z103" s="287"/>
      <c r="AA103" s="287"/>
      <c r="AB103" s="287"/>
      <c r="AC103" s="287"/>
      <c r="AD103" s="287"/>
      <c r="AE103" s="287"/>
      <c r="AF103" s="287"/>
      <c r="AG103" s="287"/>
      <c r="AH103" s="287"/>
      <c r="AI103" s="287"/>
      <c r="AJ103" s="287"/>
      <c r="AK103" s="287"/>
      <c r="AL103" s="287"/>
    </row>
    <row r="104" spans="1:38" s="288" customFormat="1" ht="12.75" customHeight="1">
      <c r="A104" s="329">
        <v>14</v>
      </c>
      <c r="B104" s="281">
        <v>44445</v>
      </c>
      <c r="C104" s="348"/>
      <c r="D104" s="335" t="s">
        <v>912</v>
      </c>
      <c r="E104" s="349" t="s">
        <v>616</v>
      </c>
      <c r="F104" s="283">
        <v>15</v>
      </c>
      <c r="G104" s="283">
        <v>8</v>
      </c>
      <c r="H104" s="283">
        <v>18.149999999999999</v>
      </c>
      <c r="I104" s="350" t="s">
        <v>913</v>
      </c>
      <c r="J104" s="296" t="s">
        <v>970</v>
      </c>
      <c r="K104" s="307">
        <f t="shared" ref="K104" si="97">H104-F104</f>
        <v>3.1499999999999986</v>
      </c>
      <c r="L104" s="307">
        <v>100</v>
      </c>
      <c r="M104" s="308">
        <f t="shared" ref="M104" si="98">(K104*N104)-100</f>
        <v>2104.9999999999991</v>
      </c>
      <c r="N104" s="308">
        <v>700</v>
      </c>
      <c r="O104" s="298" t="s">
        <v>614</v>
      </c>
      <c r="P104" s="309">
        <v>44452</v>
      </c>
      <c r="Q104" s="303"/>
      <c r="R104" s="304" t="s">
        <v>615</v>
      </c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  <c r="AF104" s="287"/>
      <c r="AG104" s="287"/>
      <c r="AH104" s="287"/>
      <c r="AI104" s="287"/>
      <c r="AJ104" s="287"/>
      <c r="AK104" s="287"/>
      <c r="AL104" s="287"/>
    </row>
    <row r="105" spans="1:38" s="288" customFormat="1" ht="12.75" customHeight="1">
      <c r="A105" s="351">
        <v>15</v>
      </c>
      <c r="B105" s="278">
        <v>44445</v>
      </c>
      <c r="C105" s="352"/>
      <c r="D105" s="336" t="s">
        <v>919</v>
      </c>
      <c r="E105" s="353" t="s">
        <v>855</v>
      </c>
      <c r="F105" s="277">
        <v>18</v>
      </c>
      <c r="G105" s="277">
        <v>26</v>
      </c>
      <c r="H105" s="277">
        <v>25.5</v>
      </c>
      <c r="I105" s="279">
        <v>0.1</v>
      </c>
      <c r="J105" s="284" t="s">
        <v>920</v>
      </c>
      <c r="K105" s="305">
        <f>F105-H105</f>
        <v>-7.5</v>
      </c>
      <c r="L105" s="305">
        <v>100</v>
      </c>
      <c r="M105" s="280">
        <f t="shared" ref="M105:M106" si="99">(K105*N105)-100</f>
        <v>-4600</v>
      </c>
      <c r="N105" s="280">
        <v>600</v>
      </c>
      <c r="O105" s="285" t="s">
        <v>627</v>
      </c>
      <c r="P105" s="306">
        <v>44445</v>
      </c>
      <c r="Q105" s="303"/>
      <c r="R105" s="304" t="s">
        <v>615</v>
      </c>
      <c r="S105" s="287"/>
      <c r="T105" s="287"/>
      <c r="U105" s="287"/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  <c r="AK105" s="287"/>
      <c r="AL105" s="287"/>
    </row>
    <row r="106" spans="1:38" s="288" customFormat="1" ht="12.75" customHeight="1">
      <c r="A106" s="329">
        <v>16</v>
      </c>
      <c r="B106" s="281">
        <v>44445</v>
      </c>
      <c r="C106" s="348"/>
      <c r="D106" s="335" t="s">
        <v>910</v>
      </c>
      <c r="E106" s="349" t="s">
        <v>616</v>
      </c>
      <c r="F106" s="283">
        <v>59.5</v>
      </c>
      <c r="G106" s="283">
        <v>14</v>
      </c>
      <c r="H106" s="283">
        <v>70</v>
      </c>
      <c r="I106" s="350" t="s">
        <v>911</v>
      </c>
      <c r="J106" s="296" t="s">
        <v>946</v>
      </c>
      <c r="K106" s="307">
        <f t="shared" ref="K106" si="100">H106-F106</f>
        <v>10.5</v>
      </c>
      <c r="L106" s="307">
        <v>100</v>
      </c>
      <c r="M106" s="308">
        <f t="shared" si="99"/>
        <v>425</v>
      </c>
      <c r="N106" s="308">
        <v>50</v>
      </c>
      <c r="O106" s="298" t="s">
        <v>614</v>
      </c>
      <c r="P106" s="309">
        <v>44446</v>
      </c>
      <c r="Q106" s="303"/>
      <c r="R106" s="304" t="s">
        <v>615</v>
      </c>
      <c r="S106" s="287"/>
      <c r="T106" s="287"/>
      <c r="U106" s="287"/>
      <c r="V106" s="287"/>
      <c r="W106" s="287"/>
      <c r="X106" s="287"/>
      <c r="Y106" s="287"/>
      <c r="Z106" s="287"/>
      <c r="AA106" s="287"/>
      <c r="AB106" s="287"/>
      <c r="AC106" s="287"/>
      <c r="AD106" s="287"/>
      <c r="AE106" s="287"/>
      <c r="AF106" s="287"/>
      <c r="AG106" s="287"/>
      <c r="AH106" s="287"/>
      <c r="AI106" s="287"/>
      <c r="AJ106" s="287"/>
      <c r="AK106" s="287"/>
      <c r="AL106" s="287"/>
    </row>
    <row r="107" spans="1:38" s="288" customFormat="1" ht="12.75" customHeight="1">
      <c r="A107" s="329">
        <v>17</v>
      </c>
      <c r="B107" s="364">
        <v>44446</v>
      </c>
      <c r="C107" s="348"/>
      <c r="D107" s="335" t="s">
        <v>926</v>
      </c>
      <c r="E107" s="349" t="s">
        <v>616</v>
      </c>
      <c r="F107" s="283">
        <v>310</v>
      </c>
      <c r="G107" s="283">
        <v>130</v>
      </c>
      <c r="H107" s="283">
        <v>365</v>
      </c>
      <c r="I107" s="350">
        <v>650</v>
      </c>
      <c r="J107" s="296" t="s">
        <v>754</v>
      </c>
      <c r="K107" s="307">
        <f t="shared" ref="K107:K109" si="101">H107-F107</f>
        <v>55</v>
      </c>
      <c r="L107" s="307">
        <v>100</v>
      </c>
      <c r="M107" s="308">
        <f t="shared" ref="M107:M109" si="102">(K107*N107)-100</f>
        <v>1275</v>
      </c>
      <c r="N107" s="308">
        <v>25</v>
      </c>
      <c r="O107" s="298" t="s">
        <v>614</v>
      </c>
      <c r="P107" s="319">
        <v>44446</v>
      </c>
      <c r="Q107" s="303"/>
      <c r="R107" s="304" t="s">
        <v>615</v>
      </c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  <c r="AF107" s="287"/>
      <c r="AG107" s="287"/>
      <c r="AH107" s="287"/>
      <c r="AI107" s="287"/>
      <c r="AJ107" s="287"/>
      <c r="AK107" s="287"/>
      <c r="AL107" s="287"/>
    </row>
    <row r="108" spans="1:38" s="288" customFormat="1" ht="12.75" customHeight="1">
      <c r="A108" s="329">
        <v>18</v>
      </c>
      <c r="B108" s="364">
        <v>44446</v>
      </c>
      <c r="C108" s="348"/>
      <c r="D108" s="335" t="s">
        <v>928</v>
      </c>
      <c r="E108" s="349" t="s">
        <v>616</v>
      </c>
      <c r="F108" s="283">
        <v>47</v>
      </c>
      <c r="G108" s="283">
        <v>27</v>
      </c>
      <c r="H108" s="283">
        <v>52</v>
      </c>
      <c r="I108" s="350" t="s">
        <v>929</v>
      </c>
      <c r="J108" s="296" t="s">
        <v>940</v>
      </c>
      <c r="K108" s="307">
        <f t="shared" si="101"/>
        <v>5</v>
      </c>
      <c r="L108" s="307">
        <v>100</v>
      </c>
      <c r="M108" s="308">
        <f t="shared" si="102"/>
        <v>1150</v>
      </c>
      <c r="N108" s="308">
        <v>250</v>
      </c>
      <c r="O108" s="298" t="s">
        <v>614</v>
      </c>
      <c r="P108" s="309">
        <v>44447</v>
      </c>
      <c r="Q108" s="303"/>
      <c r="R108" s="304" t="s">
        <v>615</v>
      </c>
      <c r="S108" s="287"/>
      <c r="T108" s="287"/>
      <c r="U108" s="287"/>
      <c r="V108" s="287"/>
      <c r="W108" s="287"/>
      <c r="X108" s="287"/>
      <c r="Y108" s="287"/>
      <c r="Z108" s="287"/>
      <c r="AA108" s="287"/>
      <c r="AB108" s="287"/>
      <c r="AC108" s="287"/>
      <c r="AD108" s="287"/>
      <c r="AE108" s="287"/>
      <c r="AF108" s="287"/>
      <c r="AG108" s="287"/>
      <c r="AH108" s="287"/>
      <c r="AI108" s="287"/>
      <c r="AJ108" s="287"/>
      <c r="AK108" s="287"/>
      <c r="AL108" s="287"/>
    </row>
    <row r="109" spans="1:38" s="288" customFormat="1" ht="12.75" customHeight="1">
      <c r="A109" s="329">
        <v>19</v>
      </c>
      <c r="B109" s="364">
        <v>44446</v>
      </c>
      <c r="C109" s="348"/>
      <c r="D109" s="335" t="s">
        <v>910</v>
      </c>
      <c r="E109" s="349" t="s">
        <v>616</v>
      </c>
      <c r="F109" s="283">
        <v>55</v>
      </c>
      <c r="G109" s="283">
        <v>14</v>
      </c>
      <c r="H109" s="283">
        <v>72</v>
      </c>
      <c r="I109" s="350" t="s">
        <v>911</v>
      </c>
      <c r="J109" s="296" t="s">
        <v>909</v>
      </c>
      <c r="K109" s="307">
        <f t="shared" si="101"/>
        <v>17</v>
      </c>
      <c r="L109" s="307">
        <v>100</v>
      </c>
      <c r="M109" s="308">
        <f t="shared" si="102"/>
        <v>750</v>
      </c>
      <c r="N109" s="308">
        <v>50</v>
      </c>
      <c r="O109" s="298" t="s">
        <v>614</v>
      </c>
      <c r="P109" s="309">
        <v>44447</v>
      </c>
      <c r="Q109" s="303"/>
      <c r="R109" s="304" t="s">
        <v>615</v>
      </c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E109" s="287"/>
      <c r="AF109" s="287"/>
      <c r="AG109" s="287"/>
      <c r="AH109" s="287"/>
      <c r="AI109" s="287"/>
      <c r="AJ109" s="287"/>
      <c r="AK109" s="287"/>
      <c r="AL109" s="287"/>
    </row>
    <row r="110" spans="1:38" s="288" customFormat="1" ht="12.75" customHeight="1">
      <c r="A110" s="329">
        <v>20</v>
      </c>
      <c r="B110" s="364">
        <v>44447</v>
      </c>
      <c r="C110" s="348"/>
      <c r="D110" s="335" t="s">
        <v>943</v>
      </c>
      <c r="E110" s="349" t="s">
        <v>616</v>
      </c>
      <c r="F110" s="283">
        <v>39</v>
      </c>
      <c r="G110" s="283">
        <v>27</v>
      </c>
      <c r="H110" s="283">
        <v>45</v>
      </c>
      <c r="I110" s="350" t="s">
        <v>944</v>
      </c>
      <c r="J110" s="296" t="s">
        <v>973</v>
      </c>
      <c r="K110" s="307">
        <f t="shared" ref="K110" si="103">H110-F110</f>
        <v>6</v>
      </c>
      <c r="L110" s="307">
        <v>100</v>
      </c>
      <c r="M110" s="308">
        <f t="shared" ref="M110" si="104">(K110*N110)-100</f>
        <v>2300</v>
      </c>
      <c r="N110" s="308">
        <v>400</v>
      </c>
      <c r="O110" s="298" t="s">
        <v>614</v>
      </c>
      <c r="P110" s="309">
        <v>44448</v>
      </c>
      <c r="Q110" s="303"/>
      <c r="R110" s="304" t="s">
        <v>615</v>
      </c>
      <c r="S110" s="287"/>
      <c r="T110" s="287"/>
      <c r="U110" s="287"/>
      <c r="V110" s="287"/>
      <c r="W110" s="287"/>
      <c r="X110" s="287"/>
      <c r="Y110" s="287"/>
      <c r="Z110" s="287"/>
      <c r="AA110" s="287"/>
      <c r="AB110" s="287"/>
      <c r="AC110" s="287"/>
      <c r="AD110" s="287"/>
      <c r="AE110" s="287"/>
      <c r="AF110" s="287"/>
      <c r="AG110" s="287"/>
      <c r="AH110" s="287"/>
      <c r="AI110" s="287"/>
      <c r="AJ110" s="287"/>
      <c r="AK110" s="287"/>
      <c r="AL110" s="287"/>
    </row>
    <row r="111" spans="1:38" s="288" customFormat="1" ht="12.75" customHeight="1">
      <c r="A111" s="329">
        <v>21</v>
      </c>
      <c r="B111" s="364">
        <v>44448</v>
      </c>
      <c r="C111" s="348"/>
      <c r="D111" s="335" t="s">
        <v>947</v>
      </c>
      <c r="E111" s="349" t="s">
        <v>616</v>
      </c>
      <c r="F111" s="283">
        <v>40</v>
      </c>
      <c r="G111" s="283"/>
      <c r="H111" s="283">
        <v>52</v>
      </c>
      <c r="I111" s="350">
        <v>100</v>
      </c>
      <c r="J111" s="296" t="s">
        <v>950</v>
      </c>
      <c r="K111" s="307">
        <f t="shared" ref="K111" si="105">H111-F111</f>
        <v>12</v>
      </c>
      <c r="L111" s="307">
        <v>100</v>
      </c>
      <c r="M111" s="308">
        <f t="shared" ref="M111" si="106">(K111*N111)-100</f>
        <v>500</v>
      </c>
      <c r="N111" s="308">
        <v>50</v>
      </c>
      <c r="O111" s="298" t="s">
        <v>614</v>
      </c>
      <c r="P111" s="319">
        <v>44448</v>
      </c>
      <c r="Q111" s="303"/>
      <c r="R111" s="304" t="s">
        <v>615</v>
      </c>
      <c r="S111" s="287"/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  <c r="AD111" s="287"/>
      <c r="AE111" s="287"/>
      <c r="AF111" s="287"/>
      <c r="AG111" s="287"/>
      <c r="AH111" s="287"/>
      <c r="AI111" s="287"/>
      <c r="AJ111" s="287"/>
      <c r="AK111" s="287"/>
      <c r="AL111" s="287"/>
    </row>
    <row r="112" spans="1:38" s="288" customFormat="1" ht="12.75" customHeight="1">
      <c r="A112" s="329">
        <v>22</v>
      </c>
      <c r="B112" s="364">
        <v>44448</v>
      </c>
      <c r="C112" s="348"/>
      <c r="D112" s="335" t="s">
        <v>948</v>
      </c>
      <c r="E112" s="349" t="s">
        <v>616</v>
      </c>
      <c r="F112" s="283">
        <v>72.5</v>
      </c>
      <c r="G112" s="283"/>
      <c r="H112" s="283">
        <v>115</v>
      </c>
      <c r="I112" s="350">
        <v>150</v>
      </c>
      <c r="J112" s="296" t="s">
        <v>972</v>
      </c>
      <c r="K112" s="307">
        <f t="shared" ref="K112" si="107">H112-F112</f>
        <v>42.5</v>
      </c>
      <c r="L112" s="307">
        <v>100</v>
      </c>
      <c r="M112" s="308">
        <f t="shared" ref="M112" si="108">(K112*N112)-100</f>
        <v>962.5</v>
      </c>
      <c r="N112" s="308">
        <v>25</v>
      </c>
      <c r="O112" s="298" t="s">
        <v>614</v>
      </c>
      <c r="P112" s="319">
        <v>44448</v>
      </c>
      <c r="Q112" s="303"/>
      <c r="R112" s="304" t="s">
        <v>618</v>
      </c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  <c r="AD112" s="287"/>
      <c r="AE112" s="287"/>
      <c r="AF112" s="287"/>
      <c r="AG112" s="287"/>
      <c r="AH112" s="287"/>
      <c r="AI112" s="287"/>
      <c r="AJ112" s="287"/>
      <c r="AK112" s="287"/>
      <c r="AL112" s="287"/>
    </row>
    <row r="113" spans="1:38" s="288" customFormat="1" ht="12.75" customHeight="1">
      <c r="A113" s="329">
        <v>23</v>
      </c>
      <c r="B113" s="281">
        <v>44448</v>
      </c>
      <c r="C113" s="348"/>
      <c r="D113" s="335" t="s">
        <v>947</v>
      </c>
      <c r="E113" s="349" t="s">
        <v>616</v>
      </c>
      <c r="F113" s="283">
        <v>40</v>
      </c>
      <c r="G113" s="283"/>
      <c r="H113" s="283">
        <v>51</v>
      </c>
      <c r="I113" s="350">
        <v>100</v>
      </c>
      <c r="J113" s="296" t="s">
        <v>951</v>
      </c>
      <c r="K113" s="307">
        <f t="shared" ref="K113:K114" si="109">H113-F113</f>
        <v>11</v>
      </c>
      <c r="L113" s="307">
        <v>100</v>
      </c>
      <c r="M113" s="308">
        <f t="shared" ref="M113:M114" si="110">(K113*N113)-100</f>
        <v>450</v>
      </c>
      <c r="N113" s="308">
        <v>50</v>
      </c>
      <c r="O113" s="298" t="s">
        <v>614</v>
      </c>
      <c r="P113" s="319">
        <v>44448</v>
      </c>
      <c r="Q113" s="303"/>
      <c r="R113" s="304" t="s">
        <v>615</v>
      </c>
      <c r="S113" s="287"/>
      <c r="T113" s="287"/>
      <c r="U113" s="287"/>
      <c r="V113" s="287"/>
      <c r="W113" s="287"/>
      <c r="X113" s="287"/>
      <c r="Y113" s="287"/>
      <c r="Z113" s="287"/>
      <c r="AA113" s="287"/>
      <c r="AB113" s="287"/>
      <c r="AC113" s="287"/>
      <c r="AD113" s="287"/>
      <c r="AE113" s="287"/>
      <c r="AF113" s="287"/>
      <c r="AG113" s="287"/>
      <c r="AH113" s="287"/>
      <c r="AI113" s="287"/>
      <c r="AJ113" s="287"/>
      <c r="AK113" s="287"/>
      <c r="AL113" s="287"/>
    </row>
    <row r="114" spans="1:38" s="288" customFormat="1" ht="12.75" customHeight="1">
      <c r="A114" s="329">
        <v>24</v>
      </c>
      <c r="B114" s="281">
        <v>44448</v>
      </c>
      <c r="C114" s="348"/>
      <c r="D114" s="335" t="s">
        <v>948</v>
      </c>
      <c r="E114" s="349" t="s">
        <v>616</v>
      </c>
      <c r="F114" s="283">
        <v>32.5</v>
      </c>
      <c r="G114" s="283"/>
      <c r="H114" s="283">
        <v>52.5</v>
      </c>
      <c r="I114" s="350">
        <v>80</v>
      </c>
      <c r="J114" s="296" t="s">
        <v>952</v>
      </c>
      <c r="K114" s="307">
        <f t="shared" si="109"/>
        <v>20</v>
      </c>
      <c r="L114" s="307">
        <v>100</v>
      </c>
      <c r="M114" s="308">
        <f t="shared" si="110"/>
        <v>400</v>
      </c>
      <c r="N114" s="308">
        <v>25</v>
      </c>
      <c r="O114" s="298" t="s">
        <v>614</v>
      </c>
      <c r="P114" s="319">
        <v>44448</v>
      </c>
      <c r="Q114" s="303"/>
      <c r="R114" s="304" t="s">
        <v>618</v>
      </c>
      <c r="S114" s="287"/>
      <c r="T114" s="287"/>
      <c r="U114" s="287"/>
      <c r="V114" s="287"/>
      <c r="W114" s="287"/>
      <c r="X114" s="287"/>
      <c r="Y114" s="287"/>
      <c r="Z114" s="287"/>
      <c r="AA114" s="287"/>
      <c r="AB114" s="287"/>
      <c r="AC114" s="287"/>
      <c r="AD114" s="287"/>
      <c r="AE114" s="287"/>
      <c r="AF114" s="287"/>
      <c r="AG114" s="287"/>
      <c r="AH114" s="287"/>
      <c r="AI114" s="287"/>
      <c r="AJ114" s="287"/>
      <c r="AK114" s="287"/>
      <c r="AL114" s="287"/>
    </row>
    <row r="115" spans="1:38" s="288" customFormat="1" ht="12.75" customHeight="1">
      <c r="A115" s="351">
        <v>25</v>
      </c>
      <c r="B115" s="278">
        <v>44448</v>
      </c>
      <c r="C115" s="352"/>
      <c r="D115" s="336" t="s">
        <v>947</v>
      </c>
      <c r="E115" s="353" t="s">
        <v>616</v>
      </c>
      <c r="F115" s="277">
        <v>26.5</v>
      </c>
      <c r="G115" s="277"/>
      <c r="H115" s="277">
        <v>13.5</v>
      </c>
      <c r="I115" s="279">
        <v>70</v>
      </c>
      <c r="J115" s="284" t="s">
        <v>932</v>
      </c>
      <c r="K115" s="305">
        <f t="shared" ref="K115:K116" si="111">H115-F115</f>
        <v>-13</v>
      </c>
      <c r="L115" s="305">
        <v>100</v>
      </c>
      <c r="M115" s="280">
        <f t="shared" ref="M115:M116" si="112">(K115*N115)-100</f>
        <v>-750</v>
      </c>
      <c r="N115" s="280">
        <v>50</v>
      </c>
      <c r="O115" s="285" t="s">
        <v>627</v>
      </c>
      <c r="P115" s="306">
        <v>44448</v>
      </c>
      <c r="Q115" s="303"/>
      <c r="R115" s="304" t="s">
        <v>615</v>
      </c>
      <c r="S115" s="287"/>
      <c r="T115" s="287"/>
      <c r="U115" s="287"/>
      <c r="V115" s="287"/>
      <c r="W115" s="287"/>
      <c r="X115" s="287"/>
      <c r="Y115" s="287"/>
      <c r="Z115" s="287"/>
      <c r="AA115" s="287"/>
      <c r="AB115" s="287"/>
      <c r="AC115" s="287"/>
      <c r="AD115" s="287"/>
      <c r="AE115" s="287"/>
      <c r="AF115" s="287"/>
      <c r="AG115" s="287"/>
      <c r="AH115" s="287"/>
      <c r="AI115" s="287"/>
      <c r="AJ115" s="287"/>
      <c r="AK115" s="287"/>
      <c r="AL115" s="287"/>
    </row>
    <row r="116" spans="1:38" s="288" customFormat="1" ht="12.75" customHeight="1">
      <c r="A116" s="329">
        <v>26</v>
      </c>
      <c r="B116" s="281">
        <v>44448</v>
      </c>
      <c r="C116" s="348"/>
      <c r="D116" s="335" t="s">
        <v>949</v>
      </c>
      <c r="E116" s="349" t="s">
        <v>616</v>
      </c>
      <c r="F116" s="283">
        <v>34</v>
      </c>
      <c r="G116" s="283">
        <v>19</v>
      </c>
      <c r="H116" s="283">
        <v>42</v>
      </c>
      <c r="I116" s="350">
        <v>55</v>
      </c>
      <c r="J116" s="296" t="s">
        <v>971</v>
      </c>
      <c r="K116" s="307">
        <f t="shared" si="111"/>
        <v>8</v>
      </c>
      <c r="L116" s="307">
        <v>100</v>
      </c>
      <c r="M116" s="308">
        <f t="shared" si="112"/>
        <v>3100</v>
      </c>
      <c r="N116" s="308">
        <v>400</v>
      </c>
      <c r="O116" s="298" t="s">
        <v>614</v>
      </c>
      <c r="P116" s="309">
        <v>44452</v>
      </c>
      <c r="Q116" s="303"/>
      <c r="R116" s="304" t="s">
        <v>615</v>
      </c>
      <c r="S116" s="287"/>
      <c r="T116" s="287"/>
      <c r="U116" s="287"/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  <c r="AK116" s="287"/>
      <c r="AL116" s="287"/>
    </row>
    <row r="117" spans="1:38" s="288" customFormat="1" ht="12.75" customHeight="1">
      <c r="A117" s="351">
        <v>27</v>
      </c>
      <c r="B117" s="278">
        <v>44452</v>
      </c>
      <c r="C117" s="352"/>
      <c r="D117" s="336" t="s">
        <v>964</v>
      </c>
      <c r="E117" s="353" t="s">
        <v>616</v>
      </c>
      <c r="F117" s="277">
        <v>38</v>
      </c>
      <c r="G117" s="277">
        <v>25</v>
      </c>
      <c r="H117" s="277">
        <v>25</v>
      </c>
      <c r="I117" s="279" t="s">
        <v>965</v>
      </c>
      <c r="J117" s="284" t="s">
        <v>932</v>
      </c>
      <c r="K117" s="305">
        <f t="shared" ref="K117:K119" si="113">H117-F117</f>
        <v>-13</v>
      </c>
      <c r="L117" s="305">
        <v>100</v>
      </c>
      <c r="M117" s="280">
        <f t="shared" ref="M117:M119" si="114">(K117*N117)-100</f>
        <v>-5300</v>
      </c>
      <c r="N117" s="280">
        <v>400</v>
      </c>
      <c r="O117" s="285" t="s">
        <v>627</v>
      </c>
      <c r="P117" s="306">
        <v>44453</v>
      </c>
      <c r="Q117" s="303"/>
      <c r="R117" s="304" t="s">
        <v>615</v>
      </c>
      <c r="S117" s="287"/>
      <c r="T117" s="287"/>
      <c r="U117" s="287"/>
      <c r="V117" s="287"/>
      <c r="W117" s="287"/>
      <c r="X117" s="287"/>
      <c r="Y117" s="287"/>
      <c r="Z117" s="287"/>
      <c r="AA117" s="287"/>
      <c r="AB117" s="287"/>
      <c r="AC117" s="287"/>
      <c r="AD117" s="287"/>
      <c r="AE117" s="287"/>
      <c r="AF117" s="287"/>
      <c r="AG117" s="287"/>
      <c r="AH117" s="287"/>
      <c r="AI117" s="287"/>
      <c r="AJ117" s="287"/>
      <c r="AK117" s="287"/>
      <c r="AL117" s="287"/>
    </row>
    <row r="118" spans="1:38" s="288" customFormat="1" ht="12.75" customHeight="1">
      <c r="A118" s="351">
        <v>28</v>
      </c>
      <c r="B118" s="278">
        <v>44452</v>
      </c>
      <c r="C118" s="352"/>
      <c r="D118" s="336" t="s">
        <v>966</v>
      </c>
      <c r="E118" s="353" t="s">
        <v>616</v>
      </c>
      <c r="F118" s="277">
        <v>25.5</v>
      </c>
      <c r="G118" s="277">
        <v>15</v>
      </c>
      <c r="H118" s="277">
        <v>15</v>
      </c>
      <c r="I118" s="279" t="s">
        <v>967</v>
      </c>
      <c r="J118" s="284" t="s">
        <v>978</v>
      </c>
      <c r="K118" s="305">
        <f t="shared" si="113"/>
        <v>-10.5</v>
      </c>
      <c r="L118" s="305">
        <v>100</v>
      </c>
      <c r="M118" s="280">
        <f t="shared" si="114"/>
        <v>-4300</v>
      </c>
      <c r="N118" s="280">
        <v>400</v>
      </c>
      <c r="O118" s="285" t="s">
        <v>627</v>
      </c>
      <c r="P118" s="306">
        <v>44453</v>
      </c>
      <c r="Q118" s="303"/>
      <c r="R118" s="304" t="s">
        <v>618</v>
      </c>
      <c r="S118" s="287"/>
      <c r="T118" s="287"/>
      <c r="U118" s="287"/>
      <c r="V118" s="287"/>
      <c r="W118" s="287"/>
      <c r="X118" s="287"/>
      <c r="Y118" s="287"/>
      <c r="Z118" s="287"/>
      <c r="AA118" s="287"/>
      <c r="AB118" s="287"/>
      <c r="AC118" s="287"/>
      <c r="AD118" s="287"/>
      <c r="AE118" s="287"/>
      <c r="AF118" s="287"/>
      <c r="AG118" s="287"/>
      <c r="AH118" s="287"/>
      <c r="AI118" s="287"/>
      <c r="AJ118" s="287"/>
      <c r="AK118" s="287"/>
      <c r="AL118" s="287"/>
    </row>
    <row r="119" spans="1:38" s="288" customFormat="1" ht="12.75" customHeight="1">
      <c r="A119" s="351">
        <v>29</v>
      </c>
      <c r="B119" s="278">
        <v>44452</v>
      </c>
      <c r="C119" s="352"/>
      <c r="D119" s="336" t="s">
        <v>968</v>
      </c>
      <c r="E119" s="353" t="s">
        <v>616</v>
      </c>
      <c r="F119" s="277">
        <v>56</v>
      </c>
      <c r="G119" s="277">
        <v>17</v>
      </c>
      <c r="H119" s="277">
        <v>17</v>
      </c>
      <c r="I119" s="279" t="s">
        <v>969</v>
      </c>
      <c r="J119" s="284" t="s">
        <v>993</v>
      </c>
      <c r="K119" s="305">
        <f t="shared" si="113"/>
        <v>-39</v>
      </c>
      <c r="L119" s="305">
        <v>100</v>
      </c>
      <c r="M119" s="280">
        <f t="shared" si="114"/>
        <v>-2050</v>
      </c>
      <c r="N119" s="280">
        <v>50</v>
      </c>
      <c r="O119" s="285" t="s">
        <v>627</v>
      </c>
      <c r="P119" s="306">
        <v>44454</v>
      </c>
      <c r="Q119" s="303"/>
      <c r="R119" s="304" t="s">
        <v>615</v>
      </c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  <c r="AF119" s="287"/>
      <c r="AG119" s="287"/>
      <c r="AH119" s="287"/>
      <c r="AI119" s="287"/>
      <c r="AJ119" s="287"/>
      <c r="AK119" s="287"/>
      <c r="AL119" s="287"/>
    </row>
    <row r="120" spans="1:38" s="288" customFormat="1" ht="12.75" customHeight="1">
      <c r="A120" s="329">
        <v>30</v>
      </c>
      <c r="B120" s="281">
        <v>44453</v>
      </c>
      <c r="C120" s="348"/>
      <c r="D120" s="335" t="s">
        <v>904</v>
      </c>
      <c r="E120" s="349" t="s">
        <v>855</v>
      </c>
      <c r="F120" s="283">
        <v>124</v>
      </c>
      <c r="G120" s="283">
        <v>210</v>
      </c>
      <c r="H120" s="283">
        <v>108</v>
      </c>
      <c r="I120" s="350">
        <v>0.1</v>
      </c>
      <c r="J120" s="296" t="s">
        <v>977</v>
      </c>
      <c r="K120" s="307">
        <f>F120-H120</f>
        <v>16</v>
      </c>
      <c r="L120" s="307">
        <v>100</v>
      </c>
      <c r="M120" s="308">
        <f t="shared" ref="M120:M121" si="115">(K120*N120)-100</f>
        <v>700</v>
      </c>
      <c r="N120" s="308">
        <v>50</v>
      </c>
      <c r="O120" s="298" t="s">
        <v>614</v>
      </c>
      <c r="P120" s="319">
        <v>44453</v>
      </c>
      <c r="Q120" s="303"/>
      <c r="R120" s="304" t="s">
        <v>615</v>
      </c>
      <c r="S120" s="287"/>
      <c r="T120" s="287"/>
      <c r="U120" s="287"/>
      <c r="V120" s="287"/>
      <c r="W120" s="287"/>
      <c r="X120" s="287"/>
      <c r="Y120" s="287"/>
      <c r="Z120" s="287"/>
      <c r="AA120" s="287"/>
      <c r="AB120" s="287"/>
      <c r="AC120" s="287"/>
      <c r="AD120" s="287"/>
      <c r="AE120" s="287"/>
      <c r="AF120" s="287"/>
      <c r="AG120" s="287"/>
      <c r="AH120" s="287"/>
      <c r="AI120" s="287"/>
      <c r="AJ120" s="287"/>
      <c r="AK120" s="287"/>
      <c r="AL120" s="287"/>
    </row>
    <row r="121" spans="1:38" s="288" customFormat="1" ht="12.75" customHeight="1">
      <c r="A121" s="329">
        <v>31</v>
      </c>
      <c r="B121" s="281">
        <v>44453</v>
      </c>
      <c r="C121" s="348"/>
      <c r="D121" s="335" t="s">
        <v>979</v>
      </c>
      <c r="E121" s="349" t="s">
        <v>616</v>
      </c>
      <c r="F121" s="283">
        <v>27</v>
      </c>
      <c r="G121" s="283">
        <v>18</v>
      </c>
      <c r="H121" s="283">
        <v>31</v>
      </c>
      <c r="I121" s="350" t="s">
        <v>980</v>
      </c>
      <c r="J121" s="296" t="s">
        <v>1000</v>
      </c>
      <c r="K121" s="307">
        <f t="shared" ref="K121" si="116">H121-F121</f>
        <v>4</v>
      </c>
      <c r="L121" s="307">
        <v>100</v>
      </c>
      <c r="M121" s="308">
        <f t="shared" si="115"/>
        <v>2200</v>
      </c>
      <c r="N121" s="308">
        <v>575</v>
      </c>
      <c r="O121" s="298" t="s">
        <v>614</v>
      </c>
      <c r="P121" s="319">
        <v>44453</v>
      </c>
      <c r="Q121" s="303"/>
      <c r="R121" s="304" t="s">
        <v>618</v>
      </c>
      <c r="S121" s="287"/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  <c r="AD121" s="287"/>
      <c r="AE121" s="287"/>
      <c r="AF121" s="287"/>
      <c r="AG121" s="287"/>
      <c r="AH121" s="287"/>
      <c r="AI121" s="287"/>
      <c r="AJ121" s="287"/>
      <c r="AK121" s="287"/>
      <c r="AL121" s="287"/>
    </row>
    <row r="122" spans="1:38" s="288" customFormat="1" ht="12.75" customHeight="1">
      <c r="A122" s="329">
        <v>32</v>
      </c>
      <c r="B122" s="281">
        <v>44453</v>
      </c>
      <c r="C122" s="348"/>
      <c r="D122" s="335" t="s">
        <v>981</v>
      </c>
      <c r="E122" s="349" t="s">
        <v>616</v>
      </c>
      <c r="F122" s="283">
        <v>155</v>
      </c>
      <c r="G122" s="283">
        <v>60</v>
      </c>
      <c r="H122" s="283">
        <v>215</v>
      </c>
      <c r="I122" s="350" t="s">
        <v>982</v>
      </c>
      <c r="J122" s="296" t="s">
        <v>825</v>
      </c>
      <c r="K122" s="307">
        <f t="shared" ref="K122" si="117">H122-F122</f>
        <v>60</v>
      </c>
      <c r="L122" s="307">
        <v>100</v>
      </c>
      <c r="M122" s="308">
        <f t="shared" ref="M122:M123" si="118">(K122*N122)-100</f>
        <v>1400</v>
      </c>
      <c r="N122" s="308">
        <v>25</v>
      </c>
      <c r="O122" s="298" t="s">
        <v>614</v>
      </c>
      <c r="P122" s="319">
        <v>44453</v>
      </c>
      <c r="Q122" s="303"/>
      <c r="R122" s="304" t="s">
        <v>615</v>
      </c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  <c r="AF122" s="287"/>
      <c r="AG122" s="287"/>
      <c r="AH122" s="287"/>
      <c r="AI122" s="287"/>
      <c r="AJ122" s="287"/>
      <c r="AK122" s="287"/>
      <c r="AL122" s="287"/>
    </row>
    <row r="123" spans="1:38" s="288" customFormat="1" ht="12.75" customHeight="1">
      <c r="A123" s="351">
        <v>33</v>
      </c>
      <c r="B123" s="278">
        <v>44453</v>
      </c>
      <c r="C123" s="352"/>
      <c r="D123" s="336" t="s">
        <v>983</v>
      </c>
      <c r="E123" s="353" t="s">
        <v>855</v>
      </c>
      <c r="F123" s="277">
        <v>1.55</v>
      </c>
      <c r="G123" s="277">
        <v>2.7</v>
      </c>
      <c r="H123" s="277">
        <v>2.7</v>
      </c>
      <c r="I123" s="279">
        <v>0.1</v>
      </c>
      <c r="J123" s="284" t="s">
        <v>1020</v>
      </c>
      <c r="K123" s="305">
        <f>F123-H123</f>
        <v>-1.1500000000000001</v>
      </c>
      <c r="L123" s="305">
        <v>100</v>
      </c>
      <c r="M123" s="280">
        <f t="shared" si="118"/>
        <v>-4700.0000000000009</v>
      </c>
      <c r="N123" s="280">
        <v>4000</v>
      </c>
      <c r="O123" s="285" t="s">
        <v>627</v>
      </c>
      <c r="P123" s="306">
        <v>44455</v>
      </c>
      <c r="Q123" s="303"/>
      <c r="R123" s="304" t="s">
        <v>618</v>
      </c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7"/>
      <c r="AG123" s="287"/>
      <c r="AH123" s="287"/>
      <c r="AI123" s="287"/>
      <c r="AJ123" s="287"/>
      <c r="AK123" s="287"/>
      <c r="AL123" s="287"/>
    </row>
    <row r="124" spans="1:38" s="288" customFormat="1" ht="12.75" customHeight="1">
      <c r="A124" s="351">
        <v>34</v>
      </c>
      <c r="B124" s="278">
        <v>44454</v>
      </c>
      <c r="C124" s="352"/>
      <c r="D124" s="336" t="s">
        <v>981</v>
      </c>
      <c r="E124" s="353" t="s">
        <v>616</v>
      </c>
      <c r="F124" s="277">
        <v>135</v>
      </c>
      <c r="G124" s="277">
        <v>30</v>
      </c>
      <c r="H124" s="277">
        <v>47.5</v>
      </c>
      <c r="I124" s="279">
        <v>300</v>
      </c>
      <c r="J124" s="284" t="s">
        <v>999</v>
      </c>
      <c r="K124" s="305">
        <f t="shared" ref="K124:K125" si="119">H124-F124</f>
        <v>-87.5</v>
      </c>
      <c r="L124" s="305">
        <v>100</v>
      </c>
      <c r="M124" s="280">
        <f t="shared" ref="M124:M127" si="120">(K124*N124)-100</f>
        <v>-2287.5</v>
      </c>
      <c r="N124" s="280">
        <v>25</v>
      </c>
      <c r="O124" s="285" t="s">
        <v>627</v>
      </c>
      <c r="P124" s="306">
        <v>44454</v>
      </c>
      <c r="Q124" s="303"/>
      <c r="R124" s="304" t="s">
        <v>618</v>
      </c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  <c r="AF124" s="287"/>
      <c r="AG124" s="287"/>
      <c r="AH124" s="287"/>
      <c r="AI124" s="287"/>
      <c r="AJ124" s="287"/>
      <c r="AK124" s="287"/>
      <c r="AL124" s="287"/>
    </row>
    <row r="125" spans="1:38" s="288" customFormat="1" ht="12.75" customHeight="1">
      <c r="A125" s="329">
        <v>35</v>
      </c>
      <c r="B125" s="281">
        <v>44454</v>
      </c>
      <c r="C125" s="348"/>
      <c r="D125" s="335" t="s">
        <v>996</v>
      </c>
      <c r="E125" s="349" t="s">
        <v>616</v>
      </c>
      <c r="F125" s="283">
        <v>84</v>
      </c>
      <c r="G125" s="283">
        <v>60</v>
      </c>
      <c r="H125" s="283">
        <v>95</v>
      </c>
      <c r="I125" s="350">
        <v>120</v>
      </c>
      <c r="J125" s="296" t="s">
        <v>951</v>
      </c>
      <c r="K125" s="307">
        <f t="shared" si="119"/>
        <v>11</v>
      </c>
      <c r="L125" s="307">
        <v>100</v>
      </c>
      <c r="M125" s="308">
        <f t="shared" si="120"/>
        <v>2100</v>
      </c>
      <c r="N125" s="308">
        <v>200</v>
      </c>
      <c r="O125" s="298" t="s">
        <v>614</v>
      </c>
      <c r="P125" s="319">
        <v>44454</v>
      </c>
      <c r="Q125" s="303"/>
      <c r="R125" s="304" t="s">
        <v>618</v>
      </c>
      <c r="S125" s="287"/>
      <c r="T125" s="287"/>
      <c r="U125" s="287"/>
      <c r="V125" s="287"/>
      <c r="W125" s="287"/>
      <c r="X125" s="287"/>
      <c r="Y125" s="287"/>
      <c r="Z125" s="287"/>
      <c r="AA125" s="287"/>
      <c r="AB125" s="287"/>
      <c r="AC125" s="287"/>
      <c r="AD125" s="287"/>
      <c r="AE125" s="287"/>
      <c r="AF125" s="287"/>
      <c r="AG125" s="287"/>
      <c r="AH125" s="287"/>
      <c r="AI125" s="287"/>
      <c r="AJ125" s="287"/>
      <c r="AK125" s="287"/>
      <c r="AL125" s="287"/>
    </row>
    <row r="126" spans="1:38" s="288" customFormat="1" ht="12.75" customHeight="1">
      <c r="A126" s="351">
        <v>36</v>
      </c>
      <c r="B126" s="278">
        <v>44454</v>
      </c>
      <c r="C126" s="352"/>
      <c r="D126" s="336" t="s">
        <v>997</v>
      </c>
      <c r="E126" s="353" t="s">
        <v>855</v>
      </c>
      <c r="F126" s="277">
        <v>99.5</v>
      </c>
      <c r="G126" s="277">
        <v>170</v>
      </c>
      <c r="H126" s="277">
        <v>170</v>
      </c>
      <c r="I126" s="279">
        <v>0.1</v>
      </c>
      <c r="J126" s="284" t="s">
        <v>1018</v>
      </c>
      <c r="K126" s="305">
        <f>F126-H126</f>
        <v>-70.5</v>
      </c>
      <c r="L126" s="305">
        <v>100</v>
      </c>
      <c r="M126" s="280">
        <f t="shared" si="120"/>
        <v>-3625</v>
      </c>
      <c r="N126" s="280">
        <v>50</v>
      </c>
      <c r="O126" s="285" t="s">
        <v>627</v>
      </c>
      <c r="P126" s="306">
        <v>44455</v>
      </c>
      <c r="Q126" s="303"/>
      <c r="R126" s="304" t="s">
        <v>615</v>
      </c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7"/>
      <c r="AG126" s="287"/>
      <c r="AH126" s="287"/>
      <c r="AI126" s="287"/>
      <c r="AJ126" s="287"/>
      <c r="AK126" s="287"/>
      <c r="AL126" s="287"/>
    </row>
    <row r="127" spans="1:38" s="288" customFormat="1" ht="12.75" customHeight="1">
      <c r="A127" s="329">
        <v>37</v>
      </c>
      <c r="B127" s="281">
        <v>44454</v>
      </c>
      <c r="C127" s="348"/>
      <c r="D127" s="335" t="s">
        <v>998</v>
      </c>
      <c r="E127" s="349" t="s">
        <v>616</v>
      </c>
      <c r="F127" s="283">
        <v>45.5</v>
      </c>
      <c r="G127" s="283">
        <v>30</v>
      </c>
      <c r="H127" s="283">
        <v>54.5</v>
      </c>
      <c r="I127" s="350" t="s">
        <v>929</v>
      </c>
      <c r="J127" s="296" t="s">
        <v>971</v>
      </c>
      <c r="K127" s="307">
        <f t="shared" ref="K127" si="121">H127-F127</f>
        <v>9</v>
      </c>
      <c r="L127" s="307">
        <v>100</v>
      </c>
      <c r="M127" s="308">
        <f t="shared" si="120"/>
        <v>2600</v>
      </c>
      <c r="N127" s="308">
        <v>300</v>
      </c>
      <c r="O127" s="298" t="s">
        <v>614</v>
      </c>
      <c r="P127" s="309">
        <v>44455</v>
      </c>
      <c r="Q127" s="303"/>
      <c r="R127" s="304" t="s">
        <v>618</v>
      </c>
      <c r="S127" s="287"/>
      <c r="T127" s="287"/>
      <c r="U127" s="287"/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</row>
    <row r="128" spans="1:38" s="288" customFormat="1" ht="12.75" customHeight="1">
      <c r="A128" s="329">
        <v>38</v>
      </c>
      <c r="B128" s="281">
        <v>44455</v>
      </c>
      <c r="C128" s="348"/>
      <c r="D128" s="335" t="s">
        <v>1010</v>
      </c>
      <c r="E128" s="349" t="s">
        <v>616</v>
      </c>
      <c r="F128" s="283">
        <v>25</v>
      </c>
      <c r="G128" s="283">
        <v>16</v>
      </c>
      <c r="H128" s="283">
        <v>31</v>
      </c>
      <c r="I128" s="350" t="s">
        <v>1011</v>
      </c>
      <c r="J128" s="296" t="s">
        <v>973</v>
      </c>
      <c r="K128" s="307">
        <f t="shared" ref="K128" si="122">H128-F128</f>
        <v>6</v>
      </c>
      <c r="L128" s="307">
        <v>100</v>
      </c>
      <c r="M128" s="308">
        <f t="shared" ref="M128" si="123">(K128*N128)-100</f>
        <v>3200</v>
      </c>
      <c r="N128" s="308">
        <v>550</v>
      </c>
      <c r="O128" s="298" t="s">
        <v>614</v>
      </c>
      <c r="P128" s="309">
        <v>44455</v>
      </c>
      <c r="Q128" s="303"/>
      <c r="R128" s="304" t="s">
        <v>618</v>
      </c>
      <c r="S128" s="287"/>
      <c r="T128" s="287"/>
      <c r="U128" s="287"/>
      <c r="V128" s="287"/>
      <c r="W128" s="287"/>
      <c r="X128" s="287"/>
      <c r="Y128" s="287"/>
      <c r="Z128" s="287"/>
      <c r="AA128" s="287"/>
      <c r="AB128" s="287"/>
      <c r="AC128" s="287"/>
      <c r="AD128" s="287"/>
      <c r="AE128" s="287"/>
      <c r="AF128" s="287"/>
      <c r="AG128" s="287"/>
      <c r="AH128" s="287"/>
      <c r="AI128" s="287"/>
      <c r="AJ128" s="287"/>
      <c r="AK128" s="287"/>
      <c r="AL128" s="287"/>
    </row>
    <row r="129" spans="1:38" s="288" customFormat="1" ht="12.75" customHeight="1">
      <c r="A129" s="351">
        <v>39</v>
      </c>
      <c r="B129" s="418">
        <v>44455</v>
      </c>
      <c r="C129" s="462"/>
      <c r="D129" s="336" t="s">
        <v>1012</v>
      </c>
      <c r="E129" s="353" t="s">
        <v>616</v>
      </c>
      <c r="F129" s="277">
        <v>35</v>
      </c>
      <c r="G129" s="277"/>
      <c r="H129" s="277">
        <v>0</v>
      </c>
      <c r="I129" s="279">
        <v>80</v>
      </c>
      <c r="J129" s="284" t="s">
        <v>1019</v>
      </c>
      <c r="K129" s="305">
        <f t="shared" ref="K129" si="124">H129-F129</f>
        <v>-35</v>
      </c>
      <c r="L129" s="305">
        <v>100</v>
      </c>
      <c r="M129" s="280">
        <f t="shared" ref="M129" si="125">(K129*N129)-100</f>
        <v>-1850</v>
      </c>
      <c r="N129" s="280">
        <v>50</v>
      </c>
      <c r="O129" s="285" t="s">
        <v>627</v>
      </c>
      <c r="P129" s="306">
        <v>44455</v>
      </c>
      <c r="Q129" s="303"/>
      <c r="R129" s="304" t="s">
        <v>618</v>
      </c>
      <c r="S129" s="287"/>
      <c r="T129" s="287"/>
      <c r="U129" s="287"/>
      <c r="V129" s="287"/>
      <c r="W129" s="287"/>
      <c r="X129" s="287"/>
      <c r="Y129" s="287"/>
      <c r="Z129" s="287"/>
      <c r="AA129" s="287"/>
      <c r="AB129" s="287"/>
      <c r="AC129" s="287"/>
      <c r="AD129" s="287"/>
      <c r="AE129" s="287"/>
      <c r="AF129" s="287"/>
      <c r="AG129" s="287"/>
      <c r="AH129" s="287"/>
      <c r="AI129" s="287"/>
      <c r="AJ129" s="287"/>
      <c r="AK129" s="287"/>
      <c r="AL129" s="287"/>
    </row>
    <row r="130" spans="1:38" s="288" customFormat="1" ht="12.75" customHeight="1">
      <c r="A130" s="498">
        <v>40</v>
      </c>
      <c r="B130" s="500">
        <v>44455</v>
      </c>
      <c r="C130" s="457"/>
      <c r="D130" s="397" t="s">
        <v>1013</v>
      </c>
      <c r="E130" s="386" t="s">
        <v>616</v>
      </c>
      <c r="F130" s="386">
        <v>385</v>
      </c>
      <c r="G130" s="386">
        <v>199</v>
      </c>
      <c r="H130" s="386">
        <v>460</v>
      </c>
      <c r="I130" s="458" t="s">
        <v>1015</v>
      </c>
      <c r="J130" s="502" t="s">
        <v>1016</v>
      </c>
      <c r="K130" s="459">
        <f>H130-F130</f>
        <v>75</v>
      </c>
      <c r="L130" s="459">
        <v>100</v>
      </c>
      <c r="M130" s="504">
        <f>(80*25)-200</f>
        <v>1800</v>
      </c>
      <c r="N130" s="506">
        <v>25</v>
      </c>
      <c r="O130" s="494" t="s">
        <v>614</v>
      </c>
      <c r="P130" s="496">
        <v>44455</v>
      </c>
      <c r="Q130" s="303"/>
      <c r="R130" s="304" t="s">
        <v>615</v>
      </c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  <c r="AD130" s="287"/>
      <c r="AE130" s="287"/>
      <c r="AF130" s="287"/>
      <c r="AG130" s="287"/>
      <c r="AH130" s="287"/>
      <c r="AI130" s="287"/>
      <c r="AJ130" s="287"/>
      <c r="AK130" s="287"/>
      <c r="AL130" s="287"/>
    </row>
    <row r="131" spans="1:38" s="288" customFormat="1" ht="12.75" customHeight="1">
      <c r="A131" s="499"/>
      <c r="B131" s="501"/>
      <c r="C131" s="457"/>
      <c r="D131" s="397" t="s">
        <v>1014</v>
      </c>
      <c r="E131" s="386" t="s">
        <v>855</v>
      </c>
      <c r="F131" s="386">
        <v>50</v>
      </c>
      <c r="G131" s="386"/>
      <c r="H131" s="386">
        <v>45</v>
      </c>
      <c r="I131" s="458"/>
      <c r="J131" s="503"/>
      <c r="K131" s="460">
        <f>F131-H131</f>
        <v>5</v>
      </c>
      <c r="L131" s="461">
        <v>100</v>
      </c>
      <c r="M131" s="505"/>
      <c r="N131" s="503"/>
      <c r="O131" s="495"/>
      <c r="P131" s="497"/>
      <c r="Q131" s="303"/>
      <c r="R131" s="304" t="s">
        <v>615</v>
      </c>
      <c r="S131" s="287"/>
      <c r="T131" s="287"/>
      <c r="U131" s="287"/>
      <c r="V131" s="287"/>
      <c r="W131" s="287"/>
      <c r="X131" s="287"/>
      <c r="Y131" s="287"/>
      <c r="Z131" s="287"/>
      <c r="AA131" s="287"/>
      <c r="AB131" s="287"/>
      <c r="AC131" s="287"/>
      <c r="AD131" s="287"/>
      <c r="AE131" s="287"/>
      <c r="AF131" s="287"/>
      <c r="AG131" s="287"/>
      <c r="AH131" s="287"/>
      <c r="AI131" s="287"/>
      <c r="AJ131" s="287"/>
      <c r="AK131" s="287"/>
      <c r="AL131" s="287"/>
    </row>
    <row r="132" spans="1:38" s="288" customFormat="1" ht="12.75" customHeight="1">
      <c r="A132" s="351">
        <v>41</v>
      </c>
      <c r="B132" s="418">
        <v>44455</v>
      </c>
      <c r="C132" s="352"/>
      <c r="D132" s="336" t="s">
        <v>998</v>
      </c>
      <c r="E132" s="353" t="s">
        <v>616</v>
      </c>
      <c r="F132" s="277">
        <v>45.5</v>
      </c>
      <c r="G132" s="277">
        <v>30</v>
      </c>
      <c r="H132" s="277">
        <v>30</v>
      </c>
      <c r="I132" s="279" t="s">
        <v>929</v>
      </c>
      <c r="J132" s="284" t="s">
        <v>1027</v>
      </c>
      <c r="K132" s="305">
        <f t="shared" ref="K132" si="126">H132-F132</f>
        <v>-15.5</v>
      </c>
      <c r="L132" s="305">
        <v>100</v>
      </c>
      <c r="M132" s="280">
        <f t="shared" ref="M132" si="127">(K132*N132)-100</f>
        <v>-4750</v>
      </c>
      <c r="N132" s="280">
        <v>300</v>
      </c>
      <c r="O132" s="285" t="s">
        <v>627</v>
      </c>
      <c r="P132" s="306">
        <v>44456</v>
      </c>
      <c r="Q132" s="303"/>
      <c r="R132" s="304" t="s">
        <v>618</v>
      </c>
      <c r="S132" s="287"/>
      <c r="T132" s="287"/>
      <c r="U132" s="287"/>
      <c r="V132" s="287"/>
      <c r="W132" s="287"/>
      <c r="X132" s="287"/>
      <c r="Y132" s="287"/>
      <c r="Z132" s="287"/>
      <c r="AA132" s="287"/>
      <c r="AB132" s="287"/>
      <c r="AC132" s="287"/>
      <c r="AD132" s="287"/>
      <c r="AE132" s="287"/>
      <c r="AF132" s="287"/>
      <c r="AG132" s="287"/>
      <c r="AH132" s="287"/>
      <c r="AI132" s="287"/>
      <c r="AJ132" s="287"/>
      <c r="AK132" s="287"/>
      <c r="AL132" s="287"/>
    </row>
    <row r="133" spans="1:38" s="288" customFormat="1" ht="12.75" customHeight="1">
      <c r="A133" s="329">
        <v>42</v>
      </c>
      <c r="B133" s="464">
        <v>44455</v>
      </c>
      <c r="C133" s="348"/>
      <c r="D133" s="335" t="s">
        <v>1017</v>
      </c>
      <c r="E133" s="349" t="s">
        <v>616</v>
      </c>
      <c r="F133" s="283">
        <v>420</v>
      </c>
      <c r="G133" s="283">
        <v>290</v>
      </c>
      <c r="H133" s="283">
        <v>600</v>
      </c>
      <c r="I133" s="350">
        <v>600</v>
      </c>
      <c r="J133" s="296" t="s">
        <v>1022</v>
      </c>
      <c r="K133" s="307">
        <f t="shared" ref="K133:K134" si="128">H133-F133</f>
        <v>180</v>
      </c>
      <c r="L133" s="307">
        <v>100</v>
      </c>
      <c r="M133" s="308">
        <f t="shared" ref="M133:M134" si="129">(K133*N133)-100</f>
        <v>4400</v>
      </c>
      <c r="N133" s="308">
        <v>25</v>
      </c>
      <c r="O133" s="298" t="s">
        <v>614</v>
      </c>
      <c r="P133" s="464">
        <v>44456</v>
      </c>
      <c r="Q133" s="303"/>
      <c r="R133" s="304" t="s">
        <v>615</v>
      </c>
      <c r="S133" s="287"/>
      <c r="T133" s="287"/>
      <c r="U133" s="287"/>
      <c r="V133" s="287"/>
      <c r="W133" s="287"/>
      <c r="X133" s="287"/>
      <c r="Y133" s="287"/>
      <c r="Z133" s="287"/>
      <c r="AA133" s="287"/>
      <c r="AB133" s="287"/>
      <c r="AC133" s="287"/>
      <c r="AD133" s="287"/>
      <c r="AE133" s="287"/>
      <c r="AF133" s="287"/>
      <c r="AG133" s="287"/>
      <c r="AH133" s="287"/>
      <c r="AI133" s="287"/>
      <c r="AJ133" s="287"/>
      <c r="AK133" s="287"/>
      <c r="AL133" s="287"/>
    </row>
    <row r="134" spans="1:38" s="288" customFormat="1" ht="12.75" customHeight="1">
      <c r="A134" s="329">
        <v>43</v>
      </c>
      <c r="B134" s="464">
        <v>44456</v>
      </c>
      <c r="C134" s="348"/>
      <c r="D134" s="335" t="s">
        <v>1017</v>
      </c>
      <c r="E134" s="349" t="s">
        <v>616</v>
      </c>
      <c r="F134" s="283">
        <v>440</v>
      </c>
      <c r="G134" s="283">
        <v>290</v>
      </c>
      <c r="H134" s="283">
        <v>500</v>
      </c>
      <c r="I134" s="350">
        <v>650</v>
      </c>
      <c r="J134" s="296" t="s">
        <v>825</v>
      </c>
      <c r="K134" s="307">
        <f t="shared" si="128"/>
        <v>60</v>
      </c>
      <c r="L134" s="307">
        <v>100</v>
      </c>
      <c r="M134" s="308">
        <f t="shared" si="129"/>
        <v>1400</v>
      </c>
      <c r="N134" s="308">
        <v>25</v>
      </c>
      <c r="O134" s="298" t="s">
        <v>614</v>
      </c>
      <c r="P134" s="464">
        <v>44456</v>
      </c>
      <c r="Q134" s="303"/>
      <c r="R134" s="304" t="s">
        <v>615</v>
      </c>
      <c r="S134" s="287"/>
      <c r="T134" s="287"/>
      <c r="U134" s="287"/>
      <c r="V134" s="287"/>
      <c r="W134" s="287"/>
      <c r="X134" s="287"/>
      <c r="Y134" s="287"/>
      <c r="Z134" s="287"/>
      <c r="AA134" s="287"/>
      <c r="AB134" s="287"/>
      <c r="AC134" s="287"/>
      <c r="AD134" s="287"/>
      <c r="AE134" s="287"/>
      <c r="AF134" s="287"/>
      <c r="AG134" s="287"/>
      <c r="AH134" s="287"/>
      <c r="AI134" s="287"/>
      <c r="AJ134" s="287"/>
      <c r="AK134" s="287"/>
      <c r="AL134" s="287"/>
    </row>
    <row r="135" spans="1:38" s="288" customFormat="1" ht="12.75" customHeight="1">
      <c r="A135" s="329">
        <v>44</v>
      </c>
      <c r="B135" s="464">
        <v>44456</v>
      </c>
      <c r="C135" s="348"/>
      <c r="D135" s="335" t="s">
        <v>996</v>
      </c>
      <c r="E135" s="349" t="s">
        <v>616</v>
      </c>
      <c r="F135" s="283">
        <v>76</v>
      </c>
      <c r="G135" s="283">
        <v>50</v>
      </c>
      <c r="H135" s="283">
        <v>86</v>
      </c>
      <c r="I135" s="350">
        <v>120</v>
      </c>
      <c r="J135" s="296" t="s">
        <v>992</v>
      </c>
      <c r="K135" s="307">
        <f t="shared" ref="K135:K136" si="130">H135-F135</f>
        <v>10</v>
      </c>
      <c r="L135" s="307">
        <v>100</v>
      </c>
      <c r="M135" s="308">
        <f t="shared" ref="M135:M138" si="131">(K135*N135)-100</f>
        <v>1900</v>
      </c>
      <c r="N135" s="308">
        <v>200</v>
      </c>
      <c r="O135" s="298" t="s">
        <v>614</v>
      </c>
      <c r="P135" s="464">
        <v>44456</v>
      </c>
      <c r="Q135" s="303"/>
      <c r="R135" s="304" t="s">
        <v>618</v>
      </c>
      <c r="S135" s="287"/>
      <c r="T135" s="287"/>
      <c r="U135" s="287"/>
      <c r="V135" s="287"/>
      <c r="W135" s="287"/>
      <c r="X135" s="287"/>
      <c r="Y135" s="287"/>
      <c r="Z135" s="287"/>
      <c r="AA135" s="287"/>
      <c r="AB135" s="287"/>
      <c r="AC135" s="287"/>
      <c r="AD135" s="287"/>
      <c r="AE135" s="287"/>
      <c r="AF135" s="287"/>
      <c r="AG135" s="287"/>
      <c r="AH135" s="287"/>
      <c r="AI135" s="287"/>
      <c r="AJ135" s="287"/>
      <c r="AK135" s="287"/>
      <c r="AL135" s="287"/>
    </row>
    <row r="136" spans="1:38" s="288" customFormat="1" ht="12.75" customHeight="1">
      <c r="A136" s="329">
        <v>45</v>
      </c>
      <c r="B136" s="464">
        <v>44456</v>
      </c>
      <c r="C136" s="348"/>
      <c r="D136" s="335" t="s">
        <v>1017</v>
      </c>
      <c r="E136" s="349" t="s">
        <v>616</v>
      </c>
      <c r="F136" s="283">
        <v>290</v>
      </c>
      <c r="G136" s="283">
        <v>180</v>
      </c>
      <c r="H136" s="283">
        <v>350</v>
      </c>
      <c r="I136" s="350" t="s">
        <v>1026</v>
      </c>
      <c r="J136" s="296" t="s">
        <v>825</v>
      </c>
      <c r="K136" s="307">
        <f t="shared" si="130"/>
        <v>60</v>
      </c>
      <c r="L136" s="307">
        <v>100</v>
      </c>
      <c r="M136" s="308">
        <f t="shared" si="131"/>
        <v>1400</v>
      </c>
      <c r="N136" s="308">
        <v>25</v>
      </c>
      <c r="O136" s="298" t="s">
        <v>614</v>
      </c>
      <c r="P136" s="464">
        <v>44456</v>
      </c>
      <c r="Q136" s="303"/>
      <c r="R136" s="304" t="s">
        <v>615</v>
      </c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7"/>
      <c r="AF136" s="287"/>
      <c r="AG136" s="287"/>
      <c r="AH136" s="287"/>
      <c r="AI136" s="287"/>
      <c r="AJ136" s="287"/>
      <c r="AK136" s="287"/>
      <c r="AL136" s="287"/>
    </row>
    <row r="137" spans="1:38" s="288" customFormat="1" ht="12.75" customHeight="1">
      <c r="A137" s="329">
        <v>46</v>
      </c>
      <c r="B137" s="468">
        <v>44456</v>
      </c>
      <c r="C137" s="348"/>
      <c r="D137" s="335" t="s">
        <v>1028</v>
      </c>
      <c r="E137" s="349" t="s">
        <v>855</v>
      </c>
      <c r="F137" s="283">
        <v>125</v>
      </c>
      <c r="G137" s="283">
        <v>210</v>
      </c>
      <c r="H137" s="283">
        <v>65</v>
      </c>
      <c r="I137" s="350">
        <v>0.1</v>
      </c>
      <c r="J137" s="296" t="s">
        <v>825</v>
      </c>
      <c r="K137" s="307">
        <f>F137-H137</f>
        <v>60</v>
      </c>
      <c r="L137" s="307">
        <v>100</v>
      </c>
      <c r="M137" s="308">
        <f t="shared" si="131"/>
        <v>2900</v>
      </c>
      <c r="N137" s="308">
        <v>50</v>
      </c>
      <c r="O137" s="298" t="s">
        <v>614</v>
      </c>
      <c r="P137" s="309">
        <v>44459</v>
      </c>
      <c r="Q137" s="303"/>
      <c r="R137" s="304" t="s">
        <v>615</v>
      </c>
      <c r="S137" s="287"/>
      <c r="T137" s="287"/>
      <c r="U137" s="287"/>
      <c r="V137" s="287"/>
      <c r="W137" s="287"/>
      <c r="X137" s="287"/>
      <c r="Y137" s="287"/>
      <c r="Z137" s="287"/>
      <c r="AA137" s="287"/>
      <c r="AB137" s="287"/>
      <c r="AC137" s="287"/>
      <c r="AD137" s="287"/>
      <c r="AE137" s="287"/>
      <c r="AF137" s="287"/>
      <c r="AG137" s="287"/>
      <c r="AH137" s="287"/>
      <c r="AI137" s="287"/>
      <c r="AJ137" s="287"/>
      <c r="AK137" s="287"/>
      <c r="AL137" s="287"/>
    </row>
    <row r="138" spans="1:38" s="288" customFormat="1" ht="12.75" customHeight="1">
      <c r="A138" s="329">
        <v>47</v>
      </c>
      <c r="B138" s="468">
        <v>44459</v>
      </c>
      <c r="C138" s="348"/>
      <c r="D138" s="335" t="s">
        <v>1034</v>
      </c>
      <c r="E138" s="349" t="s">
        <v>616</v>
      </c>
      <c r="F138" s="283">
        <v>66</v>
      </c>
      <c r="G138" s="283">
        <v>17</v>
      </c>
      <c r="H138" s="283">
        <v>79</v>
      </c>
      <c r="I138" s="350">
        <v>130</v>
      </c>
      <c r="J138" s="296" t="s">
        <v>1061</v>
      </c>
      <c r="K138" s="307">
        <f t="shared" ref="K138" si="132">H138-F138</f>
        <v>13</v>
      </c>
      <c r="L138" s="307">
        <v>100</v>
      </c>
      <c r="M138" s="308">
        <f t="shared" si="131"/>
        <v>550</v>
      </c>
      <c r="N138" s="308">
        <v>50</v>
      </c>
      <c r="O138" s="298" t="s">
        <v>614</v>
      </c>
      <c r="P138" s="319">
        <v>44459</v>
      </c>
      <c r="Q138" s="303"/>
      <c r="R138" s="304" t="s">
        <v>615</v>
      </c>
      <c r="S138" s="287"/>
      <c r="T138" s="287"/>
      <c r="U138" s="287"/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</row>
    <row r="139" spans="1:38" s="288" customFormat="1" ht="12.75" customHeight="1">
      <c r="A139" s="329">
        <v>48</v>
      </c>
      <c r="B139" s="468">
        <v>44459</v>
      </c>
      <c r="C139" s="348"/>
      <c r="D139" s="335" t="s">
        <v>996</v>
      </c>
      <c r="E139" s="349" t="s">
        <v>616</v>
      </c>
      <c r="F139" s="283">
        <v>57.5</v>
      </c>
      <c r="G139" s="283">
        <v>25</v>
      </c>
      <c r="H139" s="283">
        <v>74.5</v>
      </c>
      <c r="I139" s="350">
        <v>100</v>
      </c>
      <c r="J139" s="296" t="s">
        <v>909</v>
      </c>
      <c r="K139" s="307">
        <f t="shared" ref="K139" si="133">H139-F139</f>
        <v>17</v>
      </c>
      <c r="L139" s="307">
        <v>100</v>
      </c>
      <c r="M139" s="308">
        <f t="shared" ref="M139" si="134">(K139*N139)-100</f>
        <v>3300</v>
      </c>
      <c r="N139" s="308">
        <v>200</v>
      </c>
      <c r="O139" s="298" t="s">
        <v>614</v>
      </c>
      <c r="P139" s="468">
        <v>44459</v>
      </c>
      <c r="Q139" s="303"/>
      <c r="R139" s="304" t="s">
        <v>618</v>
      </c>
      <c r="S139" s="287"/>
      <c r="T139" s="287"/>
      <c r="U139" s="287"/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287"/>
      <c r="AG139" s="287"/>
      <c r="AH139" s="287"/>
      <c r="AI139" s="287"/>
      <c r="AJ139" s="287"/>
      <c r="AK139" s="287"/>
      <c r="AL139" s="287"/>
    </row>
    <row r="140" spans="1:38" s="288" customFormat="1" ht="12.75" customHeight="1">
      <c r="A140" s="329">
        <v>49</v>
      </c>
      <c r="B140" s="468">
        <v>44459</v>
      </c>
      <c r="C140" s="348"/>
      <c r="D140" s="335" t="s">
        <v>1035</v>
      </c>
      <c r="E140" s="349" t="s">
        <v>616</v>
      </c>
      <c r="F140" s="283">
        <v>21</v>
      </c>
      <c r="G140" s="283">
        <v>12</v>
      </c>
      <c r="H140" s="283">
        <v>26</v>
      </c>
      <c r="I140" s="350" t="s">
        <v>1036</v>
      </c>
      <c r="J140" s="296" t="s">
        <v>940</v>
      </c>
      <c r="K140" s="307">
        <f t="shared" ref="K140" si="135">H140-F140</f>
        <v>5</v>
      </c>
      <c r="L140" s="307">
        <v>100</v>
      </c>
      <c r="M140" s="308">
        <f t="shared" ref="M140" si="136">(K140*N140)-100</f>
        <v>2650</v>
      </c>
      <c r="N140" s="308">
        <v>550</v>
      </c>
      <c r="O140" s="298" t="s">
        <v>614</v>
      </c>
      <c r="P140" s="468">
        <v>44459</v>
      </c>
      <c r="Q140" s="303"/>
      <c r="R140" s="304" t="s">
        <v>618</v>
      </c>
      <c r="S140" s="287"/>
      <c r="T140" s="287"/>
      <c r="U140" s="287"/>
      <c r="V140" s="287"/>
      <c r="W140" s="287"/>
      <c r="X140" s="287"/>
      <c r="Y140" s="287"/>
      <c r="Z140" s="287"/>
      <c r="AA140" s="287"/>
      <c r="AB140" s="287"/>
      <c r="AC140" s="287"/>
      <c r="AD140" s="287"/>
      <c r="AE140" s="287"/>
      <c r="AF140" s="287"/>
      <c r="AG140" s="287"/>
      <c r="AH140" s="287"/>
      <c r="AI140" s="287"/>
      <c r="AJ140" s="287"/>
      <c r="AK140" s="287"/>
      <c r="AL140" s="287"/>
    </row>
    <row r="141" spans="1:38" s="288" customFormat="1" ht="12.75" customHeight="1">
      <c r="A141" s="329">
        <v>50</v>
      </c>
      <c r="B141" s="468">
        <v>44459</v>
      </c>
      <c r="C141" s="348"/>
      <c r="D141" s="335" t="s">
        <v>1028</v>
      </c>
      <c r="E141" s="349" t="s">
        <v>855</v>
      </c>
      <c r="F141" s="283">
        <v>115</v>
      </c>
      <c r="G141" s="283">
        <v>202</v>
      </c>
      <c r="H141" s="283">
        <v>94</v>
      </c>
      <c r="I141" s="350">
        <v>0.1</v>
      </c>
      <c r="J141" s="296" t="s">
        <v>628</v>
      </c>
      <c r="K141" s="307">
        <f>F141-H141</f>
        <v>21</v>
      </c>
      <c r="L141" s="307">
        <v>100</v>
      </c>
      <c r="M141" s="308">
        <f t="shared" ref="M141" si="137">(K141*N141)-100</f>
        <v>950</v>
      </c>
      <c r="N141" s="308">
        <v>50</v>
      </c>
      <c r="O141" s="298" t="s">
        <v>614</v>
      </c>
      <c r="P141" s="319">
        <v>44459</v>
      </c>
      <c r="Q141" s="303"/>
      <c r="R141" s="304" t="s">
        <v>615</v>
      </c>
      <c r="S141" s="287"/>
      <c r="T141" s="287"/>
      <c r="U141" s="287"/>
      <c r="V141" s="287"/>
      <c r="W141" s="287"/>
      <c r="X141" s="287"/>
      <c r="Y141" s="287"/>
      <c r="Z141" s="287"/>
      <c r="AA141" s="287"/>
      <c r="AB141" s="287"/>
      <c r="AC141" s="287"/>
      <c r="AD141" s="287"/>
      <c r="AE141" s="287"/>
      <c r="AF141" s="287"/>
      <c r="AG141" s="287"/>
      <c r="AH141" s="287"/>
      <c r="AI141" s="287"/>
      <c r="AJ141" s="287"/>
      <c r="AK141" s="287"/>
      <c r="AL141" s="287"/>
    </row>
    <row r="142" spans="1:38" s="288" customFormat="1" ht="12.75" customHeight="1">
      <c r="A142" s="327">
        <v>51</v>
      </c>
      <c r="B142" s="311">
        <v>44459</v>
      </c>
      <c r="C142" s="342"/>
      <c r="D142" s="331" t="s">
        <v>996</v>
      </c>
      <c r="E142" s="344" t="s">
        <v>616</v>
      </c>
      <c r="F142" s="330" t="s">
        <v>1037</v>
      </c>
      <c r="G142" s="330">
        <v>28</v>
      </c>
      <c r="H142" s="330"/>
      <c r="I142" s="340">
        <v>100</v>
      </c>
      <c r="J142" s="338" t="s">
        <v>617</v>
      </c>
      <c r="K142" s="299"/>
      <c r="L142" s="299"/>
      <c r="M142" s="286"/>
      <c r="N142" s="300"/>
      <c r="O142" s="301"/>
      <c r="P142" s="302"/>
      <c r="Q142" s="303"/>
      <c r="R142" s="304" t="s">
        <v>618</v>
      </c>
      <c r="S142" s="287"/>
      <c r="T142" s="287"/>
      <c r="U142" s="287"/>
      <c r="V142" s="287"/>
      <c r="W142" s="287"/>
      <c r="X142" s="287"/>
      <c r="Y142" s="287"/>
      <c r="Z142" s="287"/>
      <c r="AA142" s="287"/>
      <c r="AB142" s="287"/>
      <c r="AC142" s="287"/>
      <c r="AD142" s="287"/>
      <c r="AE142" s="287"/>
      <c r="AF142" s="287"/>
      <c r="AG142" s="287"/>
      <c r="AH142" s="287"/>
      <c r="AI142" s="287"/>
      <c r="AJ142" s="287"/>
      <c r="AK142" s="287"/>
      <c r="AL142" s="287"/>
    </row>
    <row r="143" spans="1:38" s="288" customFormat="1" ht="12.75" customHeight="1">
      <c r="A143" s="329">
        <v>52</v>
      </c>
      <c r="B143" s="479">
        <v>44460</v>
      </c>
      <c r="C143" s="348"/>
      <c r="D143" s="335" t="s">
        <v>1066</v>
      </c>
      <c r="E143" s="349" t="s">
        <v>616</v>
      </c>
      <c r="F143" s="283">
        <v>23</v>
      </c>
      <c r="G143" s="283">
        <v>14</v>
      </c>
      <c r="H143" s="283">
        <v>28.5</v>
      </c>
      <c r="I143" s="350" t="s">
        <v>1067</v>
      </c>
      <c r="J143" s="296" t="s">
        <v>1081</v>
      </c>
      <c r="K143" s="307">
        <f t="shared" ref="K143" si="138">H143-F143</f>
        <v>5.5</v>
      </c>
      <c r="L143" s="307">
        <v>100</v>
      </c>
      <c r="M143" s="308">
        <f t="shared" ref="M143" si="139">(K143*N143)-100</f>
        <v>3062.5</v>
      </c>
      <c r="N143" s="308">
        <v>575</v>
      </c>
      <c r="O143" s="298" t="s">
        <v>614</v>
      </c>
      <c r="P143" s="479">
        <v>44460</v>
      </c>
      <c r="Q143" s="303"/>
      <c r="R143" s="304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  <c r="AD143" s="287"/>
      <c r="AE143" s="287"/>
      <c r="AF143" s="287"/>
      <c r="AG143" s="287"/>
      <c r="AH143" s="287"/>
      <c r="AI143" s="287"/>
      <c r="AJ143" s="287"/>
      <c r="AK143" s="287"/>
      <c r="AL143" s="287"/>
    </row>
    <row r="144" spans="1:38" s="288" customFormat="1" ht="12.75" customHeight="1">
      <c r="A144" s="327">
        <v>53</v>
      </c>
      <c r="B144" s="311">
        <v>44460</v>
      </c>
      <c r="C144" s="342"/>
      <c r="D144" s="331" t="s">
        <v>1068</v>
      </c>
      <c r="E144" s="344" t="s">
        <v>616</v>
      </c>
      <c r="F144" s="330" t="s">
        <v>1069</v>
      </c>
      <c r="G144" s="330">
        <v>7</v>
      </c>
      <c r="H144" s="330"/>
      <c r="I144" s="340" t="s">
        <v>1070</v>
      </c>
      <c r="J144" s="338" t="s">
        <v>617</v>
      </c>
      <c r="K144" s="299"/>
      <c r="L144" s="299"/>
      <c r="M144" s="286"/>
      <c r="N144" s="300"/>
      <c r="O144" s="301"/>
      <c r="P144" s="302"/>
      <c r="Q144" s="303"/>
      <c r="R144" s="304"/>
      <c r="S144" s="287"/>
      <c r="T144" s="287"/>
      <c r="U144" s="287"/>
      <c r="V144" s="287"/>
      <c r="W144" s="287"/>
      <c r="X144" s="287"/>
      <c r="Y144" s="287"/>
      <c r="Z144" s="287"/>
      <c r="AA144" s="287"/>
      <c r="AB144" s="287"/>
      <c r="AC144" s="287"/>
      <c r="AD144" s="287"/>
      <c r="AE144" s="287"/>
      <c r="AF144" s="287"/>
      <c r="AG144" s="287"/>
      <c r="AH144" s="287"/>
      <c r="AI144" s="287"/>
      <c r="AJ144" s="287"/>
      <c r="AK144" s="287"/>
      <c r="AL144" s="287"/>
    </row>
    <row r="145" spans="1:38" s="288" customFormat="1" ht="12.75" customHeight="1">
      <c r="A145" s="327">
        <v>54</v>
      </c>
      <c r="B145" s="311">
        <v>44460</v>
      </c>
      <c r="C145" s="342"/>
      <c r="D145" s="331" t="s">
        <v>1066</v>
      </c>
      <c r="E145" s="344" t="s">
        <v>616</v>
      </c>
      <c r="F145" s="330" t="s">
        <v>1072</v>
      </c>
      <c r="G145" s="330">
        <v>12</v>
      </c>
      <c r="H145" s="330"/>
      <c r="I145" s="340" t="s">
        <v>1067</v>
      </c>
      <c r="J145" s="338" t="s">
        <v>617</v>
      </c>
      <c r="K145" s="299"/>
      <c r="L145" s="299"/>
      <c r="M145" s="286"/>
      <c r="N145" s="300"/>
      <c r="O145" s="301"/>
      <c r="P145" s="302"/>
      <c r="Q145" s="303"/>
      <c r="R145" s="304"/>
      <c r="S145" s="287"/>
      <c r="T145" s="287"/>
      <c r="U145" s="287"/>
      <c r="V145" s="287"/>
      <c r="W145" s="287"/>
      <c r="X145" s="287"/>
      <c r="Y145" s="287"/>
      <c r="Z145" s="287"/>
      <c r="AA145" s="287"/>
      <c r="AB145" s="287"/>
      <c r="AC145" s="287"/>
      <c r="AD145" s="287"/>
      <c r="AE145" s="287"/>
      <c r="AF145" s="287"/>
      <c r="AG145" s="287"/>
      <c r="AH145" s="287"/>
      <c r="AI145" s="287"/>
      <c r="AJ145" s="287"/>
      <c r="AK145" s="287"/>
      <c r="AL145" s="287"/>
    </row>
    <row r="146" spans="1:38" s="288" customFormat="1" ht="12.75" customHeight="1">
      <c r="A146" s="327">
        <v>55</v>
      </c>
      <c r="B146" s="311">
        <v>44460</v>
      </c>
      <c r="C146" s="342"/>
      <c r="D146" s="331" t="s">
        <v>1034</v>
      </c>
      <c r="E146" s="344" t="s">
        <v>616</v>
      </c>
      <c r="F146" s="330" t="s">
        <v>929</v>
      </c>
      <c r="G146" s="330">
        <v>19</v>
      </c>
      <c r="H146" s="330"/>
      <c r="I146" s="340" t="s">
        <v>1071</v>
      </c>
      <c r="J146" s="338" t="s">
        <v>617</v>
      </c>
      <c r="K146" s="299"/>
      <c r="L146" s="299"/>
      <c r="M146" s="286"/>
      <c r="N146" s="300"/>
      <c r="O146" s="301"/>
      <c r="P146" s="302"/>
      <c r="Q146" s="303"/>
      <c r="R146" s="304"/>
      <c r="S146" s="287"/>
      <c r="T146" s="287"/>
      <c r="U146" s="287"/>
      <c r="V146" s="287"/>
      <c r="W146" s="287"/>
      <c r="X146" s="287"/>
      <c r="Y146" s="287"/>
      <c r="Z146" s="287"/>
      <c r="AA146" s="287"/>
      <c r="AB146" s="287"/>
      <c r="AC146" s="287"/>
      <c r="AD146" s="287"/>
      <c r="AE146" s="287"/>
      <c r="AF146" s="287"/>
      <c r="AG146" s="287"/>
      <c r="AH146" s="287"/>
      <c r="AI146" s="287"/>
      <c r="AJ146" s="287"/>
      <c r="AK146" s="287"/>
      <c r="AL146" s="287"/>
    </row>
    <row r="147" spans="1:38" s="288" customFormat="1" ht="12.75" customHeight="1">
      <c r="A147" s="327">
        <v>56</v>
      </c>
      <c r="B147" s="311">
        <v>44460</v>
      </c>
      <c r="C147" s="342"/>
      <c r="D147" s="331" t="s">
        <v>1073</v>
      </c>
      <c r="E147" s="344" t="s">
        <v>616</v>
      </c>
      <c r="F147" s="330" t="s">
        <v>1074</v>
      </c>
      <c r="G147" s="330">
        <v>25</v>
      </c>
      <c r="H147" s="330"/>
      <c r="I147" s="340" t="s">
        <v>929</v>
      </c>
      <c r="J147" s="338" t="s">
        <v>617</v>
      </c>
      <c r="K147" s="299"/>
      <c r="L147" s="299"/>
      <c r="M147" s="286"/>
      <c r="N147" s="300"/>
      <c r="O147" s="301"/>
      <c r="P147" s="302"/>
      <c r="Q147" s="303"/>
      <c r="R147" s="304"/>
      <c r="S147" s="287"/>
      <c r="T147" s="287"/>
      <c r="U147" s="287"/>
      <c r="V147" s="287"/>
      <c r="W147" s="287"/>
      <c r="X147" s="287"/>
      <c r="Y147" s="287"/>
      <c r="Z147" s="287"/>
      <c r="AA147" s="287"/>
      <c r="AB147" s="287"/>
      <c r="AC147" s="287"/>
      <c r="AD147" s="287"/>
      <c r="AE147" s="287"/>
      <c r="AF147" s="287"/>
      <c r="AG147" s="287"/>
      <c r="AH147" s="287"/>
      <c r="AI147" s="287"/>
      <c r="AJ147" s="287"/>
      <c r="AK147" s="287"/>
      <c r="AL147" s="287"/>
    </row>
    <row r="148" spans="1:38" s="288" customFormat="1" ht="12.75" customHeight="1">
      <c r="A148" s="327">
        <v>57</v>
      </c>
      <c r="B148" s="311">
        <v>44460</v>
      </c>
      <c r="C148" s="342"/>
      <c r="D148" s="331" t="s">
        <v>1075</v>
      </c>
      <c r="E148" s="344" t="s">
        <v>616</v>
      </c>
      <c r="F148" s="330" t="s">
        <v>1076</v>
      </c>
      <c r="G148" s="330">
        <v>3.6</v>
      </c>
      <c r="H148" s="330"/>
      <c r="I148" s="480" t="s">
        <v>1077</v>
      </c>
      <c r="J148" s="338" t="s">
        <v>617</v>
      </c>
      <c r="K148" s="299"/>
      <c r="L148" s="299"/>
      <c r="M148" s="286"/>
      <c r="N148" s="300"/>
      <c r="O148" s="301"/>
      <c r="P148" s="302"/>
      <c r="Q148" s="303"/>
      <c r="R148" s="304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  <c r="AD148" s="287"/>
      <c r="AE148" s="287"/>
      <c r="AF148" s="287"/>
      <c r="AG148" s="287"/>
      <c r="AH148" s="287"/>
      <c r="AI148" s="287"/>
      <c r="AJ148" s="287"/>
      <c r="AK148" s="287"/>
      <c r="AL148" s="287"/>
    </row>
    <row r="149" spans="1:38" s="288" customFormat="1" ht="12.75" customHeight="1">
      <c r="A149" s="327">
        <v>58</v>
      </c>
      <c r="B149" s="311">
        <v>44460</v>
      </c>
      <c r="C149" s="342"/>
      <c r="D149" s="331" t="s">
        <v>1078</v>
      </c>
      <c r="E149" s="344" t="s">
        <v>616</v>
      </c>
      <c r="F149" s="330" t="s">
        <v>1079</v>
      </c>
      <c r="G149" s="330">
        <v>19</v>
      </c>
      <c r="H149" s="330"/>
      <c r="I149" s="340" t="s">
        <v>1080</v>
      </c>
      <c r="J149" s="338" t="s">
        <v>617</v>
      </c>
      <c r="K149" s="299"/>
      <c r="L149" s="299"/>
      <c r="M149" s="286"/>
      <c r="N149" s="300"/>
      <c r="O149" s="301"/>
      <c r="P149" s="302"/>
      <c r="Q149" s="303"/>
      <c r="R149" s="304"/>
      <c r="S149" s="287"/>
      <c r="T149" s="287"/>
      <c r="U149" s="287"/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7"/>
      <c r="AI149" s="287"/>
      <c r="AJ149" s="287"/>
      <c r="AK149" s="287"/>
      <c r="AL149" s="287"/>
    </row>
    <row r="150" spans="1:38" ht="13.9" customHeight="1">
      <c r="A150" s="337"/>
      <c r="B150" s="291"/>
      <c r="C150" s="343"/>
      <c r="D150" s="341"/>
      <c r="E150" s="345"/>
      <c r="F150" s="330"/>
      <c r="G150" s="294"/>
      <c r="H150" s="294"/>
      <c r="I150" s="315"/>
      <c r="J150" s="339"/>
      <c r="K150" s="113"/>
      <c r="L150" s="113"/>
      <c r="M150" s="172"/>
      <c r="N150" s="113"/>
      <c r="O150" s="157"/>
      <c r="P150" s="156"/>
      <c r="Q150" s="170"/>
      <c r="R150" s="183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"/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78"/>
      <c r="B153" s="184"/>
      <c r="C153" s="184"/>
      <c r="D153" s="185"/>
      <c r="E153" s="178"/>
      <c r="F153" s="186"/>
      <c r="G153" s="178"/>
      <c r="H153" s="178"/>
      <c r="I153" s="178"/>
      <c r="J153" s="184"/>
      <c r="K153" s="187"/>
      <c r="L153" s="178"/>
      <c r="M153" s="178"/>
      <c r="N153" s="178"/>
      <c r="O153" s="188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>
      <c r="A154" s="98" t="s">
        <v>639</v>
      </c>
      <c r="B154" s="189"/>
      <c r="C154" s="189"/>
      <c r="D154" s="190"/>
      <c r="E154" s="149"/>
      <c r="F154" s="6"/>
      <c r="G154" s="6"/>
      <c r="H154" s="150"/>
      <c r="I154" s="191"/>
      <c r="J154" s="1"/>
      <c r="K154" s="6"/>
      <c r="L154" s="6"/>
      <c r="M154" s="6"/>
      <c r="N154" s="1"/>
      <c r="O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38.25" customHeight="1">
      <c r="A155" s="99" t="s">
        <v>16</v>
      </c>
      <c r="B155" s="100" t="s">
        <v>590</v>
      </c>
      <c r="C155" s="100"/>
      <c r="D155" s="101" t="s">
        <v>602</v>
      </c>
      <c r="E155" s="100" t="s">
        <v>603</v>
      </c>
      <c r="F155" s="100" t="s">
        <v>604</v>
      </c>
      <c r="G155" s="100" t="s">
        <v>605</v>
      </c>
      <c r="H155" s="100" t="s">
        <v>606</v>
      </c>
      <c r="I155" s="100" t="s">
        <v>607</v>
      </c>
      <c r="J155" s="99" t="s">
        <v>608</v>
      </c>
      <c r="K155" s="153" t="s">
        <v>626</v>
      </c>
      <c r="L155" s="154" t="s">
        <v>610</v>
      </c>
      <c r="M155" s="102" t="s">
        <v>611</v>
      </c>
      <c r="N155" s="100" t="s">
        <v>612</v>
      </c>
      <c r="O155" s="101" t="s">
        <v>613</v>
      </c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4.25" customHeight="1">
      <c r="A156" s="445">
        <v>1</v>
      </c>
      <c r="B156" s="441">
        <v>44420</v>
      </c>
      <c r="C156" s="478"/>
      <c r="D156" s="443" t="s">
        <v>516</v>
      </c>
      <c r="E156" s="444" t="s">
        <v>616</v>
      </c>
      <c r="F156" s="445">
        <v>314</v>
      </c>
      <c r="G156" s="445">
        <v>284</v>
      </c>
      <c r="H156" s="444">
        <v>343.5</v>
      </c>
      <c r="I156" s="446" t="s">
        <v>856</v>
      </c>
      <c r="J156" s="447" t="s">
        <v>1038</v>
      </c>
      <c r="K156" s="447">
        <f t="shared" ref="K156" si="140">H156-F156</f>
        <v>29.5</v>
      </c>
      <c r="L156" s="448">
        <f t="shared" ref="L156" si="141">(F156*-0.7)/100</f>
        <v>-2.198</v>
      </c>
      <c r="M156" s="449">
        <f t="shared" ref="M156" si="142">(K156+L156)/F156</f>
        <v>8.6949044585987262E-2</v>
      </c>
      <c r="N156" s="447" t="s">
        <v>614</v>
      </c>
      <c r="O156" s="450">
        <v>44455</v>
      </c>
      <c r="P156" s="103"/>
      <c r="Q156" s="1"/>
      <c r="R156" s="1" t="s">
        <v>615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92"/>
      <c r="B157" s="155"/>
      <c r="C157" s="193"/>
      <c r="D157" s="110"/>
      <c r="E157" s="194"/>
      <c r="F157" s="194"/>
      <c r="G157" s="194"/>
      <c r="H157" s="194"/>
      <c r="I157" s="194"/>
      <c r="J157" s="194"/>
      <c r="K157" s="195"/>
      <c r="L157" s="196"/>
      <c r="M157" s="194"/>
      <c r="N157" s="197"/>
      <c r="O157" s="198"/>
      <c r="P157" s="199"/>
      <c r="R157" s="6"/>
      <c r="S157" s="44"/>
      <c r="T157" s="1"/>
      <c r="U157" s="1"/>
      <c r="V157" s="1"/>
      <c r="W157" s="1"/>
      <c r="X157" s="1"/>
      <c r="Y157" s="1"/>
      <c r="Z157" s="1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</row>
    <row r="158" spans="1:38" ht="12.75" customHeight="1">
      <c r="A158" s="133" t="s">
        <v>619</v>
      </c>
      <c r="B158" s="133"/>
      <c r="C158" s="133"/>
      <c r="D158" s="133"/>
      <c r="E158" s="44"/>
      <c r="F158" s="141" t="s">
        <v>621</v>
      </c>
      <c r="G158" s="59"/>
      <c r="H158" s="59"/>
      <c r="I158" s="59"/>
      <c r="J158" s="6"/>
      <c r="K158" s="165"/>
      <c r="L158" s="166"/>
      <c r="M158" s="6"/>
      <c r="N158" s="123"/>
      <c r="O158" s="200"/>
      <c r="P158" s="1"/>
      <c r="Q158" s="1"/>
      <c r="R158" s="6"/>
      <c r="S158" s="1"/>
      <c r="T158" s="1"/>
      <c r="U158" s="1"/>
      <c r="V158" s="1"/>
      <c r="W158" s="1"/>
      <c r="X158" s="1"/>
      <c r="Y158" s="1"/>
    </row>
    <row r="159" spans="1:38" ht="12.75" customHeight="1">
      <c r="A159" s="140" t="s">
        <v>620</v>
      </c>
      <c r="B159" s="133"/>
      <c r="C159" s="133"/>
      <c r="D159" s="133"/>
      <c r="E159" s="6"/>
      <c r="F159" s="141" t="s">
        <v>623</v>
      </c>
      <c r="G159" s="6"/>
      <c r="H159" s="6" t="s">
        <v>848</v>
      </c>
      <c r="I159" s="6"/>
      <c r="J159" s="1"/>
      <c r="K159" s="6"/>
      <c r="L159" s="6"/>
      <c r="M159" s="6"/>
      <c r="N159" s="1"/>
      <c r="O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40"/>
      <c r="B160" s="133"/>
      <c r="C160" s="133"/>
      <c r="D160" s="133"/>
      <c r="E160" s="6"/>
      <c r="F160" s="141"/>
      <c r="G160" s="6"/>
      <c r="H160" s="6"/>
      <c r="I160" s="6"/>
      <c r="J160" s="1"/>
      <c r="K160" s="6"/>
      <c r="L160" s="6"/>
      <c r="M160" s="6"/>
      <c r="N160" s="1"/>
      <c r="O160" s="1"/>
      <c r="Q160" s="1"/>
      <c r="R160" s="59"/>
      <c r="S160" s="1"/>
      <c r="T160" s="1"/>
      <c r="U160" s="1"/>
      <c r="V160" s="1"/>
      <c r="W160" s="1"/>
      <c r="X160" s="1"/>
      <c r="Y160" s="1"/>
      <c r="Z160" s="1"/>
    </row>
    <row r="161" spans="1:38" ht="12.75" customHeight="1">
      <c r="A161" s="1"/>
      <c r="B161" s="148" t="s">
        <v>640</v>
      </c>
      <c r="C161" s="148"/>
      <c r="D161" s="148"/>
      <c r="E161" s="148"/>
      <c r="F161" s="149"/>
      <c r="G161" s="6"/>
      <c r="H161" s="6"/>
      <c r="I161" s="150"/>
      <c r="J161" s="151"/>
      <c r="K161" s="152"/>
      <c r="L161" s="151"/>
      <c r="M161" s="6"/>
      <c r="N161" s="1"/>
      <c r="O161" s="1"/>
      <c r="Q161" s="1"/>
      <c r="R161" s="59"/>
      <c r="S161" s="1"/>
      <c r="T161" s="1"/>
      <c r="U161" s="1"/>
      <c r="V161" s="1"/>
      <c r="W161" s="1"/>
      <c r="X161" s="1"/>
      <c r="Y161" s="1"/>
      <c r="Z161" s="1"/>
    </row>
    <row r="162" spans="1:38" ht="38.25" customHeight="1">
      <c r="A162" s="99" t="s">
        <v>16</v>
      </c>
      <c r="B162" s="100" t="s">
        <v>590</v>
      </c>
      <c r="C162" s="100"/>
      <c r="D162" s="101" t="s">
        <v>602</v>
      </c>
      <c r="E162" s="100" t="s">
        <v>603</v>
      </c>
      <c r="F162" s="100" t="s">
        <v>604</v>
      </c>
      <c r="G162" s="100" t="s">
        <v>625</v>
      </c>
      <c r="H162" s="100" t="s">
        <v>606</v>
      </c>
      <c r="I162" s="100" t="s">
        <v>607</v>
      </c>
      <c r="J162" s="201" t="s">
        <v>608</v>
      </c>
      <c r="K162" s="153" t="s">
        <v>626</v>
      </c>
      <c r="L162" s="169" t="s">
        <v>634</v>
      </c>
      <c r="M162" s="100" t="s">
        <v>635</v>
      </c>
      <c r="N162" s="154" t="s">
        <v>610</v>
      </c>
      <c r="O162" s="102" t="s">
        <v>611</v>
      </c>
      <c r="P162" s="100" t="s">
        <v>612</v>
      </c>
      <c r="Q162" s="101" t="s">
        <v>613</v>
      </c>
      <c r="R162" s="59"/>
      <c r="S162" s="1"/>
      <c r="T162" s="1"/>
      <c r="U162" s="1"/>
      <c r="V162" s="1"/>
      <c r="W162" s="1"/>
      <c r="X162" s="1"/>
      <c r="Y162" s="1"/>
      <c r="Z162" s="1"/>
    </row>
    <row r="163" spans="1:38" ht="14.25" customHeight="1">
      <c r="A163" s="114"/>
      <c r="B163" s="116"/>
      <c r="C163" s="202"/>
      <c r="D163" s="117"/>
      <c r="E163" s="118"/>
      <c r="F163" s="203"/>
      <c r="G163" s="114"/>
      <c r="H163" s="118"/>
      <c r="I163" s="119"/>
      <c r="J163" s="204"/>
      <c r="K163" s="204"/>
      <c r="L163" s="205"/>
      <c r="M163" s="108"/>
      <c r="N163" s="205"/>
      <c r="O163" s="206"/>
      <c r="P163" s="207"/>
      <c r="Q163" s="208"/>
      <c r="R163" s="163"/>
      <c r="S163" s="127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38" ht="14.25" customHeight="1">
      <c r="A164" s="114"/>
      <c r="B164" s="116"/>
      <c r="C164" s="202"/>
      <c r="D164" s="117"/>
      <c r="E164" s="118"/>
      <c r="F164" s="203"/>
      <c r="G164" s="114"/>
      <c r="H164" s="118"/>
      <c r="I164" s="119"/>
      <c r="J164" s="204"/>
      <c r="K164" s="204"/>
      <c r="L164" s="205"/>
      <c r="M164" s="108"/>
      <c r="N164" s="205"/>
      <c r="O164" s="206"/>
      <c r="P164" s="207"/>
      <c r="Q164" s="208"/>
      <c r="R164" s="163"/>
      <c r="S164" s="127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38" ht="14.25" customHeight="1">
      <c r="A165" s="114"/>
      <c r="B165" s="116"/>
      <c r="C165" s="202"/>
      <c r="D165" s="117"/>
      <c r="E165" s="118"/>
      <c r="F165" s="203"/>
      <c r="G165" s="114"/>
      <c r="H165" s="118"/>
      <c r="I165" s="119"/>
      <c r="J165" s="204"/>
      <c r="K165" s="204"/>
      <c r="L165" s="205"/>
      <c r="M165" s="108"/>
      <c r="N165" s="205"/>
      <c r="O165" s="206"/>
      <c r="P165" s="207"/>
      <c r="Q165" s="208"/>
      <c r="R165" s="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14"/>
      <c r="B166" s="116"/>
      <c r="C166" s="202"/>
      <c r="D166" s="117"/>
      <c r="E166" s="118"/>
      <c r="F166" s="204"/>
      <c r="G166" s="114"/>
      <c r="H166" s="118"/>
      <c r="I166" s="119"/>
      <c r="J166" s="204"/>
      <c r="K166" s="204"/>
      <c r="L166" s="205"/>
      <c r="M166" s="108"/>
      <c r="N166" s="205"/>
      <c r="O166" s="206"/>
      <c r="P166" s="207"/>
      <c r="Q166" s="208"/>
      <c r="R166" s="6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14"/>
      <c r="B167" s="116"/>
      <c r="C167" s="202"/>
      <c r="D167" s="117"/>
      <c r="E167" s="118"/>
      <c r="F167" s="204"/>
      <c r="G167" s="114"/>
      <c r="H167" s="118"/>
      <c r="I167" s="119"/>
      <c r="J167" s="204"/>
      <c r="K167" s="204"/>
      <c r="L167" s="205"/>
      <c r="M167" s="108"/>
      <c r="N167" s="205"/>
      <c r="O167" s="206"/>
      <c r="P167" s="207"/>
      <c r="Q167" s="208"/>
      <c r="R167" s="6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14"/>
      <c r="B168" s="116"/>
      <c r="C168" s="202"/>
      <c r="D168" s="117"/>
      <c r="E168" s="118"/>
      <c r="F168" s="203"/>
      <c r="G168" s="114"/>
      <c r="H168" s="118"/>
      <c r="I168" s="119"/>
      <c r="J168" s="204"/>
      <c r="K168" s="204"/>
      <c r="L168" s="205"/>
      <c r="M168" s="108"/>
      <c r="N168" s="205"/>
      <c r="O168" s="206"/>
      <c r="P168" s="207"/>
      <c r="Q168" s="208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14"/>
      <c r="B169" s="116"/>
      <c r="C169" s="202"/>
      <c r="D169" s="117"/>
      <c r="E169" s="118"/>
      <c r="F169" s="203"/>
      <c r="G169" s="114"/>
      <c r="H169" s="118"/>
      <c r="I169" s="119"/>
      <c r="J169" s="204"/>
      <c r="K169" s="204"/>
      <c r="L169" s="204"/>
      <c r="M169" s="204"/>
      <c r="N169" s="205"/>
      <c r="O169" s="209"/>
      <c r="P169" s="207"/>
      <c r="Q169" s="208"/>
      <c r="R169" s="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14"/>
      <c r="B170" s="116"/>
      <c r="C170" s="202"/>
      <c r="D170" s="117"/>
      <c r="E170" s="118"/>
      <c r="F170" s="204"/>
      <c r="G170" s="114"/>
      <c r="H170" s="118"/>
      <c r="I170" s="119"/>
      <c r="J170" s="204"/>
      <c r="K170" s="204"/>
      <c r="L170" s="205"/>
      <c r="M170" s="108"/>
      <c r="N170" s="205"/>
      <c r="O170" s="206"/>
      <c r="P170" s="207"/>
      <c r="Q170" s="208"/>
      <c r="R170" s="163"/>
      <c r="S170" s="127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14"/>
      <c r="B171" s="116"/>
      <c r="C171" s="202"/>
      <c r="D171" s="117"/>
      <c r="E171" s="118"/>
      <c r="F171" s="203"/>
      <c r="G171" s="114"/>
      <c r="H171" s="118"/>
      <c r="I171" s="119"/>
      <c r="J171" s="210"/>
      <c r="K171" s="210"/>
      <c r="L171" s="210"/>
      <c r="M171" s="210"/>
      <c r="N171" s="211"/>
      <c r="O171" s="206"/>
      <c r="P171" s="120"/>
      <c r="Q171" s="208"/>
      <c r="R171" s="163"/>
      <c r="S171" s="127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>
      <c r="A172" s="140"/>
      <c r="B172" s="133"/>
      <c r="C172" s="133"/>
      <c r="D172" s="133"/>
      <c r="E172" s="6"/>
      <c r="F172" s="141"/>
      <c r="G172" s="6"/>
      <c r="H172" s="6"/>
      <c r="I172" s="6"/>
      <c r="J172" s="1"/>
      <c r="K172" s="6"/>
      <c r="L172" s="6"/>
      <c r="M172" s="6"/>
      <c r="N172" s="1"/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140"/>
      <c r="B173" s="133"/>
      <c r="C173" s="133"/>
      <c r="D173" s="133"/>
      <c r="E173" s="6"/>
      <c r="F173" s="141"/>
      <c r="G173" s="59"/>
      <c r="H173" s="44"/>
      <c r="I173" s="59"/>
      <c r="J173" s="6"/>
      <c r="K173" s="165"/>
      <c r="L173" s="166"/>
      <c r="M173" s="6"/>
      <c r="N173" s="123"/>
      <c r="O173" s="167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59"/>
      <c r="B174" s="122"/>
      <c r="C174" s="122"/>
      <c r="D174" s="44"/>
      <c r="E174" s="59"/>
      <c r="F174" s="59"/>
      <c r="G174" s="59"/>
      <c r="H174" s="44"/>
      <c r="I174" s="59"/>
      <c r="J174" s="6"/>
      <c r="K174" s="165"/>
      <c r="L174" s="166"/>
      <c r="M174" s="6"/>
      <c r="N174" s="123"/>
      <c r="O174" s="167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44"/>
      <c r="B175" s="212" t="s">
        <v>641</v>
      </c>
      <c r="C175" s="212"/>
      <c r="D175" s="212"/>
      <c r="E175" s="212"/>
      <c r="F175" s="6"/>
      <c r="G175" s="6"/>
      <c r="H175" s="151"/>
      <c r="I175" s="6"/>
      <c r="J175" s="151"/>
      <c r="K175" s="152"/>
      <c r="L175" s="6"/>
      <c r="M175" s="6"/>
      <c r="N175" s="1"/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38.25" customHeight="1">
      <c r="A176" s="99" t="s">
        <v>16</v>
      </c>
      <c r="B176" s="100" t="s">
        <v>590</v>
      </c>
      <c r="C176" s="100"/>
      <c r="D176" s="101" t="s">
        <v>602</v>
      </c>
      <c r="E176" s="100" t="s">
        <v>603</v>
      </c>
      <c r="F176" s="100" t="s">
        <v>604</v>
      </c>
      <c r="G176" s="100" t="s">
        <v>642</v>
      </c>
      <c r="H176" s="100" t="s">
        <v>643</v>
      </c>
      <c r="I176" s="100" t="s">
        <v>607</v>
      </c>
      <c r="J176" s="213" t="s">
        <v>608</v>
      </c>
      <c r="K176" s="100" t="s">
        <v>609</v>
      </c>
      <c r="L176" s="100" t="s">
        <v>644</v>
      </c>
      <c r="M176" s="100" t="s">
        <v>612</v>
      </c>
      <c r="N176" s="101" t="s">
        <v>613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4">
        <v>1</v>
      </c>
      <c r="B177" s="215">
        <v>41579</v>
      </c>
      <c r="C177" s="215"/>
      <c r="D177" s="216" t="s">
        <v>645</v>
      </c>
      <c r="E177" s="217" t="s">
        <v>646</v>
      </c>
      <c r="F177" s="218">
        <v>82</v>
      </c>
      <c r="G177" s="217" t="s">
        <v>647</v>
      </c>
      <c r="H177" s="217">
        <v>100</v>
      </c>
      <c r="I177" s="219">
        <v>100</v>
      </c>
      <c r="J177" s="220" t="s">
        <v>648</v>
      </c>
      <c r="K177" s="221">
        <f t="shared" ref="K177:K229" si="143">H177-F177</f>
        <v>18</v>
      </c>
      <c r="L177" s="222">
        <f t="shared" ref="L177:L229" si="144">K177/F177</f>
        <v>0.21951219512195122</v>
      </c>
      <c r="M177" s="217" t="s">
        <v>614</v>
      </c>
      <c r="N177" s="223">
        <v>42657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4">
        <v>2</v>
      </c>
      <c r="B178" s="215">
        <v>41794</v>
      </c>
      <c r="C178" s="215"/>
      <c r="D178" s="216" t="s">
        <v>649</v>
      </c>
      <c r="E178" s="217" t="s">
        <v>616</v>
      </c>
      <c r="F178" s="218">
        <v>257</v>
      </c>
      <c r="G178" s="217" t="s">
        <v>647</v>
      </c>
      <c r="H178" s="217">
        <v>300</v>
      </c>
      <c r="I178" s="219">
        <v>300</v>
      </c>
      <c r="J178" s="220" t="s">
        <v>648</v>
      </c>
      <c r="K178" s="221">
        <f t="shared" si="143"/>
        <v>43</v>
      </c>
      <c r="L178" s="222">
        <f t="shared" si="144"/>
        <v>0.16731517509727625</v>
      </c>
      <c r="M178" s="217" t="s">
        <v>614</v>
      </c>
      <c r="N178" s="223">
        <v>41822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4">
        <v>3</v>
      </c>
      <c r="B179" s="215">
        <v>41828</v>
      </c>
      <c r="C179" s="215"/>
      <c r="D179" s="216" t="s">
        <v>650</v>
      </c>
      <c r="E179" s="217" t="s">
        <v>616</v>
      </c>
      <c r="F179" s="218">
        <v>393</v>
      </c>
      <c r="G179" s="217" t="s">
        <v>647</v>
      </c>
      <c r="H179" s="217">
        <v>468</v>
      </c>
      <c r="I179" s="219">
        <v>468</v>
      </c>
      <c r="J179" s="220" t="s">
        <v>648</v>
      </c>
      <c r="K179" s="221">
        <f t="shared" si="143"/>
        <v>75</v>
      </c>
      <c r="L179" s="222">
        <f t="shared" si="144"/>
        <v>0.19083969465648856</v>
      </c>
      <c r="M179" s="217" t="s">
        <v>614</v>
      </c>
      <c r="N179" s="223">
        <v>41863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4">
        <v>4</v>
      </c>
      <c r="B180" s="215">
        <v>41857</v>
      </c>
      <c r="C180" s="215"/>
      <c r="D180" s="216" t="s">
        <v>651</v>
      </c>
      <c r="E180" s="217" t="s">
        <v>616</v>
      </c>
      <c r="F180" s="218">
        <v>205</v>
      </c>
      <c r="G180" s="217" t="s">
        <v>647</v>
      </c>
      <c r="H180" s="217">
        <v>275</v>
      </c>
      <c r="I180" s="219">
        <v>250</v>
      </c>
      <c r="J180" s="220" t="s">
        <v>648</v>
      </c>
      <c r="K180" s="221">
        <f t="shared" si="143"/>
        <v>70</v>
      </c>
      <c r="L180" s="222">
        <f t="shared" si="144"/>
        <v>0.34146341463414637</v>
      </c>
      <c r="M180" s="217" t="s">
        <v>614</v>
      </c>
      <c r="N180" s="223">
        <v>41962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4">
        <v>5</v>
      </c>
      <c r="B181" s="215">
        <v>41886</v>
      </c>
      <c r="C181" s="215"/>
      <c r="D181" s="216" t="s">
        <v>652</v>
      </c>
      <c r="E181" s="217" t="s">
        <v>616</v>
      </c>
      <c r="F181" s="218">
        <v>162</v>
      </c>
      <c r="G181" s="217" t="s">
        <v>647</v>
      </c>
      <c r="H181" s="217">
        <v>190</v>
      </c>
      <c r="I181" s="219">
        <v>190</v>
      </c>
      <c r="J181" s="220" t="s">
        <v>648</v>
      </c>
      <c r="K181" s="221">
        <f t="shared" si="143"/>
        <v>28</v>
      </c>
      <c r="L181" s="222">
        <f t="shared" si="144"/>
        <v>0.1728395061728395</v>
      </c>
      <c r="M181" s="217" t="s">
        <v>614</v>
      </c>
      <c r="N181" s="223">
        <v>42006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4">
        <v>6</v>
      </c>
      <c r="B182" s="215">
        <v>41886</v>
      </c>
      <c r="C182" s="215"/>
      <c r="D182" s="216" t="s">
        <v>653</v>
      </c>
      <c r="E182" s="217" t="s">
        <v>616</v>
      </c>
      <c r="F182" s="218">
        <v>75</v>
      </c>
      <c r="G182" s="217" t="s">
        <v>647</v>
      </c>
      <c r="H182" s="217">
        <v>91.5</v>
      </c>
      <c r="I182" s="219" t="s">
        <v>654</v>
      </c>
      <c r="J182" s="220" t="s">
        <v>655</v>
      </c>
      <c r="K182" s="221">
        <f t="shared" si="143"/>
        <v>16.5</v>
      </c>
      <c r="L182" s="222">
        <f t="shared" si="144"/>
        <v>0.22</v>
      </c>
      <c r="M182" s="217" t="s">
        <v>614</v>
      </c>
      <c r="N182" s="223">
        <v>41954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4">
        <v>7</v>
      </c>
      <c r="B183" s="215">
        <v>41913</v>
      </c>
      <c r="C183" s="215"/>
      <c r="D183" s="216" t="s">
        <v>656</v>
      </c>
      <c r="E183" s="217" t="s">
        <v>616</v>
      </c>
      <c r="F183" s="218">
        <v>850</v>
      </c>
      <c r="G183" s="217" t="s">
        <v>647</v>
      </c>
      <c r="H183" s="217">
        <v>982.5</v>
      </c>
      <c r="I183" s="219">
        <v>1050</v>
      </c>
      <c r="J183" s="220" t="s">
        <v>657</v>
      </c>
      <c r="K183" s="221">
        <f t="shared" si="143"/>
        <v>132.5</v>
      </c>
      <c r="L183" s="222">
        <f t="shared" si="144"/>
        <v>0.15588235294117647</v>
      </c>
      <c r="M183" s="217" t="s">
        <v>614</v>
      </c>
      <c r="N183" s="223">
        <v>42039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4">
        <v>8</v>
      </c>
      <c r="B184" s="215">
        <v>41913</v>
      </c>
      <c r="C184" s="215"/>
      <c r="D184" s="216" t="s">
        <v>658</v>
      </c>
      <c r="E184" s="217" t="s">
        <v>616</v>
      </c>
      <c r="F184" s="218">
        <v>475</v>
      </c>
      <c r="G184" s="217" t="s">
        <v>647</v>
      </c>
      <c r="H184" s="217">
        <v>515</v>
      </c>
      <c r="I184" s="219">
        <v>600</v>
      </c>
      <c r="J184" s="220" t="s">
        <v>659</v>
      </c>
      <c r="K184" s="221">
        <f t="shared" si="143"/>
        <v>40</v>
      </c>
      <c r="L184" s="222">
        <f t="shared" si="144"/>
        <v>8.4210526315789472E-2</v>
      </c>
      <c r="M184" s="217" t="s">
        <v>614</v>
      </c>
      <c r="N184" s="223">
        <v>41939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4">
        <v>9</v>
      </c>
      <c r="B185" s="215">
        <v>41913</v>
      </c>
      <c r="C185" s="215"/>
      <c r="D185" s="216" t="s">
        <v>660</v>
      </c>
      <c r="E185" s="217" t="s">
        <v>616</v>
      </c>
      <c r="F185" s="218">
        <v>86</v>
      </c>
      <c r="G185" s="217" t="s">
        <v>647</v>
      </c>
      <c r="H185" s="217">
        <v>99</v>
      </c>
      <c r="I185" s="219">
        <v>140</v>
      </c>
      <c r="J185" s="220" t="s">
        <v>661</v>
      </c>
      <c r="K185" s="221">
        <f t="shared" si="143"/>
        <v>13</v>
      </c>
      <c r="L185" s="222">
        <f t="shared" si="144"/>
        <v>0.15116279069767441</v>
      </c>
      <c r="M185" s="217" t="s">
        <v>614</v>
      </c>
      <c r="N185" s="223">
        <v>41939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4">
        <v>10</v>
      </c>
      <c r="B186" s="215">
        <v>41926</v>
      </c>
      <c r="C186" s="215"/>
      <c r="D186" s="216" t="s">
        <v>662</v>
      </c>
      <c r="E186" s="217" t="s">
        <v>616</v>
      </c>
      <c r="F186" s="218">
        <v>496.6</v>
      </c>
      <c r="G186" s="217" t="s">
        <v>647</v>
      </c>
      <c r="H186" s="217">
        <v>621</v>
      </c>
      <c r="I186" s="219">
        <v>580</v>
      </c>
      <c r="J186" s="220" t="s">
        <v>648</v>
      </c>
      <c r="K186" s="221">
        <f t="shared" si="143"/>
        <v>124.39999999999998</v>
      </c>
      <c r="L186" s="222">
        <f t="shared" si="144"/>
        <v>0.25050342327829234</v>
      </c>
      <c r="M186" s="217" t="s">
        <v>614</v>
      </c>
      <c r="N186" s="223">
        <v>42605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4">
        <v>11</v>
      </c>
      <c r="B187" s="215">
        <v>41926</v>
      </c>
      <c r="C187" s="215"/>
      <c r="D187" s="216" t="s">
        <v>663</v>
      </c>
      <c r="E187" s="217" t="s">
        <v>616</v>
      </c>
      <c r="F187" s="218">
        <v>2481.9</v>
      </c>
      <c r="G187" s="217" t="s">
        <v>647</v>
      </c>
      <c r="H187" s="217">
        <v>2840</v>
      </c>
      <c r="I187" s="219">
        <v>2870</v>
      </c>
      <c r="J187" s="220" t="s">
        <v>664</v>
      </c>
      <c r="K187" s="221">
        <f t="shared" si="143"/>
        <v>358.09999999999991</v>
      </c>
      <c r="L187" s="222">
        <f t="shared" si="144"/>
        <v>0.14428462065353154</v>
      </c>
      <c r="M187" s="217" t="s">
        <v>614</v>
      </c>
      <c r="N187" s="223">
        <v>42017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4">
        <v>12</v>
      </c>
      <c r="B188" s="215">
        <v>41928</v>
      </c>
      <c r="C188" s="215"/>
      <c r="D188" s="216" t="s">
        <v>665</v>
      </c>
      <c r="E188" s="217" t="s">
        <v>616</v>
      </c>
      <c r="F188" s="218">
        <v>84.5</v>
      </c>
      <c r="G188" s="217" t="s">
        <v>647</v>
      </c>
      <c r="H188" s="217">
        <v>93</v>
      </c>
      <c r="I188" s="219">
        <v>110</v>
      </c>
      <c r="J188" s="220" t="s">
        <v>666</v>
      </c>
      <c r="K188" s="221">
        <f t="shared" si="143"/>
        <v>8.5</v>
      </c>
      <c r="L188" s="222">
        <f t="shared" si="144"/>
        <v>0.10059171597633136</v>
      </c>
      <c r="M188" s="217" t="s">
        <v>614</v>
      </c>
      <c r="N188" s="223">
        <v>41939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4">
        <v>13</v>
      </c>
      <c r="B189" s="215">
        <v>41928</v>
      </c>
      <c r="C189" s="215"/>
      <c r="D189" s="216" t="s">
        <v>667</v>
      </c>
      <c r="E189" s="217" t="s">
        <v>616</v>
      </c>
      <c r="F189" s="218">
        <v>401</v>
      </c>
      <c r="G189" s="217" t="s">
        <v>647</v>
      </c>
      <c r="H189" s="217">
        <v>428</v>
      </c>
      <c r="I189" s="219">
        <v>450</v>
      </c>
      <c r="J189" s="220" t="s">
        <v>668</v>
      </c>
      <c r="K189" s="221">
        <f t="shared" si="143"/>
        <v>27</v>
      </c>
      <c r="L189" s="222">
        <f t="shared" si="144"/>
        <v>6.7331670822942641E-2</v>
      </c>
      <c r="M189" s="217" t="s">
        <v>614</v>
      </c>
      <c r="N189" s="223">
        <v>42020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4">
        <v>14</v>
      </c>
      <c r="B190" s="215">
        <v>41928</v>
      </c>
      <c r="C190" s="215"/>
      <c r="D190" s="216" t="s">
        <v>669</v>
      </c>
      <c r="E190" s="217" t="s">
        <v>616</v>
      </c>
      <c r="F190" s="218">
        <v>101</v>
      </c>
      <c r="G190" s="217" t="s">
        <v>647</v>
      </c>
      <c r="H190" s="217">
        <v>112</v>
      </c>
      <c r="I190" s="219">
        <v>120</v>
      </c>
      <c r="J190" s="220" t="s">
        <v>670</v>
      </c>
      <c r="K190" s="221">
        <f t="shared" si="143"/>
        <v>11</v>
      </c>
      <c r="L190" s="222">
        <f t="shared" si="144"/>
        <v>0.10891089108910891</v>
      </c>
      <c r="M190" s="217" t="s">
        <v>614</v>
      </c>
      <c r="N190" s="223">
        <v>41939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4">
        <v>15</v>
      </c>
      <c r="B191" s="215">
        <v>41954</v>
      </c>
      <c r="C191" s="215"/>
      <c r="D191" s="216" t="s">
        <v>671</v>
      </c>
      <c r="E191" s="217" t="s">
        <v>616</v>
      </c>
      <c r="F191" s="218">
        <v>59</v>
      </c>
      <c r="G191" s="217" t="s">
        <v>647</v>
      </c>
      <c r="H191" s="217">
        <v>76</v>
      </c>
      <c r="I191" s="219">
        <v>76</v>
      </c>
      <c r="J191" s="220" t="s">
        <v>648</v>
      </c>
      <c r="K191" s="221">
        <f t="shared" si="143"/>
        <v>17</v>
      </c>
      <c r="L191" s="222">
        <f t="shared" si="144"/>
        <v>0.28813559322033899</v>
      </c>
      <c r="M191" s="217" t="s">
        <v>614</v>
      </c>
      <c r="N191" s="223">
        <v>43032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4">
        <v>16</v>
      </c>
      <c r="B192" s="215">
        <v>41954</v>
      </c>
      <c r="C192" s="215"/>
      <c r="D192" s="216" t="s">
        <v>660</v>
      </c>
      <c r="E192" s="217" t="s">
        <v>616</v>
      </c>
      <c r="F192" s="218">
        <v>99</v>
      </c>
      <c r="G192" s="217" t="s">
        <v>647</v>
      </c>
      <c r="H192" s="217">
        <v>120</v>
      </c>
      <c r="I192" s="219">
        <v>120</v>
      </c>
      <c r="J192" s="220" t="s">
        <v>628</v>
      </c>
      <c r="K192" s="221">
        <f t="shared" si="143"/>
        <v>21</v>
      </c>
      <c r="L192" s="222">
        <f t="shared" si="144"/>
        <v>0.21212121212121213</v>
      </c>
      <c r="M192" s="217" t="s">
        <v>614</v>
      </c>
      <c r="N192" s="223">
        <v>41960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4">
        <v>17</v>
      </c>
      <c r="B193" s="215">
        <v>41956</v>
      </c>
      <c r="C193" s="215"/>
      <c r="D193" s="216" t="s">
        <v>672</v>
      </c>
      <c r="E193" s="217" t="s">
        <v>616</v>
      </c>
      <c r="F193" s="218">
        <v>22</v>
      </c>
      <c r="G193" s="217" t="s">
        <v>647</v>
      </c>
      <c r="H193" s="217">
        <v>33.549999999999997</v>
      </c>
      <c r="I193" s="219">
        <v>32</v>
      </c>
      <c r="J193" s="220" t="s">
        <v>673</v>
      </c>
      <c r="K193" s="221">
        <f t="shared" si="143"/>
        <v>11.549999999999997</v>
      </c>
      <c r="L193" s="222">
        <f t="shared" si="144"/>
        <v>0.52499999999999991</v>
      </c>
      <c r="M193" s="217" t="s">
        <v>614</v>
      </c>
      <c r="N193" s="223">
        <v>42188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4">
        <v>18</v>
      </c>
      <c r="B194" s="215">
        <v>41976</v>
      </c>
      <c r="C194" s="215"/>
      <c r="D194" s="216" t="s">
        <v>674</v>
      </c>
      <c r="E194" s="217" t="s">
        <v>616</v>
      </c>
      <c r="F194" s="218">
        <v>440</v>
      </c>
      <c r="G194" s="217" t="s">
        <v>647</v>
      </c>
      <c r="H194" s="217">
        <v>520</v>
      </c>
      <c r="I194" s="219">
        <v>520</v>
      </c>
      <c r="J194" s="220" t="s">
        <v>675</v>
      </c>
      <c r="K194" s="221">
        <f t="shared" si="143"/>
        <v>80</v>
      </c>
      <c r="L194" s="222">
        <f t="shared" si="144"/>
        <v>0.18181818181818182</v>
      </c>
      <c r="M194" s="217" t="s">
        <v>614</v>
      </c>
      <c r="N194" s="223">
        <v>42208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4">
        <v>19</v>
      </c>
      <c r="B195" s="215">
        <v>41976</v>
      </c>
      <c r="C195" s="215"/>
      <c r="D195" s="216" t="s">
        <v>676</v>
      </c>
      <c r="E195" s="217" t="s">
        <v>616</v>
      </c>
      <c r="F195" s="218">
        <v>360</v>
      </c>
      <c r="G195" s="217" t="s">
        <v>647</v>
      </c>
      <c r="H195" s="217">
        <v>427</v>
      </c>
      <c r="I195" s="219">
        <v>425</v>
      </c>
      <c r="J195" s="220" t="s">
        <v>677</v>
      </c>
      <c r="K195" s="221">
        <f t="shared" si="143"/>
        <v>67</v>
      </c>
      <c r="L195" s="222">
        <f t="shared" si="144"/>
        <v>0.18611111111111112</v>
      </c>
      <c r="M195" s="217" t="s">
        <v>614</v>
      </c>
      <c r="N195" s="223">
        <v>42058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4">
        <v>20</v>
      </c>
      <c r="B196" s="215">
        <v>42012</v>
      </c>
      <c r="C196" s="215"/>
      <c r="D196" s="216" t="s">
        <v>678</v>
      </c>
      <c r="E196" s="217" t="s">
        <v>616</v>
      </c>
      <c r="F196" s="218">
        <v>360</v>
      </c>
      <c r="G196" s="217" t="s">
        <v>647</v>
      </c>
      <c r="H196" s="217">
        <v>455</v>
      </c>
      <c r="I196" s="219">
        <v>420</v>
      </c>
      <c r="J196" s="220" t="s">
        <v>679</v>
      </c>
      <c r="K196" s="221">
        <f t="shared" si="143"/>
        <v>95</v>
      </c>
      <c r="L196" s="222">
        <f t="shared" si="144"/>
        <v>0.2638888888888889</v>
      </c>
      <c r="M196" s="217" t="s">
        <v>614</v>
      </c>
      <c r="N196" s="223">
        <v>42024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4">
        <v>21</v>
      </c>
      <c r="B197" s="215">
        <v>42012</v>
      </c>
      <c r="C197" s="215"/>
      <c r="D197" s="216" t="s">
        <v>680</v>
      </c>
      <c r="E197" s="217" t="s">
        <v>616</v>
      </c>
      <c r="F197" s="218">
        <v>130</v>
      </c>
      <c r="G197" s="217"/>
      <c r="H197" s="217">
        <v>175.5</v>
      </c>
      <c r="I197" s="219">
        <v>165</v>
      </c>
      <c r="J197" s="220" t="s">
        <v>681</v>
      </c>
      <c r="K197" s="221">
        <f t="shared" si="143"/>
        <v>45.5</v>
      </c>
      <c r="L197" s="222">
        <f t="shared" si="144"/>
        <v>0.35</v>
      </c>
      <c r="M197" s="217" t="s">
        <v>614</v>
      </c>
      <c r="N197" s="223">
        <v>43088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4">
        <v>22</v>
      </c>
      <c r="B198" s="215">
        <v>42040</v>
      </c>
      <c r="C198" s="215"/>
      <c r="D198" s="216" t="s">
        <v>392</v>
      </c>
      <c r="E198" s="217" t="s">
        <v>646</v>
      </c>
      <c r="F198" s="218">
        <v>98</v>
      </c>
      <c r="G198" s="217"/>
      <c r="H198" s="217">
        <v>120</v>
      </c>
      <c r="I198" s="219">
        <v>120</v>
      </c>
      <c r="J198" s="220" t="s">
        <v>648</v>
      </c>
      <c r="K198" s="221">
        <f t="shared" si="143"/>
        <v>22</v>
      </c>
      <c r="L198" s="222">
        <f t="shared" si="144"/>
        <v>0.22448979591836735</v>
      </c>
      <c r="M198" s="217" t="s">
        <v>614</v>
      </c>
      <c r="N198" s="223">
        <v>42753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4">
        <v>23</v>
      </c>
      <c r="B199" s="215">
        <v>42040</v>
      </c>
      <c r="C199" s="215"/>
      <c r="D199" s="216" t="s">
        <v>682</v>
      </c>
      <c r="E199" s="217" t="s">
        <v>646</v>
      </c>
      <c r="F199" s="218">
        <v>196</v>
      </c>
      <c r="G199" s="217"/>
      <c r="H199" s="217">
        <v>262</v>
      </c>
      <c r="I199" s="219">
        <v>255</v>
      </c>
      <c r="J199" s="220" t="s">
        <v>648</v>
      </c>
      <c r="K199" s="221">
        <f t="shared" si="143"/>
        <v>66</v>
      </c>
      <c r="L199" s="222">
        <f t="shared" si="144"/>
        <v>0.33673469387755101</v>
      </c>
      <c r="M199" s="217" t="s">
        <v>614</v>
      </c>
      <c r="N199" s="223">
        <v>42599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4">
        <v>24</v>
      </c>
      <c r="B200" s="225">
        <v>42067</v>
      </c>
      <c r="C200" s="225"/>
      <c r="D200" s="226" t="s">
        <v>391</v>
      </c>
      <c r="E200" s="227" t="s">
        <v>646</v>
      </c>
      <c r="F200" s="228">
        <v>235</v>
      </c>
      <c r="G200" s="228"/>
      <c r="H200" s="229">
        <v>77</v>
      </c>
      <c r="I200" s="229" t="s">
        <v>683</v>
      </c>
      <c r="J200" s="230" t="s">
        <v>684</v>
      </c>
      <c r="K200" s="231">
        <f t="shared" si="143"/>
        <v>-158</v>
      </c>
      <c r="L200" s="232">
        <f t="shared" si="144"/>
        <v>-0.67234042553191486</v>
      </c>
      <c r="M200" s="228" t="s">
        <v>627</v>
      </c>
      <c r="N200" s="225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4">
        <v>25</v>
      </c>
      <c r="B201" s="215">
        <v>42067</v>
      </c>
      <c r="C201" s="215"/>
      <c r="D201" s="216" t="s">
        <v>685</v>
      </c>
      <c r="E201" s="217" t="s">
        <v>646</v>
      </c>
      <c r="F201" s="218">
        <v>185</v>
      </c>
      <c r="G201" s="217"/>
      <c r="H201" s="217">
        <v>224</v>
      </c>
      <c r="I201" s="219" t="s">
        <v>686</v>
      </c>
      <c r="J201" s="220" t="s">
        <v>648</v>
      </c>
      <c r="K201" s="221">
        <f t="shared" si="143"/>
        <v>39</v>
      </c>
      <c r="L201" s="222">
        <f t="shared" si="144"/>
        <v>0.21081081081081082</v>
      </c>
      <c r="M201" s="217" t="s">
        <v>614</v>
      </c>
      <c r="N201" s="223">
        <v>42647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4">
        <v>26</v>
      </c>
      <c r="B202" s="225">
        <v>42090</v>
      </c>
      <c r="C202" s="225"/>
      <c r="D202" s="233" t="s">
        <v>687</v>
      </c>
      <c r="E202" s="228" t="s">
        <v>646</v>
      </c>
      <c r="F202" s="228">
        <v>49.5</v>
      </c>
      <c r="G202" s="229"/>
      <c r="H202" s="229">
        <v>15.85</v>
      </c>
      <c r="I202" s="229">
        <v>67</v>
      </c>
      <c r="J202" s="230" t="s">
        <v>688</v>
      </c>
      <c r="K202" s="229">
        <f t="shared" si="143"/>
        <v>-33.65</v>
      </c>
      <c r="L202" s="234">
        <f t="shared" si="144"/>
        <v>-0.67979797979797973</v>
      </c>
      <c r="M202" s="228" t="s">
        <v>627</v>
      </c>
      <c r="N202" s="235">
        <v>43627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4">
        <v>27</v>
      </c>
      <c r="B203" s="215">
        <v>42093</v>
      </c>
      <c r="C203" s="215"/>
      <c r="D203" s="216" t="s">
        <v>689</v>
      </c>
      <c r="E203" s="217" t="s">
        <v>646</v>
      </c>
      <c r="F203" s="218">
        <v>183.5</v>
      </c>
      <c r="G203" s="217"/>
      <c r="H203" s="217">
        <v>219</v>
      </c>
      <c r="I203" s="219">
        <v>218</v>
      </c>
      <c r="J203" s="220" t="s">
        <v>690</v>
      </c>
      <c r="K203" s="221">
        <f t="shared" si="143"/>
        <v>35.5</v>
      </c>
      <c r="L203" s="222">
        <f t="shared" si="144"/>
        <v>0.19346049046321526</v>
      </c>
      <c r="M203" s="217" t="s">
        <v>614</v>
      </c>
      <c r="N203" s="223">
        <v>42103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4">
        <v>28</v>
      </c>
      <c r="B204" s="215">
        <v>42114</v>
      </c>
      <c r="C204" s="215"/>
      <c r="D204" s="216" t="s">
        <v>691</v>
      </c>
      <c r="E204" s="217" t="s">
        <v>646</v>
      </c>
      <c r="F204" s="218">
        <f>(227+237)/2</f>
        <v>232</v>
      </c>
      <c r="G204" s="217"/>
      <c r="H204" s="217">
        <v>298</v>
      </c>
      <c r="I204" s="219">
        <v>298</v>
      </c>
      <c r="J204" s="220" t="s">
        <v>648</v>
      </c>
      <c r="K204" s="221">
        <f t="shared" si="143"/>
        <v>66</v>
      </c>
      <c r="L204" s="222">
        <f t="shared" si="144"/>
        <v>0.28448275862068967</v>
      </c>
      <c r="M204" s="217" t="s">
        <v>614</v>
      </c>
      <c r="N204" s="223">
        <v>42823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4">
        <v>29</v>
      </c>
      <c r="B205" s="215">
        <v>42128</v>
      </c>
      <c r="C205" s="215"/>
      <c r="D205" s="216" t="s">
        <v>692</v>
      </c>
      <c r="E205" s="217" t="s">
        <v>616</v>
      </c>
      <c r="F205" s="218">
        <v>385</v>
      </c>
      <c r="G205" s="217"/>
      <c r="H205" s="217">
        <f>212.5+331</f>
        <v>543.5</v>
      </c>
      <c r="I205" s="219">
        <v>510</v>
      </c>
      <c r="J205" s="220" t="s">
        <v>693</v>
      </c>
      <c r="K205" s="221">
        <f t="shared" si="143"/>
        <v>158.5</v>
      </c>
      <c r="L205" s="222">
        <f t="shared" si="144"/>
        <v>0.41168831168831171</v>
      </c>
      <c r="M205" s="217" t="s">
        <v>614</v>
      </c>
      <c r="N205" s="223">
        <v>42235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4">
        <v>30</v>
      </c>
      <c r="B206" s="215">
        <v>42128</v>
      </c>
      <c r="C206" s="215"/>
      <c r="D206" s="216" t="s">
        <v>694</v>
      </c>
      <c r="E206" s="217" t="s">
        <v>616</v>
      </c>
      <c r="F206" s="218">
        <v>115.5</v>
      </c>
      <c r="G206" s="217"/>
      <c r="H206" s="217">
        <v>146</v>
      </c>
      <c r="I206" s="219">
        <v>142</v>
      </c>
      <c r="J206" s="220" t="s">
        <v>695</v>
      </c>
      <c r="K206" s="221">
        <f t="shared" si="143"/>
        <v>30.5</v>
      </c>
      <c r="L206" s="222">
        <f t="shared" si="144"/>
        <v>0.26406926406926406</v>
      </c>
      <c r="M206" s="217" t="s">
        <v>614</v>
      </c>
      <c r="N206" s="223">
        <v>42202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4">
        <v>31</v>
      </c>
      <c r="B207" s="215">
        <v>42151</v>
      </c>
      <c r="C207" s="215"/>
      <c r="D207" s="216" t="s">
        <v>696</v>
      </c>
      <c r="E207" s="217" t="s">
        <v>616</v>
      </c>
      <c r="F207" s="218">
        <v>237.5</v>
      </c>
      <c r="G207" s="217"/>
      <c r="H207" s="217">
        <v>279.5</v>
      </c>
      <c r="I207" s="219">
        <v>278</v>
      </c>
      <c r="J207" s="220" t="s">
        <v>648</v>
      </c>
      <c r="K207" s="221">
        <f t="shared" si="143"/>
        <v>42</v>
      </c>
      <c r="L207" s="222">
        <f t="shared" si="144"/>
        <v>0.17684210526315788</v>
      </c>
      <c r="M207" s="217" t="s">
        <v>614</v>
      </c>
      <c r="N207" s="223">
        <v>42222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4">
        <v>32</v>
      </c>
      <c r="B208" s="215">
        <v>42174</v>
      </c>
      <c r="C208" s="215"/>
      <c r="D208" s="216" t="s">
        <v>667</v>
      </c>
      <c r="E208" s="217" t="s">
        <v>646</v>
      </c>
      <c r="F208" s="218">
        <v>340</v>
      </c>
      <c r="G208" s="217"/>
      <c r="H208" s="217">
        <v>448</v>
      </c>
      <c r="I208" s="219">
        <v>448</v>
      </c>
      <c r="J208" s="220" t="s">
        <v>648</v>
      </c>
      <c r="K208" s="221">
        <f t="shared" si="143"/>
        <v>108</v>
      </c>
      <c r="L208" s="222">
        <f t="shared" si="144"/>
        <v>0.31764705882352939</v>
      </c>
      <c r="M208" s="217" t="s">
        <v>614</v>
      </c>
      <c r="N208" s="223">
        <v>43018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4">
        <v>33</v>
      </c>
      <c r="B209" s="215">
        <v>42191</v>
      </c>
      <c r="C209" s="215"/>
      <c r="D209" s="216" t="s">
        <v>697</v>
      </c>
      <c r="E209" s="217" t="s">
        <v>646</v>
      </c>
      <c r="F209" s="218">
        <v>390</v>
      </c>
      <c r="G209" s="217"/>
      <c r="H209" s="217">
        <v>460</v>
      </c>
      <c r="I209" s="219">
        <v>460</v>
      </c>
      <c r="J209" s="220" t="s">
        <v>648</v>
      </c>
      <c r="K209" s="221">
        <f t="shared" si="143"/>
        <v>70</v>
      </c>
      <c r="L209" s="222">
        <f t="shared" si="144"/>
        <v>0.17948717948717949</v>
      </c>
      <c r="M209" s="217" t="s">
        <v>614</v>
      </c>
      <c r="N209" s="223">
        <v>42478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4">
        <v>34</v>
      </c>
      <c r="B210" s="225">
        <v>42195</v>
      </c>
      <c r="C210" s="225"/>
      <c r="D210" s="226" t="s">
        <v>698</v>
      </c>
      <c r="E210" s="227" t="s">
        <v>646</v>
      </c>
      <c r="F210" s="228">
        <v>122.5</v>
      </c>
      <c r="G210" s="228"/>
      <c r="H210" s="229">
        <v>61</v>
      </c>
      <c r="I210" s="229">
        <v>172</v>
      </c>
      <c r="J210" s="230" t="s">
        <v>699</v>
      </c>
      <c r="K210" s="231">
        <f t="shared" si="143"/>
        <v>-61.5</v>
      </c>
      <c r="L210" s="232">
        <f t="shared" si="144"/>
        <v>-0.50204081632653064</v>
      </c>
      <c r="M210" s="228" t="s">
        <v>627</v>
      </c>
      <c r="N210" s="225">
        <v>43333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4">
        <v>35</v>
      </c>
      <c r="B211" s="215">
        <v>42219</v>
      </c>
      <c r="C211" s="215"/>
      <c r="D211" s="216" t="s">
        <v>700</v>
      </c>
      <c r="E211" s="217" t="s">
        <v>646</v>
      </c>
      <c r="F211" s="218">
        <v>297.5</v>
      </c>
      <c r="G211" s="217"/>
      <c r="H211" s="217">
        <v>350</v>
      </c>
      <c r="I211" s="219">
        <v>360</v>
      </c>
      <c r="J211" s="220" t="s">
        <v>701</v>
      </c>
      <c r="K211" s="221">
        <f t="shared" si="143"/>
        <v>52.5</v>
      </c>
      <c r="L211" s="222">
        <f t="shared" si="144"/>
        <v>0.17647058823529413</v>
      </c>
      <c r="M211" s="217" t="s">
        <v>614</v>
      </c>
      <c r="N211" s="223">
        <v>42232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4">
        <v>36</v>
      </c>
      <c r="B212" s="215">
        <v>42219</v>
      </c>
      <c r="C212" s="215"/>
      <c r="D212" s="216" t="s">
        <v>702</v>
      </c>
      <c r="E212" s="217" t="s">
        <v>646</v>
      </c>
      <c r="F212" s="218">
        <v>115.5</v>
      </c>
      <c r="G212" s="217"/>
      <c r="H212" s="217">
        <v>149</v>
      </c>
      <c r="I212" s="219">
        <v>140</v>
      </c>
      <c r="J212" s="220" t="s">
        <v>703</v>
      </c>
      <c r="K212" s="221">
        <f t="shared" si="143"/>
        <v>33.5</v>
      </c>
      <c r="L212" s="222">
        <f t="shared" si="144"/>
        <v>0.29004329004329005</v>
      </c>
      <c r="M212" s="217" t="s">
        <v>614</v>
      </c>
      <c r="N212" s="223">
        <v>42740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4">
        <v>37</v>
      </c>
      <c r="B213" s="215">
        <v>42251</v>
      </c>
      <c r="C213" s="215"/>
      <c r="D213" s="216" t="s">
        <v>696</v>
      </c>
      <c r="E213" s="217" t="s">
        <v>646</v>
      </c>
      <c r="F213" s="218">
        <v>226</v>
      </c>
      <c r="G213" s="217"/>
      <c r="H213" s="217">
        <v>292</v>
      </c>
      <c r="I213" s="219">
        <v>292</v>
      </c>
      <c r="J213" s="220" t="s">
        <v>704</v>
      </c>
      <c r="K213" s="221">
        <f t="shared" si="143"/>
        <v>66</v>
      </c>
      <c r="L213" s="222">
        <f t="shared" si="144"/>
        <v>0.29203539823008851</v>
      </c>
      <c r="M213" s="217" t="s">
        <v>614</v>
      </c>
      <c r="N213" s="223">
        <v>42286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4">
        <v>38</v>
      </c>
      <c r="B214" s="215">
        <v>42254</v>
      </c>
      <c r="C214" s="215"/>
      <c r="D214" s="216" t="s">
        <v>691</v>
      </c>
      <c r="E214" s="217" t="s">
        <v>646</v>
      </c>
      <c r="F214" s="218">
        <v>232.5</v>
      </c>
      <c r="G214" s="217"/>
      <c r="H214" s="217">
        <v>312.5</v>
      </c>
      <c r="I214" s="219">
        <v>310</v>
      </c>
      <c r="J214" s="220" t="s">
        <v>648</v>
      </c>
      <c r="K214" s="221">
        <f t="shared" si="143"/>
        <v>80</v>
      </c>
      <c r="L214" s="222">
        <f t="shared" si="144"/>
        <v>0.34408602150537637</v>
      </c>
      <c r="M214" s="217" t="s">
        <v>614</v>
      </c>
      <c r="N214" s="223">
        <v>42823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4">
        <v>39</v>
      </c>
      <c r="B215" s="215">
        <v>42268</v>
      </c>
      <c r="C215" s="215"/>
      <c r="D215" s="216" t="s">
        <v>705</v>
      </c>
      <c r="E215" s="217" t="s">
        <v>646</v>
      </c>
      <c r="F215" s="218">
        <v>196.5</v>
      </c>
      <c r="G215" s="217"/>
      <c r="H215" s="217">
        <v>238</v>
      </c>
      <c r="I215" s="219">
        <v>238</v>
      </c>
      <c r="J215" s="220" t="s">
        <v>704</v>
      </c>
      <c r="K215" s="221">
        <f t="shared" si="143"/>
        <v>41.5</v>
      </c>
      <c r="L215" s="222">
        <f t="shared" si="144"/>
        <v>0.21119592875318066</v>
      </c>
      <c r="M215" s="217" t="s">
        <v>614</v>
      </c>
      <c r="N215" s="223">
        <v>42291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4">
        <v>40</v>
      </c>
      <c r="B216" s="215">
        <v>42271</v>
      </c>
      <c r="C216" s="215"/>
      <c r="D216" s="216" t="s">
        <v>645</v>
      </c>
      <c r="E216" s="217" t="s">
        <v>646</v>
      </c>
      <c r="F216" s="218">
        <v>65</v>
      </c>
      <c r="G216" s="217"/>
      <c r="H216" s="217">
        <v>82</v>
      </c>
      <c r="I216" s="219">
        <v>82</v>
      </c>
      <c r="J216" s="220" t="s">
        <v>704</v>
      </c>
      <c r="K216" s="221">
        <f t="shared" si="143"/>
        <v>17</v>
      </c>
      <c r="L216" s="222">
        <f t="shared" si="144"/>
        <v>0.26153846153846155</v>
      </c>
      <c r="M216" s="217" t="s">
        <v>614</v>
      </c>
      <c r="N216" s="223">
        <v>42578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4">
        <v>41</v>
      </c>
      <c r="B217" s="215">
        <v>42291</v>
      </c>
      <c r="C217" s="215"/>
      <c r="D217" s="216" t="s">
        <v>706</v>
      </c>
      <c r="E217" s="217" t="s">
        <v>646</v>
      </c>
      <c r="F217" s="218">
        <v>144</v>
      </c>
      <c r="G217" s="217"/>
      <c r="H217" s="217">
        <v>182.5</v>
      </c>
      <c r="I217" s="219">
        <v>181</v>
      </c>
      <c r="J217" s="220" t="s">
        <v>704</v>
      </c>
      <c r="K217" s="221">
        <f t="shared" si="143"/>
        <v>38.5</v>
      </c>
      <c r="L217" s="222">
        <f t="shared" si="144"/>
        <v>0.2673611111111111</v>
      </c>
      <c r="M217" s="217" t="s">
        <v>614</v>
      </c>
      <c r="N217" s="223">
        <v>42817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4">
        <v>42</v>
      </c>
      <c r="B218" s="215">
        <v>42291</v>
      </c>
      <c r="C218" s="215"/>
      <c r="D218" s="216" t="s">
        <v>707</v>
      </c>
      <c r="E218" s="217" t="s">
        <v>646</v>
      </c>
      <c r="F218" s="218">
        <v>264</v>
      </c>
      <c r="G218" s="217"/>
      <c r="H218" s="217">
        <v>311</v>
      </c>
      <c r="I218" s="219">
        <v>311</v>
      </c>
      <c r="J218" s="220" t="s">
        <v>704</v>
      </c>
      <c r="K218" s="221">
        <f t="shared" si="143"/>
        <v>47</v>
      </c>
      <c r="L218" s="222">
        <f t="shared" si="144"/>
        <v>0.17803030303030304</v>
      </c>
      <c r="M218" s="217" t="s">
        <v>614</v>
      </c>
      <c r="N218" s="223">
        <v>42604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4">
        <v>43</v>
      </c>
      <c r="B219" s="215">
        <v>42318</v>
      </c>
      <c r="C219" s="215"/>
      <c r="D219" s="216" t="s">
        <v>708</v>
      </c>
      <c r="E219" s="217" t="s">
        <v>616</v>
      </c>
      <c r="F219" s="218">
        <v>549.5</v>
      </c>
      <c r="G219" s="217"/>
      <c r="H219" s="217">
        <v>630</v>
      </c>
      <c r="I219" s="219">
        <v>630</v>
      </c>
      <c r="J219" s="220" t="s">
        <v>704</v>
      </c>
      <c r="K219" s="221">
        <f t="shared" si="143"/>
        <v>80.5</v>
      </c>
      <c r="L219" s="222">
        <f t="shared" si="144"/>
        <v>0.1464968152866242</v>
      </c>
      <c r="M219" s="217" t="s">
        <v>614</v>
      </c>
      <c r="N219" s="223">
        <v>42419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4">
        <v>44</v>
      </c>
      <c r="B220" s="215">
        <v>42342</v>
      </c>
      <c r="C220" s="215"/>
      <c r="D220" s="216" t="s">
        <v>709</v>
      </c>
      <c r="E220" s="217" t="s">
        <v>646</v>
      </c>
      <c r="F220" s="218">
        <v>1027.5</v>
      </c>
      <c r="G220" s="217"/>
      <c r="H220" s="217">
        <v>1315</v>
      </c>
      <c r="I220" s="219">
        <v>1250</v>
      </c>
      <c r="J220" s="220" t="s">
        <v>704</v>
      </c>
      <c r="K220" s="221">
        <f t="shared" si="143"/>
        <v>287.5</v>
      </c>
      <c r="L220" s="222">
        <f t="shared" si="144"/>
        <v>0.27980535279805352</v>
      </c>
      <c r="M220" s="217" t="s">
        <v>614</v>
      </c>
      <c r="N220" s="223">
        <v>43244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4">
        <v>45</v>
      </c>
      <c r="B221" s="215">
        <v>42367</v>
      </c>
      <c r="C221" s="215"/>
      <c r="D221" s="216" t="s">
        <v>710</v>
      </c>
      <c r="E221" s="217" t="s">
        <v>646</v>
      </c>
      <c r="F221" s="218">
        <v>465</v>
      </c>
      <c r="G221" s="217"/>
      <c r="H221" s="217">
        <v>540</v>
      </c>
      <c r="I221" s="219">
        <v>540</v>
      </c>
      <c r="J221" s="220" t="s">
        <v>704</v>
      </c>
      <c r="K221" s="221">
        <f t="shared" si="143"/>
        <v>75</v>
      </c>
      <c r="L221" s="222">
        <f t="shared" si="144"/>
        <v>0.16129032258064516</v>
      </c>
      <c r="M221" s="217" t="s">
        <v>614</v>
      </c>
      <c r="N221" s="223">
        <v>42530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4">
        <v>46</v>
      </c>
      <c r="B222" s="215">
        <v>42380</v>
      </c>
      <c r="C222" s="215"/>
      <c r="D222" s="216" t="s">
        <v>392</v>
      </c>
      <c r="E222" s="217" t="s">
        <v>616</v>
      </c>
      <c r="F222" s="218">
        <v>81</v>
      </c>
      <c r="G222" s="217"/>
      <c r="H222" s="217">
        <v>110</v>
      </c>
      <c r="I222" s="219">
        <v>110</v>
      </c>
      <c r="J222" s="220" t="s">
        <v>704</v>
      </c>
      <c r="K222" s="221">
        <f t="shared" si="143"/>
        <v>29</v>
      </c>
      <c r="L222" s="222">
        <f t="shared" si="144"/>
        <v>0.35802469135802467</v>
      </c>
      <c r="M222" s="217" t="s">
        <v>614</v>
      </c>
      <c r="N222" s="223">
        <v>42745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4">
        <v>47</v>
      </c>
      <c r="B223" s="215">
        <v>42382</v>
      </c>
      <c r="C223" s="215"/>
      <c r="D223" s="216" t="s">
        <v>711</v>
      </c>
      <c r="E223" s="217" t="s">
        <v>616</v>
      </c>
      <c r="F223" s="218">
        <v>417.5</v>
      </c>
      <c r="G223" s="217"/>
      <c r="H223" s="217">
        <v>547</v>
      </c>
      <c r="I223" s="219">
        <v>535</v>
      </c>
      <c r="J223" s="220" t="s">
        <v>704</v>
      </c>
      <c r="K223" s="221">
        <f t="shared" si="143"/>
        <v>129.5</v>
      </c>
      <c r="L223" s="222">
        <f t="shared" si="144"/>
        <v>0.31017964071856285</v>
      </c>
      <c r="M223" s="217" t="s">
        <v>614</v>
      </c>
      <c r="N223" s="223">
        <v>42578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4">
        <v>48</v>
      </c>
      <c r="B224" s="215">
        <v>42408</v>
      </c>
      <c r="C224" s="215"/>
      <c r="D224" s="216" t="s">
        <v>712</v>
      </c>
      <c r="E224" s="217" t="s">
        <v>646</v>
      </c>
      <c r="F224" s="218">
        <v>650</v>
      </c>
      <c r="G224" s="217"/>
      <c r="H224" s="217">
        <v>800</v>
      </c>
      <c r="I224" s="219">
        <v>800</v>
      </c>
      <c r="J224" s="220" t="s">
        <v>704</v>
      </c>
      <c r="K224" s="221">
        <f t="shared" si="143"/>
        <v>150</v>
      </c>
      <c r="L224" s="222">
        <f t="shared" si="144"/>
        <v>0.23076923076923078</v>
      </c>
      <c r="M224" s="217" t="s">
        <v>614</v>
      </c>
      <c r="N224" s="223">
        <v>43154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4">
        <v>49</v>
      </c>
      <c r="B225" s="215">
        <v>42433</v>
      </c>
      <c r="C225" s="215"/>
      <c r="D225" s="216" t="s">
        <v>212</v>
      </c>
      <c r="E225" s="217" t="s">
        <v>646</v>
      </c>
      <c r="F225" s="218">
        <v>437.5</v>
      </c>
      <c r="G225" s="217"/>
      <c r="H225" s="217">
        <v>504.5</v>
      </c>
      <c r="I225" s="219">
        <v>522</v>
      </c>
      <c r="J225" s="220" t="s">
        <v>713</v>
      </c>
      <c r="K225" s="221">
        <f t="shared" si="143"/>
        <v>67</v>
      </c>
      <c r="L225" s="222">
        <f t="shared" si="144"/>
        <v>0.15314285714285714</v>
      </c>
      <c r="M225" s="217" t="s">
        <v>614</v>
      </c>
      <c r="N225" s="223">
        <v>42480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4">
        <v>50</v>
      </c>
      <c r="B226" s="215">
        <v>42438</v>
      </c>
      <c r="C226" s="215"/>
      <c r="D226" s="216" t="s">
        <v>714</v>
      </c>
      <c r="E226" s="217" t="s">
        <v>646</v>
      </c>
      <c r="F226" s="218">
        <v>189.5</v>
      </c>
      <c r="G226" s="217"/>
      <c r="H226" s="217">
        <v>218</v>
      </c>
      <c r="I226" s="219">
        <v>218</v>
      </c>
      <c r="J226" s="220" t="s">
        <v>704</v>
      </c>
      <c r="K226" s="221">
        <f t="shared" si="143"/>
        <v>28.5</v>
      </c>
      <c r="L226" s="222">
        <f t="shared" si="144"/>
        <v>0.15039577836411611</v>
      </c>
      <c r="M226" s="217" t="s">
        <v>614</v>
      </c>
      <c r="N226" s="223">
        <v>43034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4">
        <v>51</v>
      </c>
      <c r="B227" s="225">
        <v>42471</v>
      </c>
      <c r="C227" s="225"/>
      <c r="D227" s="233" t="s">
        <v>715</v>
      </c>
      <c r="E227" s="228" t="s">
        <v>646</v>
      </c>
      <c r="F227" s="228">
        <v>36.5</v>
      </c>
      <c r="G227" s="229"/>
      <c r="H227" s="229">
        <v>15.85</v>
      </c>
      <c r="I227" s="229">
        <v>60</v>
      </c>
      <c r="J227" s="230" t="s">
        <v>716</v>
      </c>
      <c r="K227" s="231">
        <f t="shared" si="143"/>
        <v>-20.65</v>
      </c>
      <c r="L227" s="232">
        <f t="shared" si="144"/>
        <v>-0.5657534246575342</v>
      </c>
      <c r="M227" s="228" t="s">
        <v>627</v>
      </c>
      <c r="N227" s="236">
        <v>43627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4">
        <v>52</v>
      </c>
      <c r="B228" s="215">
        <v>42472</v>
      </c>
      <c r="C228" s="215"/>
      <c r="D228" s="216" t="s">
        <v>717</v>
      </c>
      <c r="E228" s="217" t="s">
        <v>646</v>
      </c>
      <c r="F228" s="218">
        <v>93</v>
      </c>
      <c r="G228" s="217"/>
      <c r="H228" s="217">
        <v>149</v>
      </c>
      <c r="I228" s="219">
        <v>140</v>
      </c>
      <c r="J228" s="220" t="s">
        <v>718</v>
      </c>
      <c r="K228" s="221">
        <f t="shared" si="143"/>
        <v>56</v>
      </c>
      <c r="L228" s="222">
        <f t="shared" si="144"/>
        <v>0.60215053763440862</v>
      </c>
      <c r="M228" s="217" t="s">
        <v>614</v>
      </c>
      <c r="N228" s="223">
        <v>42740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4">
        <v>53</v>
      </c>
      <c r="B229" s="215">
        <v>42472</v>
      </c>
      <c r="C229" s="215"/>
      <c r="D229" s="216" t="s">
        <v>719</v>
      </c>
      <c r="E229" s="217" t="s">
        <v>646</v>
      </c>
      <c r="F229" s="218">
        <v>130</v>
      </c>
      <c r="G229" s="217"/>
      <c r="H229" s="217">
        <v>150</v>
      </c>
      <c r="I229" s="219" t="s">
        <v>720</v>
      </c>
      <c r="J229" s="220" t="s">
        <v>704</v>
      </c>
      <c r="K229" s="221">
        <f t="shared" si="143"/>
        <v>20</v>
      </c>
      <c r="L229" s="222">
        <f t="shared" si="144"/>
        <v>0.15384615384615385</v>
      </c>
      <c r="M229" s="217" t="s">
        <v>614</v>
      </c>
      <c r="N229" s="223">
        <v>42564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4">
        <v>54</v>
      </c>
      <c r="B230" s="215">
        <v>42473</v>
      </c>
      <c r="C230" s="215"/>
      <c r="D230" s="216" t="s">
        <v>721</v>
      </c>
      <c r="E230" s="217" t="s">
        <v>646</v>
      </c>
      <c r="F230" s="218">
        <v>196</v>
      </c>
      <c r="G230" s="217"/>
      <c r="H230" s="217">
        <v>299</v>
      </c>
      <c r="I230" s="219">
        <v>299</v>
      </c>
      <c r="J230" s="220" t="s">
        <v>704</v>
      </c>
      <c r="K230" s="221">
        <v>103</v>
      </c>
      <c r="L230" s="222">
        <v>0.52551020408163296</v>
      </c>
      <c r="M230" s="217" t="s">
        <v>614</v>
      </c>
      <c r="N230" s="223">
        <v>42620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4">
        <v>55</v>
      </c>
      <c r="B231" s="215">
        <v>42473</v>
      </c>
      <c r="C231" s="215"/>
      <c r="D231" s="216" t="s">
        <v>722</v>
      </c>
      <c r="E231" s="217" t="s">
        <v>646</v>
      </c>
      <c r="F231" s="218">
        <v>88</v>
      </c>
      <c r="G231" s="217"/>
      <c r="H231" s="217">
        <v>103</v>
      </c>
      <c r="I231" s="219">
        <v>103</v>
      </c>
      <c r="J231" s="220" t="s">
        <v>704</v>
      </c>
      <c r="K231" s="221">
        <v>15</v>
      </c>
      <c r="L231" s="222">
        <v>0.170454545454545</v>
      </c>
      <c r="M231" s="217" t="s">
        <v>614</v>
      </c>
      <c r="N231" s="223">
        <v>42530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4">
        <v>56</v>
      </c>
      <c r="B232" s="215">
        <v>42492</v>
      </c>
      <c r="C232" s="215"/>
      <c r="D232" s="216" t="s">
        <v>723</v>
      </c>
      <c r="E232" s="217" t="s">
        <v>646</v>
      </c>
      <c r="F232" s="218">
        <v>127.5</v>
      </c>
      <c r="G232" s="217"/>
      <c r="H232" s="217">
        <v>148</v>
      </c>
      <c r="I232" s="219" t="s">
        <v>724</v>
      </c>
      <c r="J232" s="220" t="s">
        <v>704</v>
      </c>
      <c r="K232" s="221">
        <f t="shared" ref="K232:K236" si="145">H232-F232</f>
        <v>20.5</v>
      </c>
      <c r="L232" s="222">
        <f t="shared" ref="L232:L236" si="146">K232/F232</f>
        <v>0.16078431372549021</v>
      </c>
      <c r="M232" s="217" t="s">
        <v>614</v>
      </c>
      <c r="N232" s="223">
        <v>42564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4">
        <v>57</v>
      </c>
      <c r="B233" s="215">
        <v>42493</v>
      </c>
      <c r="C233" s="215"/>
      <c r="D233" s="216" t="s">
        <v>725</v>
      </c>
      <c r="E233" s="217" t="s">
        <v>646</v>
      </c>
      <c r="F233" s="218">
        <v>675</v>
      </c>
      <c r="G233" s="217"/>
      <c r="H233" s="217">
        <v>815</v>
      </c>
      <c r="I233" s="219" t="s">
        <v>726</v>
      </c>
      <c r="J233" s="220" t="s">
        <v>704</v>
      </c>
      <c r="K233" s="221">
        <f t="shared" si="145"/>
        <v>140</v>
      </c>
      <c r="L233" s="222">
        <f t="shared" si="146"/>
        <v>0.2074074074074074</v>
      </c>
      <c r="M233" s="217" t="s">
        <v>614</v>
      </c>
      <c r="N233" s="223">
        <v>43154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4">
        <v>58</v>
      </c>
      <c r="B234" s="225">
        <v>42522</v>
      </c>
      <c r="C234" s="225"/>
      <c r="D234" s="226" t="s">
        <v>727</v>
      </c>
      <c r="E234" s="227" t="s">
        <v>646</v>
      </c>
      <c r="F234" s="228">
        <v>500</v>
      </c>
      <c r="G234" s="228"/>
      <c r="H234" s="229">
        <v>232.5</v>
      </c>
      <c r="I234" s="229" t="s">
        <v>728</v>
      </c>
      <c r="J234" s="230" t="s">
        <v>729</v>
      </c>
      <c r="K234" s="231">
        <f t="shared" si="145"/>
        <v>-267.5</v>
      </c>
      <c r="L234" s="232">
        <f t="shared" si="146"/>
        <v>-0.53500000000000003</v>
      </c>
      <c r="M234" s="228" t="s">
        <v>627</v>
      </c>
      <c r="N234" s="225">
        <v>43735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4">
        <v>59</v>
      </c>
      <c r="B235" s="215">
        <v>42527</v>
      </c>
      <c r="C235" s="215"/>
      <c r="D235" s="216" t="s">
        <v>562</v>
      </c>
      <c r="E235" s="217" t="s">
        <v>646</v>
      </c>
      <c r="F235" s="218">
        <v>110</v>
      </c>
      <c r="G235" s="217"/>
      <c r="H235" s="217">
        <v>126.5</v>
      </c>
      <c r="I235" s="219">
        <v>125</v>
      </c>
      <c r="J235" s="220" t="s">
        <v>655</v>
      </c>
      <c r="K235" s="221">
        <f t="shared" si="145"/>
        <v>16.5</v>
      </c>
      <c r="L235" s="222">
        <f t="shared" si="146"/>
        <v>0.15</v>
      </c>
      <c r="M235" s="217" t="s">
        <v>614</v>
      </c>
      <c r="N235" s="223">
        <v>42552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4">
        <v>60</v>
      </c>
      <c r="B236" s="215">
        <v>42538</v>
      </c>
      <c r="C236" s="215"/>
      <c r="D236" s="216" t="s">
        <v>730</v>
      </c>
      <c r="E236" s="217" t="s">
        <v>646</v>
      </c>
      <c r="F236" s="218">
        <v>44</v>
      </c>
      <c r="G236" s="217"/>
      <c r="H236" s="217">
        <v>69.5</v>
      </c>
      <c r="I236" s="219">
        <v>69.5</v>
      </c>
      <c r="J236" s="220" t="s">
        <v>731</v>
      </c>
      <c r="K236" s="221">
        <f t="shared" si="145"/>
        <v>25.5</v>
      </c>
      <c r="L236" s="222">
        <f t="shared" si="146"/>
        <v>0.57954545454545459</v>
      </c>
      <c r="M236" s="217" t="s">
        <v>614</v>
      </c>
      <c r="N236" s="223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4">
        <v>61</v>
      </c>
      <c r="B237" s="215">
        <v>42549</v>
      </c>
      <c r="C237" s="215"/>
      <c r="D237" s="216" t="s">
        <v>732</v>
      </c>
      <c r="E237" s="217" t="s">
        <v>646</v>
      </c>
      <c r="F237" s="218">
        <v>262.5</v>
      </c>
      <c r="G237" s="217"/>
      <c r="H237" s="217">
        <v>340</v>
      </c>
      <c r="I237" s="219">
        <v>333</v>
      </c>
      <c r="J237" s="220" t="s">
        <v>733</v>
      </c>
      <c r="K237" s="221">
        <v>77.5</v>
      </c>
      <c r="L237" s="222">
        <v>0.29523809523809502</v>
      </c>
      <c r="M237" s="217" t="s">
        <v>614</v>
      </c>
      <c r="N237" s="223">
        <v>43017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4">
        <v>62</v>
      </c>
      <c r="B238" s="215">
        <v>42549</v>
      </c>
      <c r="C238" s="215"/>
      <c r="D238" s="216" t="s">
        <v>734</v>
      </c>
      <c r="E238" s="217" t="s">
        <v>646</v>
      </c>
      <c r="F238" s="218">
        <v>840</v>
      </c>
      <c r="G238" s="217"/>
      <c r="H238" s="217">
        <v>1230</v>
      </c>
      <c r="I238" s="219">
        <v>1230</v>
      </c>
      <c r="J238" s="220" t="s">
        <v>704</v>
      </c>
      <c r="K238" s="221">
        <v>390</v>
      </c>
      <c r="L238" s="222">
        <v>0.46428571428571402</v>
      </c>
      <c r="M238" s="217" t="s">
        <v>614</v>
      </c>
      <c r="N238" s="223">
        <v>42649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7">
        <v>63</v>
      </c>
      <c r="B239" s="238">
        <v>42556</v>
      </c>
      <c r="C239" s="238"/>
      <c r="D239" s="239" t="s">
        <v>735</v>
      </c>
      <c r="E239" s="240" t="s">
        <v>646</v>
      </c>
      <c r="F239" s="240">
        <v>395</v>
      </c>
      <c r="G239" s="241"/>
      <c r="H239" s="241">
        <f>(468.5+342.5)/2</f>
        <v>405.5</v>
      </c>
      <c r="I239" s="241">
        <v>510</v>
      </c>
      <c r="J239" s="242" t="s">
        <v>736</v>
      </c>
      <c r="K239" s="243">
        <f t="shared" ref="K239:K245" si="147">H239-F239</f>
        <v>10.5</v>
      </c>
      <c r="L239" s="244">
        <f t="shared" ref="L239:L245" si="148">K239/F239</f>
        <v>2.6582278481012658E-2</v>
      </c>
      <c r="M239" s="240" t="s">
        <v>737</v>
      </c>
      <c r="N239" s="238">
        <v>43606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4">
        <v>64</v>
      </c>
      <c r="B240" s="225">
        <v>42584</v>
      </c>
      <c r="C240" s="225"/>
      <c r="D240" s="226" t="s">
        <v>738</v>
      </c>
      <c r="E240" s="227" t="s">
        <v>616</v>
      </c>
      <c r="F240" s="228">
        <f>169.5-12.8</f>
        <v>156.69999999999999</v>
      </c>
      <c r="G240" s="228"/>
      <c r="H240" s="229">
        <v>77</v>
      </c>
      <c r="I240" s="229" t="s">
        <v>739</v>
      </c>
      <c r="J240" s="230" t="s">
        <v>740</v>
      </c>
      <c r="K240" s="231">
        <f t="shared" si="147"/>
        <v>-79.699999999999989</v>
      </c>
      <c r="L240" s="232">
        <f t="shared" si="148"/>
        <v>-0.50861518825781749</v>
      </c>
      <c r="M240" s="228" t="s">
        <v>627</v>
      </c>
      <c r="N240" s="225">
        <v>43522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4">
        <v>65</v>
      </c>
      <c r="B241" s="225">
        <v>42586</v>
      </c>
      <c r="C241" s="225"/>
      <c r="D241" s="226" t="s">
        <v>741</v>
      </c>
      <c r="E241" s="227" t="s">
        <v>646</v>
      </c>
      <c r="F241" s="228">
        <v>400</v>
      </c>
      <c r="G241" s="228"/>
      <c r="H241" s="229">
        <v>305</v>
      </c>
      <c r="I241" s="229">
        <v>475</v>
      </c>
      <c r="J241" s="230" t="s">
        <v>742</v>
      </c>
      <c r="K241" s="231">
        <f t="shared" si="147"/>
        <v>-95</v>
      </c>
      <c r="L241" s="232">
        <f t="shared" si="148"/>
        <v>-0.23749999999999999</v>
      </c>
      <c r="M241" s="228" t="s">
        <v>627</v>
      </c>
      <c r="N241" s="225">
        <v>43606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4">
        <v>66</v>
      </c>
      <c r="B242" s="215">
        <v>42593</v>
      </c>
      <c r="C242" s="215"/>
      <c r="D242" s="216" t="s">
        <v>743</v>
      </c>
      <c r="E242" s="217" t="s">
        <v>646</v>
      </c>
      <c r="F242" s="218">
        <v>86.5</v>
      </c>
      <c r="G242" s="217"/>
      <c r="H242" s="217">
        <v>130</v>
      </c>
      <c r="I242" s="219">
        <v>130</v>
      </c>
      <c r="J242" s="220" t="s">
        <v>744</v>
      </c>
      <c r="K242" s="221">
        <f t="shared" si="147"/>
        <v>43.5</v>
      </c>
      <c r="L242" s="222">
        <f t="shared" si="148"/>
        <v>0.50289017341040465</v>
      </c>
      <c r="M242" s="217" t="s">
        <v>614</v>
      </c>
      <c r="N242" s="223">
        <v>43091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4">
        <v>67</v>
      </c>
      <c r="B243" s="225">
        <v>42600</v>
      </c>
      <c r="C243" s="225"/>
      <c r="D243" s="226" t="s">
        <v>111</v>
      </c>
      <c r="E243" s="227" t="s">
        <v>646</v>
      </c>
      <c r="F243" s="228">
        <v>133.5</v>
      </c>
      <c r="G243" s="228"/>
      <c r="H243" s="229">
        <v>126.5</v>
      </c>
      <c r="I243" s="229">
        <v>178</v>
      </c>
      <c r="J243" s="230" t="s">
        <v>745</v>
      </c>
      <c r="K243" s="231">
        <f t="shared" si="147"/>
        <v>-7</v>
      </c>
      <c r="L243" s="232">
        <f t="shared" si="148"/>
        <v>-5.2434456928838954E-2</v>
      </c>
      <c r="M243" s="228" t="s">
        <v>627</v>
      </c>
      <c r="N243" s="225">
        <v>42615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4">
        <v>68</v>
      </c>
      <c r="B244" s="215">
        <v>42613</v>
      </c>
      <c r="C244" s="215"/>
      <c r="D244" s="216" t="s">
        <v>746</v>
      </c>
      <c r="E244" s="217" t="s">
        <v>646</v>
      </c>
      <c r="F244" s="218">
        <v>560</v>
      </c>
      <c r="G244" s="217"/>
      <c r="H244" s="217">
        <v>725</v>
      </c>
      <c r="I244" s="219">
        <v>725</v>
      </c>
      <c r="J244" s="220" t="s">
        <v>648</v>
      </c>
      <c r="K244" s="221">
        <f t="shared" si="147"/>
        <v>165</v>
      </c>
      <c r="L244" s="222">
        <f t="shared" si="148"/>
        <v>0.29464285714285715</v>
      </c>
      <c r="M244" s="217" t="s">
        <v>614</v>
      </c>
      <c r="N244" s="223">
        <v>42456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4">
        <v>69</v>
      </c>
      <c r="B245" s="215">
        <v>42614</v>
      </c>
      <c r="C245" s="215"/>
      <c r="D245" s="216" t="s">
        <v>747</v>
      </c>
      <c r="E245" s="217" t="s">
        <v>646</v>
      </c>
      <c r="F245" s="218">
        <v>160.5</v>
      </c>
      <c r="G245" s="217"/>
      <c r="H245" s="217">
        <v>210</v>
      </c>
      <c r="I245" s="219">
        <v>210</v>
      </c>
      <c r="J245" s="220" t="s">
        <v>648</v>
      </c>
      <c r="K245" s="221">
        <f t="shared" si="147"/>
        <v>49.5</v>
      </c>
      <c r="L245" s="222">
        <f t="shared" si="148"/>
        <v>0.30841121495327101</v>
      </c>
      <c r="M245" s="217" t="s">
        <v>614</v>
      </c>
      <c r="N245" s="223">
        <v>42871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4">
        <v>70</v>
      </c>
      <c r="B246" s="215">
        <v>42646</v>
      </c>
      <c r="C246" s="215"/>
      <c r="D246" s="216" t="s">
        <v>407</v>
      </c>
      <c r="E246" s="217" t="s">
        <v>646</v>
      </c>
      <c r="F246" s="218">
        <v>430</v>
      </c>
      <c r="G246" s="217"/>
      <c r="H246" s="217">
        <v>596</v>
      </c>
      <c r="I246" s="219">
        <v>575</v>
      </c>
      <c r="J246" s="220" t="s">
        <v>748</v>
      </c>
      <c r="K246" s="221">
        <v>166</v>
      </c>
      <c r="L246" s="222">
        <v>0.38604651162790699</v>
      </c>
      <c r="M246" s="217" t="s">
        <v>614</v>
      </c>
      <c r="N246" s="223">
        <v>42769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4">
        <v>71</v>
      </c>
      <c r="B247" s="215">
        <v>42657</v>
      </c>
      <c r="C247" s="215"/>
      <c r="D247" s="216" t="s">
        <v>749</v>
      </c>
      <c r="E247" s="217" t="s">
        <v>646</v>
      </c>
      <c r="F247" s="218">
        <v>280</v>
      </c>
      <c r="G247" s="217"/>
      <c r="H247" s="217">
        <v>345</v>
      </c>
      <c r="I247" s="219">
        <v>345</v>
      </c>
      <c r="J247" s="220" t="s">
        <v>648</v>
      </c>
      <c r="K247" s="221">
        <f t="shared" ref="K247:K252" si="149">H247-F247</f>
        <v>65</v>
      </c>
      <c r="L247" s="222">
        <f t="shared" ref="L247:L248" si="150">K247/F247</f>
        <v>0.23214285714285715</v>
      </c>
      <c r="M247" s="217" t="s">
        <v>614</v>
      </c>
      <c r="N247" s="223">
        <v>42814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4">
        <v>72</v>
      </c>
      <c r="B248" s="215">
        <v>42657</v>
      </c>
      <c r="C248" s="215"/>
      <c r="D248" s="216" t="s">
        <v>750</v>
      </c>
      <c r="E248" s="217" t="s">
        <v>646</v>
      </c>
      <c r="F248" s="218">
        <v>245</v>
      </c>
      <c r="G248" s="217"/>
      <c r="H248" s="217">
        <v>325.5</v>
      </c>
      <c r="I248" s="219">
        <v>330</v>
      </c>
      <c r="J248" s="220" t="s">
        <v>751</v>
      </c>
      <c r="K248" s="221">
        <f t="shared" si="149"/>
        <v>80.5</v>
      </c>
      <c r="L248" s="222">
        <f t="shared" si="150"/>
        <v>0.32857142857142857</v>
      </c>
      <c r="M248" s="217" t="s">
        <v>614</v>
      </c>
      <c r="N248" s="223">
        <v>42769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4">
        <v>73</v>
      </c>
      <c r="B249" s="215">
        <v>42660</v>
      </c>
      <c r="C249" s="215"/>
      <c r="D249" s="216" t="s">
        <v>352</v>
      </c>
      <c r="E249" s="217" t="s">
        <v>646</v>
      </c>
      <c r="F249" s="218">
        <v>125</v>
      </c>
      <c r="G249" s="217"/>
      <c r="H249" s="217">
        <v>160</v>
      </c>
      <c r="I249" s="219">
        <v>160</v>
      </c>
      <c r="J249" s="220" t="s">
        <v>704</v>
      </c>
      <c r="K249" s="221">
        <f t="shared" si="149"/>
        <v>35</v>
      </c>
      <c r="L249" s="222">
        <v>0.28000000000000003</v>
      </c>
      <c r="M249" s="217" t="s">
        <v>614</v>
      </c>
      <c r="N249" s="223">
        <v>42803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4">
        <v>74</v>
      </c>
      <c r="B250" s="215">
        <v>42660</v>
      </c>
      <c r="C250" s="215"/>
      <c r="D250" s="216" t="s">
        <v>484</v>
      </c>
      <c r="E250" s="217" t="s">
        <v>646</v>
      </c>
      <c r="F250" s="218">
        <v>114</v>
      </c>
      <c r="G250" s="217"/>
      <c r="H250" s="217">
        <v>145</v>
      </c>
      <c r="I250" s="219">
        <v>145</v>
      </c>
      <c r="J250" s="220" t="s">
        <v>704</v>
      </c>
      <c r="K250" s="221">
        <f t="shared" si="149"/>
        <v>31</v>
      </c>
      <c r="L250" s="222">
        <f t="shared" ref="L250:L252" si="151">K250/F250</f>
        <v>0.27192982456140352</v>
      </c>
      <c r="M250" s="217" t="s">
        <v>614</v>
      </c>
      <c r="N250" s="223">
        <v>42859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4">
        <v>75</v>
      </c>
      <c r="B251" s="215">
        <v>42660</v>
      </c>
      <c r="C251" s="215"/>
      <c r="D251" s="216" t="s">
        <v>752</v>
      </c>
      <c r="E251" s="217" t="s">
        <v>646</v>
      </c>
      <c r="F251" s="218">
        <v>212</v>
      </c>
      <c r="G251" s="217"/>
      <c r="H251" s="217">
        <v>280</v>
      </c>
      <c r="I251" s="219">
        <v>276</v>
      </c>
      <c r="J251" s="220" t="s">
        <v>753</v>
      </c>
      <c r="K251" s="221">
        <f t="shared" si="149"/>
        <v>68</v>
      </c>
      <c r="L251" s="222">
        <f t="shared" si="151"/>
        <v>0.32075471698113206</v>
      </c>
      <c r="M251" s="217" t="s">
        <v>614</v>
      </c>
      <c r="N251" s="223">
        <v>42858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4">
        <v>76</v>
      </c>
      <c r="B252" s="215">
        <v>42678</v>
      </c>
      <c r="C252" s="215"/>
      <c r="D252" s="216" t="s">
        <v>472</v>
      </c>
      <c r="E252" s="217" t="s">
        <v>646</v>
      </c>
      <c r="F252" s="218">
        <v>155</v>
      </c>
      <c r="G252" s="217"/>
      <c r="H252" s="217">
        <v>210</v>
      </c>
      <c r="I252" s="219">
        <v>210</v>
      </c>
      <c r="J252" s="220" t="s">
        <v>754</v>
      </c>
      <c r="K252" s="221">
        <f t="shared" si="149"/>
        <v>55</v>
      </c>
      <c r="L252" s="222">
        <f t="shared" si="151"/>
        <v>0.35483870967741937</v>
      </c>
      <c r="M252" s="217" t="s">
        <v>614</v>
      </c>
      <c r="N252" s="223">
        <v>42944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4">
        <v>77</v>
      </c>
      <c r="B253" s="225">
        <v>42710</v>
      </c>
      <c r="C253" s="225"/>
      <c r="D253" s="226" t="s">
        <v>755</v>
      </c>
      <c r="E253" s="227" t="s">
        <v>646</v>
      </c>
      <c r="F253" s="228">
        <v>150.5</v>
      </c>
      <c r="G253" s="228"/>
      <c r="H253" s="229">
        <v>72.5</v>
      </c>
      <c r="I253" s="229">
        <v>174</v>
      </c>
      <c r="J253" s="230" t="s">
        <v>756</v>
      </c>
      <c r="K253" s="231">
        <v>-78</v>
      </c>
      <c r="L253" s="232">
        <v>-0.51827242524916906</v>
      </c>
      <c r="M253" s="228" t="s">
        <v>627</v>
      </c>
      <c r="N253" s="225">
        <v>43333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4">
        <v>78</v>
      </c>
      <c r="B254" s="215">
        <v>42712</v>
      </c>
      <c r="C254" s="215"/>
      <c r="D254" s="216" t="s">
        <v>757</v>
      </c>
      <c r="E254" s="217" t="s">
        <v>646</v>
      </c>
      <c r="F254" s="218">
        <v>380</v>
      </c>
      <c r="G254" s="217"/>
      <c r="H254" s="217">
        <v>478</v>
      </c>
      <c r="I254" s="219">
        <v>468</v>
      </c>
      <c r="J254" s="220" t="s">
        <v>704</v>
      </c>
      <c r="K254" s="221">
        <f t="shared" ref="K254:K256" si="152">H254-F254</f>
        <v>98</v>
      </c>
      <c r="L254" s="222">
        <f t="shared" ref="L254:L256" si="153">K254/F254</f>
        <v>0.25789473684210529</v>
      </c>
      <c r="M254" s="217" t="s">
        <v>614</v>
      </c>
      <c r="N254" s="223">
        <v>43025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4">
        <v>79</v>
      </c>
      <c r="B255" s="215">
        <v>42734</v>
      </c>
      <c r="C255" s="215"/>
      <c r="D255" s="216" t="s">
        <v>110</v>
      </c>
      <c r="E255" s="217" t="s">
        <v>646</v>
      </c>
      <c r="F255" s="218">
        <v>305</v>
      </c>
      <c r="G255" s="217"/>
      <c r="H255" s="217">
        <v>375</v>
      </c>
      <c r="I255" s="219">
        <v>375</v>
      </c>
      <c r="J255" s="220" t="s">
        <v>704</v>
      </c>
      <c r="K255" s="221">
        <f t="shared" si="152"/>
        <v>70</v>
      </c>
      <c r="L255" s="222">
        <f t="shared" si="153"/>
        <v>0.22950819672131148</v>
      </c>
      <c r="M255" s="217" t="s">
        <v>614</v>
      </c>
      <c r="N255" s="223">
        <v>42768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4">
        <v>80</v>
      </c>
      <c r="B256" s="215">
        <v>42739</v>
      </c>
      <c r="C256" s="215"/>
      <c r="D256" s="216" t="s">
        <v>96</v>
      </c>
      <c r="E256" s="217" t="s">
        <v>646</v>
      </c>
      <c r="F256" s="218">
        <v>99.5</v>
      </c>
      <c r="G256" s="217"/>
      <c r="H256" s="217">
        <v>158</v>
      </c>
      <c r="I256" s="219">
        <v>158</v>
      </c>
      <c r="J256" s="220" t="s">
        <v>704</v>
      </c>
      <c r="K256" s="221">
        <f t="shared" si="152"/>
        <v>58.5</v>
      </c>
      <c r="L256" s="222">
        <f t="shared" si="153"/>
        <v>0.5879396984924623</v>
      </c>
      <c r="M256" s="217" t="s">
        <v>614</v>
      </c>
      <c r="N256" s="223">
        <v>42898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4">
        <v>81</v>
      </c>
      <c r="B257" s="215">
        <v>42739</v>
      </c>
      <c r="C257" s="215"/>
      <c r="D257" s="216" t="s">
        <v>96</v>
      </c>
      <c r="E257" s="217" t="s">
        <v>646</v>
      </c>
      <c r="F257" s="218">
        <v>99.5</v>
      </c>
      <c r="G257" s="217"/>
      <c r="H257" s="217">
        <v>158</v>
      </c>
      <c r="I257" s="219">
        <v>158</v>
      </c>
      <c r="J257" s="220" t="s">
        <v>704</v>
      </c>
      <c r="K257" s="221">
        <v>58.5</v>
      </c>
      <c r="L257" s="222">
        <v>0.58793969849246197</v>
      </c>
      <c r="M257" s="217" t="s">
        <v>614</v>
      </c>
      <c r="N257" s="223">
        <v>42898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4">
        <v>82</v>
      </c>
      <c r="B258" s="215">
        <v>42786</v>
      </c>
      <c r="C258" s="215"/>
      <c r="D258" s="216" t="s">
        <v>187</v>
      </c>
      <c r="E258" s="217" t="s">
        <v>646</v>
      </c>
      <c r="F258" s="218">
        <v>140.5</v>
      </c>
      <c r="G258" s="217"/>
      <c r="H258" s="217">
        <v>220</v>
      </c>
      <c r="I258" s="219">
        <v>220</v>
      </c>
      <c r="J258" s="220" t="s">
        <v>704</v>
      </c>
      <c r="K258" s="221">
        <f>H258-F258</f>
        <v>79.5</v>
      </c>
      <c r="L258" s="222">
        <f>K258/F258</f>
        <v>0.5658362989323843</v>
      </c>
      <c r="M258" s="217" t="s">
        <v>614</v>
      </c>
      <c r="N258" s="223">
        <v>42864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4">
        <v>83</v>
      </c>
      <c r="B259" s="215">
        <v>42786</v>
      </c>
      <c r="C259" s="215"/>
      <c r="D259" s="216" t="s">
        <v>758</v>
      </c>
      <c r="E259" s="217" t="s">
        <v>646</v>
      </c>
      <c r="F259" s="218">
        <v>202.5</v>
      </c>
      <c r="G259" s="217"/>
      <c r="H259" s="217">
        <v>234</v>
      </c>
      <c r="I259" s="219">
        <v>234</v>
      </c>
      <c r="J259" s="220" t="s">
        <v>704</v>
      </c>
      <c r="K259" s="221">
        <v>31.5</v>
      </c>
      <c r="L259" s="222">
        <v>0.155555555555556</v>
      </c>
      <c r="M259" s="217" t="s">
        <v>614</v>
      </c>
      <c r="N259" s="223">
        <v>42836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4">
        <v>84</v>
      </c>
      <c r="B260" s="215">
        <v>42818</v>
      </c>
      <c r="C260" s="215"/>
      <c r="D260" s="216" t="s">
        <v>759</v>
      </c>
      <c r="E260" s="217" t="s">
        <v>646</v>
      </c>
      <c r="F260" s="218">
        <v>300.5</v>
      </c>
      <c r="G260" s="217"/>
      <c r="H260" s="217">
        <v>417.5</v>
      </c>
      <c r="I260" s="219">
        <v>420</v>
      </c>
      <c r="J260" s="220" t="s">
        <v>760</v>
      </c>
      <c r="K260" s="221">
        <f>H260-F260</f>
        <v>117</v>
      </c>
      <c r="L260" s="222">
        <f>K260/F260</f>
        <v>0.38935108153078202</v>
      </c>
      <c r="M260" s="217" t="s">
        <v>614</v>
      </c>
      <c r="N260" s="223">
        <v>43070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4">
        <v>85</v>
      </c>
      <c r="B261" s="215">
        <v>42818</v>
      </c>
      <c r="C261" s="215"/>
      <c r="D261" s="216" t="s">
        <v>734</v>
      </c>
      <c r="E261" s="217" t="s">
        <v>646</v>
      </c>
      <c r="F261" s="218">
        <v>850</v>
      </c>
      <c r="G261" s="217"/>
      <c r="H261" s="217">
        <v>1042.5</v>
      </c>
      <c r="I261" s="219">
        <v>1023</v>
      </c>
      <c r="J261" s="220" t="s">
        <v>761</v>
      </c>
      <c r="K261" s="221">
        <v>192.5</v>
      </c>
      <c r="L261" s="222">
        <v>0.22647058823529401</v>
      </c>
      <c r="M261" s="217" t="s">
        <v>614</v>
      </c>
      <c r="N261" s="223">
        <v>42830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4">
        <v>86</v>
      </c>
      <c r="B262" s="215">
        <v>42830</v>
      </c>
      <c r="C262" s="215"/>
      <c r="D262" s="216" t="s">
        <v>503</v>
      </c>
      <c r="E262" s="217" t="s">
        <v>646</v>
      </c>
      <c r="F262" s="218">
        <v>785</v>
      </c>
      <c r="G262" s="217"/>
      <c r="H262" s="217">
        <v>930</v>
      </c>
      <c r="I262" s="219">
        <v>920</v>
      </c>
      <c r="J262" s="220" t="s">
        <v>762</v>
      </c>
      <c r="K262" s="221">
        <f>H262-F262</f>
        <v>145</v>
      </c>
      <c r="L262" s="222">
        <f>K262/F262</f>
        <v>0.18471337579617833</v>
      </c>
      <c r="M262" s="217" t="s">
        <v>614</v>
      </c>
      <c r="N262" s="223">
        <v>42976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4">
        <v>87</v>
      </c>
      <c r="B263" s="225">
        <v>42831</v>
      </c>
      <c r="C263" s="225"/>
      <c r="D263" s="226" t="s">
        <v>763</v>
      </c>
      <c r="E263" s="227" t="s">
        <v>646</v>
      </c>
      <c r="F263" s="228">
        <v>40</v>
      </c>
      <c r="G263" s="228"/>
      <c r="H263" s="229">
        <v>13.1</v>
      </c>
      <c r="I263" s="229">
        <v>60</v>
      </c>
      <c r="J263" s="230" t="s">
        <v>764</v>
      </c>
      <c r="K263" s="231">
        <v>-26.9</v>
      </c>
      <c r="L263" s="232">
        <v>-0.67249999999999999</v>
      </c>
      <c r="M263" s="228" t="s">
        <v>627</v>
      </c>
      <c r="N263" s="225">
        <v>43138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4">
        <v>88</v>
      </c>
      <c r="B264" s="215">
        <v>42837</v>
      </c>
      <c r="C264" s="215"/>
      <c r="D264" s="216" t="s">
        <v>95</v>
      </c>
      <c r="E264" s="217" t="s">
        <v>646</v>
      </c>
      <c r="F264" s="218">
        <v>289.5</v>
      </c>
      <c r="G264" s="217"/>
      <c r="H264" s="217">
        <v>354</v>
      </c>
      <c r="I264" s="219">
        <v>360</v>
      </c>
      <c r="J264" s="220" t="s">
        <v>765</v>
      </c>
      <c r="K264" s="221">
        <f t="shared" ref="K264:K272" si="154">H264-F264</f>
        <v>64.5</v>
      </c>
      <c r="L264" s="222">
        <f t="shared" ref="L264:L272" si="155">K264/F264</f>
        <v>0.22279792746113988</v>
      </c>
      <c r="M264" s="217" t="s">
        <v>614</v>
      </c>
      <c r="N264" s="223">
        <v>43040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4">
        <v>89</v>
      </c>
      <c r="B265" s="215">
        <v>42845</v>
      </c>
      <c r="C265" s="215"/>
      <c r="D265" s="216" t="s">
        <v>439</v>
      </c>
      <c r="E265" s="217" t="s">
        <v>646</v>
      </c>
      <c r="F265" s="218">
        <v>700</v>
      </c>
      <c r="G265" s="217"/>
      <c r="H265" s="217">
        <v>840</v>
      </c>
      <c r="I265" s="219">
        <v>840</v>
      </c>
      <c r="J265" s="220" t="s">
        <v>766</v>
      </c>
      <c r="K265" s="221">
        <f t="shared" si="154"/>
        <v>140</v>
      </c>
      <c r="L265" s="222">
        <f t="shared" si="155"/>
        <v>0.2</v>
      </c>
      <c r="M265" s="217" t="s">
        <v>614</v>
      </c>
      <c r="N265" s="223">
        <v>42893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4">
        <v>90</v>
      </c>
      <c r="B266" s="215">
        <v>42887</v>
      </c>
      <c r="C266" s="215"/>
      <c r="D266" s="216" t="s">
        <v>767</v>
      </c>
      <c r="E266" s="217" t="s">
        <v>646</v>
      </c>
      <c r="F266" s="218">
        <v>130</v>
      </c>
      <c r="G266" s="217"/>
      <c r="H266" s="217">
        <v>144.25</v>
      </c>
      <c r="I266" s="219">
        <v>170</v>
      </c>
      <c r="J266" s="220" t="s">
        <v>768</v>
      </c>
      <c r="K266" s="221">
        <f t="shared" si="154"/>
        <v>14.25</v>
      </c>
      <c r="L266" s="222">
        <f t="shared" si="155"/>
        <v>0.10961538461538461</v>
      </c>
      <c r="M266" s="217" t="s">
        <v>614</v>
      </c>
      <c r="N266" s="223">
        <v>43675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4">
        <v>91</v>
      </c>
      <c r="B267" s="215">
        <v>42901</v>
      </c>
      <c r="C267" s="215"/>
      <c r="D267" s="216" t="s">
        <v>769</v>
      </c>
      <c r="E267" s="217" t="s">
        <v>646</v>
      </c>
      <c r="F267" s="218">
        <v>214.5</v>
      </c>
      <c r="G267" s="217"/>
      <c r="H267" s="217">
        <v>262</v>
      </c>
      <c r="I267" s="219">
        <v>262</v>
      </c>
      <c r="J267" s="220" t="s">
        <v>770</v>
      </c>
      <c r="K267" s="221">
        <f t="shared" si="154"/>
        <v>47.5</v>
      </c>
      <c r="L267" s="222">
        <f t="shared" si="155"/>
        <v>0.22144522144522144</v>
      </c>
      <c r="M267" s="217" t="s">
        <v>614</v>
      </c>
      <c r="N267" s="223">
        <v>42977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5">
        <v>92</v>
      </c>
      <c r="B268" s="246">
        <v>42933</v>
      </c>
      <c r="C268" s="246"/>
      <c r="D268" s="247" t="s">
        <v>771</v>
      </c>
      <c r="E268" s="248" t="s">
        <v>646</v>
      </c>
      <c r="F268" s="249">
        <v>370</v>
      </c>
      <c r="G268" s="248"/>
      <c r="H268" s="248">
        <v>447.5</v>
      </c>
      <c r="I268" s="250">
        <v>450</v>
      </c>
      <c r="J268" s="251" t="s">
        <v>704</v>
      </c>
      <c r="K268" s="221">
        <f t="shared" si="154"/>
        <v>77.5</v>
      </c>
      <c r="L268" s="252">
        <f t="shared" si="155"/>
        <v>0.20945945945945946</v>
      </c>
      <c r="M268" s="248" t="s">
        <v>614</v>
      </c>
      <c r="N268" s="253">
        <v>43035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5">
        <v>93</v>
      </c>
      <c r="B269" s="246">
        <v>42943</v>
      </c>
      <c r="C269" s="246"/>
      <c r="D269" s="247" t="s">
        <v>185</v>
      </c>
      <c r="E269" s="248" t="s">
        <v>646</v>
      </c>
      <c r="F269" s="249">
        <v>657.5</v>
      </c>
      <c r="G269" s="248"/>
      <c r="H269" s="248">
        <v>825</v>
      </c>
      <c r="I269" s="250">
        <v>820</v>
      </c>
      <c r="J269" s="251" t="s">
        <v>704</v>
      </c>
      <c r="K269" s="221">
        <f t="shared" si="154"/>
        <v>167.5</v>
      </c>
      <c r="L269" s="252">
        <f t="shared" si="155"/>
        <v>0.25475285171102663</v>
      </c>
      <c r="M269" s="248" t="s">
        <v>614</v>
      </c>
      <c r="N269" s="253">
        <v>43090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4">
        <v>94</v>
      </c>
      <c r="B270" s="215">
        <v>42964</v>
      </c>
      <c r="C270" s="215"/>
      <c r="D270" s="216" t="s">
        <v>370</v>
      </c>
      <c r="E270" s="217" t="s">
        <v>646</v>
      </c>
      <c r="F270" s="218">
        <v>605</v>
      </c>
      <c r="G270" s="217"/>
      <c r="H270" s="217">
        <v>750</v>
      </c>
      <c r="I270" s="219">
        <v>750</v>
      </c>
      <c r="J270" s="220" t="s">
        <v>762</v>
      </c>
      <c r="K270" s="221">
        <f t="shared" si="154"/>
        <v>145</v>
      </c>
      <c r="L270" s="222">
        <f t="shared" si="155"/>
        <v>0.23966942148760331</v>
      </c>
      <c r="M270" s="217" t="s">
        <v>614</v>
      </c>
      <c r="N270" s="223">
        <v>43027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4">
        <v>95</v>
      </c>
      <c r="B271" s="225">
        <v>42979</v>
      </c>
      <c r="C271" s="225"/>
      <c r="D271" s="233" t="s">
        <v>772</v>
      </c>
      <c r="E271" s="228" t="s">
        <v>646</v>
      </c>
      <c r="F271" s="228">
        <v>255</v>
      </c>
      <c r="G271" s="229"/>
      <c r="H271" s="229">
        <v>217.25</v>
      </c>
      <c r="I271" s="229">
        <v>320</v>
      </c>
      <c r="J271" s="230" t="s">
        <v>773</v>
      </c>
      <c r="K271" s="231">
        <f t="shared" si="154"/>
        <v>-37.75</v>
      </c>
      <c r="L271" s="234">
        <f t="shared" si="155"/>
        <v>-0.14803921568627451</v>
      </c>
      <c r="M271" s="228" t="s">
        <v>627</v>
      </c>
      <c r="N271" s="225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4">
        <v>96</v>
      </c>
      <c r="B272" s="215">
        <v>42997</v>
      </c>
      <c r="C272" s="215"/>
      <c r="D272" s="216" t="s">
        <v>774</v>
      </c>
      <c r="E272" s="217" t="s">
        <v>646</v>
      </c>
      <c r="F272" s="218">
        <v>215</v>
      </c>
      <c r="G272" s="217"/>
      <c r="H272" s="217">
        <v>258</v>
      </c>
      <c r="I272" s="219">
        <v>258</v>
      </c>
      <c r="J272" s="220" t="s">
        <v>704</v>
      </c>
      <c r="K272" s="221">
        <f t="shared" si="154"/>
        <v>43</v>
      </c>
      <c r="L272" s="222">
        <f t="shared" si="155"/>
        <v>0.2</v>
      </c>
      <c r="M272" s="217" t="s">
        <v>614</v>
      </c>
      <c r="N272" s="223">
        <v>43040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4">
        <v>97</v>
      </c>
      <c r="B273" s="215">
        <v>42997</v>
      </c>
      <c r="C273" s="215"/>
      <c r="D273" s="216" t="s">
        <v>774</v>
      </c>
      <c r="E273" s="217" t="s">
        <v>646</v>
      </c>
      <c r="F273" s="218">
        <v>215</v>
      </c>
      <c r="G273" s="217"/>
      <c r="H273" s="217">
        <v>258</v>
      </c>
      <c r="I273" s="219">
        <v>258</v>
      </c>
      <c r="J273" s="251" t="s">
        <v>704</v>
      </c>
      <c r="K273" s="221">
        <v>43</v>
      </c>
      <c r="L273" s="222">
        <v>0.2</v>
      </c>
      <c r="M273" s="217" t="s">
        <v>614</v>
      </c>
      <c r="N273" s="223">
        <v>43040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5">
        <v>98</v>
      </c>
      <c r="B274" s="246">
        <v>42998</v>
      </c>
      <c r="C274" s="246"/>
      <c r="D274" s="247" t="s">
        <v>775</v>
      </c>
      <c r="E274" s="248" t="s">
        <v>646</v>
      </c>
      <c r="F274" s="218">
        <v>75</v>
      </c>
      <c r="G274" s="248"/>
      <c r="H274" s="248">
        <v>90</v>
      </c>
      <c r="I274" s="250">
        <v>90</v>
      </c>
      <c r="J274" s="220" t="s">
        <v>776</v>
      </c>
      <c r="K274" s="221">
        <f t="shared" ref="K274:K279" si="156">H274-F274</f>
        <v>15</v>
      </c>
      <c r="L274" s="222">
        <f t="shared" ref="L274:L279" si="157">K274/F274</f>
        <v>0.2</v>
      </c>
      <c r="M274" s="217" t="s">
        <v>614</v>
      </c>
      <c r="N274" s="223">
        <v>43019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5">
        <v>99</v>
      </c>
      <c r="B275" s="246">
        <v>43011</v>
      </c>
      <c r="C275" s="246"/>
      <c r="D275" s="247" t="s">
        <v>629</v>
      </c>
      <c r="E275" s="248" t="s">
        <v>646</v>
      </c>
      <c r="F275" s="249">
        <v>315</v>
      </c>
      <c r="G275" s="248"/>
      <c r="H275" s="248">
        <v>392</v>
      </c>
      <c r="I275" s="250">
        <v>384</v>
      </c>
      <c r="J275" s="251" t="s">
        <v>777</v>
      </c>
      <c r="K275" s="221">
        <f t="shared" si="156"/>
        <v>77</v>
      </c>
      <c r="L275" s="252">
        <f t="shared" si="157"/>
        <v>0.24444444444444444</v>
      </c>
      <c r="M275" s="248" t="s">
        <v>614</v>
      </c>
      <c r="N275" s="253">
        <v>43017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5">
        <v>100</v>
      </c>
      <c r="B276" s="246">
        <v>43013</v>
      </c>
      <c r="C276" s="246"/>
      <c r="D276" s="247" t="s">
        <v>477</v>
      </c>
      <c r="E276" s="248" t="s">
        <v>646</v>
      </c>
      <c r="F276" s="249">
        <v>145</v>
      </c>
      <c r="G276" s="248"/>
      <c r="H276" s="248">
        <v>179</v>
      </c>
      <c r="I276" s="250">
        <v>180</v>
      </c>
      <c r="J276" s="251" t="s">
        <v>778</v>
      </c>
      <c r="K276" s="221">
        <f t="shared" si="156"/>
        <v>34</v>
      </c>
      <c r="L276" s="252">
        <f t="shared" si="157"/>
        <v>0.23448275862068965</v>
      </c>
      <c r="M276" s="248" t="s">
        <v>614</v>
      </c>
      <c r="N276" s="253">
        <v>43025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45">
        <v>101</v>
      </c>
      <c r="B277" s="246">
        <v>43014</v>
      </c>
      <c r="C277" s="246"/>
      <c r="D277" s="247" t="s">
        <v>342</v>
      </c>
      <c r="E277" s="248" t="s">
        <v>646</v>
      </c>
      <c r="F277" s="249">
        <v>256</v>
      </c>
      <c r="G277" s="248"/>
      <c r="H277" s="248">
        <v>323</v>
      </c>
      <c r="I277" s="250">
        <v>320</v>
      </c>
      <c r="J277" s="251" t="s">
        <v>704</v>
      </c>
      <c r="K277" s="221">
        <f t="shared" si="156"/>
        <v>67</v>
      </c>
      <c r="L277" s="252">
        <f t="shared" si="157"/>
        <v>0.26171875</v>
      </c>
      <c r="M277" s="248" t="s">
        <v>614</v>
      </c>
      <c r="N277" s="253">
        <v>43067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45">
        <v>102</v>
      </c>
      <c r="B278" s="246">
        <v>43017</v>
      </c>
      <c r="C278" s="246"/>
      <c r="D278" s="247" t="s">
        <v>360</v>
      </c>
      <c r="E278" s="248" t="s">
        <v>646</v>
      </c>
      <c r="F278" s="249">
        <v>137.5</v>
      </c>
      <c r="G278" s="248"/>
      <c r="H278" s="248">
        <v>184</v>
      </c>
      <c r="I278" s="250">
        <v>183</v>
      </c>
      <c r="J278" s="251" t="s">
        <v>779</v>
      </c>
      <c r="K278" s="221">
        <f t="shared" si="156"/>
        <v>46.5</v>
      </c>
      <c r="L278" s="252">
        <f t="shared" si="157"/>
        <v>0.33818181818181819</v>
      </c>
      <c r="M278" s="248" t="s">
        <v>614</v>
      </c>
      <c r="N278" s="253">
        <v>43108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5">
        <v>103</v>
      </c>
      <c r="B279" s="246">
        <v>43018</v>
      </c>
      <c r="C279" s="246"/>
      <c r="D279" s="247" t="s">
        <v>780</v>
      </c>
      <c r="E279" s="248" t="s">
        <v>646</v>
      </c>
      <c r="F279" s="249">
        <v>125.5</v>
      </c>
      <c r="G279" s="248"/>
      <c r="H279" s="248">
        <v>158</v>
      </c>
      <c r="I279" s="250">
        <v>155</v>
      </c>
      <c r="J279" s="251" t="s">
        <v>781</v>
      </c>
      <c r="K279" s="221">
        <f t="shared" si="156"/>
        <v>32.5</v>
      </c>
      <c r="L279" s="252">
        <f t="shared" si="157"/>
        <v>0.25896414342629481</v>
      </c>
      <c r="M279" s="248" t="s">
        <v>614</v>
      </c>
      <c r="N279" s="253">
        <v>43067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5">
        <v>104</v>
      </c>
      <c r="B280" s="246">
        <v>43018</v>
      </c>
      <c r="C280" s="246"/>
      <c r="D280" s="247" t="s">
        <v>782</v>
      </c>
      <c r="E280" s="248" t="s">
        <v>646</v>
      </c>
      <c r="F280" s="249">
        <v>895</v>
      </c>
      <c r="G280" s="248"/>
      <c r="H280" s="248">
        <v>1122.5</v>
      </c>
      <c r="I280" s="250">
        <v>1078</v>
      </c>
      <c r="J280" s="251" t="s">
        <v>783</v>
      </c>
      <c r="K280" s="221">
        <v>227.5</v>
      </c>
      <c r="L280" s="252">
        <v>0.25418994413407803</v>
      </c>
      <c r="M280" s="248" t="s">
        <v>614</v>
      </c>
      <c r="N280" s="253">
        <v>43117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5">
        <v>105</v>
      </c>
      <c r="B281" s="246">
        <v>43020</v>
      </c>
      <c r="C281" s="246"/>
      <c r="D281" s="247" t="s">
        <v>351</v>
      </c>
      <c r="E281" s="248" t="s">
        <v>646</v>
      </c>
      <c r="F281" s="249">
        <v>525</v>
      </c>
      <c r="G281" s="248"/>
      <c r="H281" s="248">
        <v>629</v>
      </c>
      <c r="I281" s="250">
        <v>629</v>
      </c>
      <c r="J281" s="251" t="s">
        <v>704</v>
      </c>
      <c r="K281" s="221">
        <v>104</v>
      </c>
      <c r="L281" s="252">
        <v>0.19809523809523799</v>
      </c>
      <c r="M281" s="248" t="s">
        <v>614</v>
      </c>
      <c r="N281" s="253">
        <v>43119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5">
        <v>106</v>
      </c>
      <c r="B282" s="246">
        <v>43046</v>
      </c>
      <c r="C282" s="246"/>
      <c r="D282" s="247" t="s">
        <v>397</v>
      </c>
      <c r="E282" s="248" t="s">
        <v>646</v>
      </c>
      <c r="F282" s="249">
        <v>740</v>
      </c>
      <c r="G282" s="248"/>
      <c r="H282" s="248">
        <v>892.5</v>
      </c>
      <c r="I282" s="250">
        <v>900</v>
      </c>
      <c r="J282" s="251" t="s">
        <v>784</v>
      </c>
      <c r="K282" s="221">
        <f t="shared" ref="K282:K284" si="158">H282-F282</f>
        <v>152.5</v>
      </c>
      <c r="L282" s="252">
        <f t="shared" ref="L282:L284" si="159">K282/F282</f>
        <v>0.20608108108108109</v>
      </c>
      <c r="M282" s="248" t="s">
        <v>614</v>
      </c>
      <c r="N282" s="253">
        <v>43052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4">
        <v>107</v>
      </c>
      <c r="B283" s="215">
        <v>43073</v>
      </c>
      <c r="C283" s="215"/>
      <c r="D283" s="216" t="s">
        <v>785</v>
      </c>
      <c r="E283" s="217" t="s">
        <v>646</v>
      </c>
      <c r="F283" s="218">
        <v>118.5</v>
      </c>
      <c r="G283" s="217"/>
      <c r="H283" s="217">
        <v>143.5</v>
      </c>
      <c r="I283" s="219">
        <v>145</v>
      </c>
      <c r="J283" s="220" t="s">
        <v>636</v>
      </c>
      <c r="K283" s="221">
        <f t="shared" si="158"/>
        <v>25</v>
      </c>
      <c r="L283" s="222">
        <f t="shared" si="159"/>
        <v>0.2109704641350211</v>
      </c>
      <c r="M283" s="217" t="s">
        <v>614</v>
      </c>
      <c r="N283" s="223">
        <v>43097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4">
        <v>108</v>
      </c>
      <c r="B284" s="225">
        <v>43090</v>
      </c>
      <c r="C284" s="225"/>
      <c r="D284" s="226" t="s">
        <v>445</v>
      </c>
      <c r="E284" s="227" t="s">
        <v>646</v>
      </c>
      <c r="F284" s="228">
        <v>715</v>
      </c>
      <c r="G284" s="228"/>
      <c r="H284" s="229">
        <v>500</v>
      </c>
      <c r="I284" s="229">
        <v>872</v>
      </c>
      <c r="J284" s="230" t="s">
        <v>786</v>
      </c>
      <c r="K284" s="231">
        <f t="shared" si="158"/>
        <v>-215</v>
      </c>
      <c r="L284" s="232">
        <f t="shared" si="159"/>
        <v>-0.30069930069930068</v>
      </c>
      <c r="M284" s="228" t="s">
        <v>627</v>
      </c>
      <c r="N284" s="225">
        <v>43670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4">
        <v>109</v>
      </c>
      <c r="B285" s="215">
        <v>43098</v>
      </c>
      <c r="C285" s="215"/>
      <c r="D285" s="216" t="s">
        <v>629</v>
      </c>
      <c r="E285" s="217" t="s">
        <v>646</v>
      </c>
      <c r="F285" s="218">
        <v>435</v>
      </c>
      <c r="G285" s="217"/>
      <c r="H285" s="217">
        <v>542.5</v>
      </c>
      <c r="I285" s="219">
        <v>539</v>
      </c>
      <c r="J285" s="220" t="s">
        <v>704</v>
      </c>
      <c r="K285" s="221">
        <v>107.5</v>
      </c>
      <c r="L285" s="222">
        <v>0.247126436781609</v>
      </c>
      <c r="M285" s="217" t="s">
        <v>614</v>
      </c>
      <c r="N285" s="223">
        <v>43206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4">
        <v>110</v>
      </c>
      <c r="B286" s="215">
        <v>43098</v>
      </c>
      <c r="C286" s="215"/>
      <c r="D286" s="216" t="s">
        <v>584</v>
      </c>
      <c r="E286" s="217" t="s">
        <v>646</v>
      </c>
      <c r="F286" s="218">
        <v>885</v>
      </c>
      <c r="G286" s="217"/>
      <c r="H286" s="217">
        <v>1090</v>
      </c>
      <c r="I286" s="219">
        <v>1084</v>
      </c>
      <c r="J286" s="220" t="s">
        <v>704</v>
      </c>
      <c r="K286" s="221">
        <v>205</v>
      </c>
      <c r="L286" s="222">
        <v>0.23163841807909599</v>
      </c>
      <c r="M286" s="217" t="s">
        <v>614</v>
      </c>
      <c r="N286" s="223">
        <v>43213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54">
        <v>111</v>
      </c>
      <c r="B287" s="255">
        <v>43192</v>
      </c>
      <c r="C287" s="255"/>
      <c r="D287" s="233" t="s">
        <v>787</v>
      </c>
      <c r="E287" s="228" t="s">
        <v>646</v>
      </c>
      <c r="F287" s="256">
        <v>478.5</v>
      </c>
      <c r="G287" s="228"/>
      <c r="H287" s="228">
        <v>442</v>
      </c>
      <c r="I287" s="229">
        <v>613</v>
      </c>
      <c r="J287" s="230" t="s">
        <v>788</v>
      </c>
      <c r="K287" s="231">
        <f t="shared" ref="K287:K290" si="160">H287-F287</f>
        <v>-36.5</v>
      </c>
      <c r="L287" s="232">
        <f t="shared" ref="L287:L290" si="161">K287/F287</f>
        <v>-7.6280041797283177E-2</v>
      </c>
      <c r="M287" s="228" t="s">
        <v>627</v>
      </c>
      <c r="N287" s="225">
        <v>43762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4">
        <v>112</v>
      </c>
      <c r="B288" s="225">
        <v>43194</v>
      </c>
      <c r="C288" s="225"/>
      <c r="D288" s="226" t="s">
        <v>789</v>
      </c>
      <c r="E288" s="227" t="s">
        <v>646</v>
      </c>
      <c r="F288" s="228">
        <f>141.5-7.3</f>
        <v>134.19999999999999</v>
      </c>
      <c r="G288" s="228"/>
      <c r="H288" s="229">
        <v>77</v>
      </c>
      <c r="I288" s="229">
        <v>180</v>
      </c>
      <c r="J288" s="230" t="s">
        <v>790</v>
      </c>
      <c r="K288" s="231">
        <f t="shared" si="160"/>
        <v>-57.199999999999989</v>
      </c>
      <c r="L288" s="232">
        <f t="shared" si="161"/>
        <v>-0.42622950819672129</v>
      </c>
      <c r="M288" s="228" t="s">
        <v>627</v>
      </c>
      <c r="N288" s="225">
        <v>43522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4">
        <v>113</v>
      </c>
      <c r="B289" s="225">
        <v>43209</v>
      </c>
      <c r="C289" s="225"/>
      <c r="D289" s="226" t="s">
        <v>791</v>
      </c>
      <c r="E289" s="227" t="s">
        <v>646</v>
      </c>
      <c r="F289" s="228">
        <v>430</v>
      </c>
      <c r="G289" s="228"/>
      <c r="H289" s="229">
        <v>220</v>
      </c>
      <c r="I289" s="229">
        <v>537</v>
      </c>
      <c r="J289" s="230" t="s">
        <v>792</v>
      </c>
      <c r="K289" s="231">
        <f t="shared" si="160"/>
        <v>-210</v>
      </c>
      <c r="L289" s="232">
        <f t="shared" si="161"/>
        <v>-0.48837209302325579</v>
      </c>
      <c r="M289" s="228" t="s">
        <v>627</v>
      </c>
      <c r="N289" s="225">
        <v>43252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5">
        <v>114</v>
      </c>
      <c r="B290" s="246">
        <v>43220</v>
      </c>
      <c r="C290" s="246"/>
      <c r="D290" s="247" t="s">
        <v>398</v>
      </c>
      <c r="E290" s="248" t="s">
        <v>646</v>
      </c>
      <c r="F290" s="248">
        <v>153.5</v>
      </c>
      <c r="G290" s="248"/>
      <c r="H290" s="248">
        <v>196</v>
      </c>
      <c r="I290" s="250">
        <v>196</v>
      </c>
      <c r="J290" s="220" t="s">
        <v>793</v>
      </c>
      <c r="K290" s="221">
        <f t="shared" si="160"/>
        <v>42.5</v>
      </c>
      <c r="L290" s="222">
        <f t="shared" si="161"/>
        <v>0.27687296416938112</v>
      </c>
      <c r="M290" s="217" t="s">
        <v>614</v>
      </c>
      <c r="N290" s="223">
        <v>43605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4">
        <v>115</v>
      </c>
      <c r="B291" s="225">
        <v>43306</v>
      </c>
      <c r="C291" s="225"/>
      <c r="D291" s="226" t="s">
        <v>763</v>
      </c>
      <c r="E291" s="227" t="s">
        <v>646</v>
      </c>
      <c r="F291" s="228">
        <v>27.5</v>
      </c>
      <c r="G291" s="228"/>
      <c r="H291" s="229">
        <v>13.1</v>
      </c>
      <c r="I291" s="229">
        <v>60</v>
      </c>
      <c r="J291" s="230" t="s">
        <v>794</v>
      </c>
      <c r="K291" s="231">
        <v>-14.4</v>
      </c>
      <c r="L291" s="232">
        <v>-0.52363636363636401</v>
      </c>
      <c r="M291" s="228" t="s">
        <v>627</v>
      </c>
      <c r="N291" s="225">
        <v>43138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54">
        <v>116</v>
      </c>
      <c r="B292" s="255">
        <v>43318</v>
      </c>
      <c r="C292" s="255"/>
      <c r="D292" s="233" t="s">
        <v>795</v>
      </c>
      <c r="E292" s="228" t="s">
        <v>646</v>
      </c>
      <c r="F292" s="228">
        <v>148.5</v>
      </c>
      <c r="G292" s="228"/>
      <c r="H292" s="228">
        <v>102</v>
      </c>
      <c r="I292" s="229">
        <v>182</v>
      </c>
      <c r="J292" s="230" t="s">
        <v>796</v>
      </c>
      <c r="K292" s="231">
        <f>H292-F292</f>
        <v>-46.5</v>
      </c>
      <c r="L292" s="232">
        <f>K292/F292</f>
        <v>-0.31313131313131315</v>
      </c>
      <c r="M292" s="228" t="s">
        <v>627</v>
      </c>
      <c r="N292" s="225">
        <v>43661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4">
        <v>117</v>
      </c>
      <c r="B293" s="215">
        <v>43335</v>
      </c>
      <c r="C293" s="215"/>
      <c r="D293" s="216" t="s">
        <v>797</v>
      </c>
      <c r="E293" s="217" t="s">
        <v>646</v>
      </c>
      <c r="F293" s="248">
        <v>285</v>
      </c>
      <c r="G293" s="217"/>
      <c r="H293" s="217">
        <v>355</v>
      </c>
      <c r="I293" s="219">
        <v>364</v>
      </c>
      <c r="J293" s="220" t="s">
        <v>798</v>
      </c>
      <c r="K293" s="221">
        <v>70</v>
      </c>
      <c r="L293" s="222">
        <v>0.24561403508771901</v>
      </c>
      <c r="M293" s="217" t="s">
        <v>614</v>
      </c>
      <c r="N293" s="223">
        <v>43455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4">
        <v>118</v>
      </c>
      <c r="B294" s="215">
        <v>43341</v>
      </c>
      <c r="C294" s="215"/>
      <c r="D294" s="216" t="s">
        <v>386</v>
      </c>
      <c r="E294" s="217" t="s">
        <v>646</v>
      </c>
      <c r="F294" s="248">
        <v>525</v>
      </c>
      <c r="G294" s="217"/>
      <c r="H294" s="217">
        <v>585</v>
      </c>
      <c r="I294" s="219">
        <v>635</v>
      </c>
      <c r="J294" s="220" t="s">
        <v>799</v>
      </c>
      <c r="K294" s="221">
        <f t="shared" ref="K294:K311" si="162">H294-F294</f>
        <v>60</v>
      </c>
      <c r="L294" s="222">
        <f t="shared" ref="L294:L311" si="163">K294/F294</f>
        <v>0.11428571428571428</v>
      </c>
      <c r="M294" s="217" t="s">
        <v>614</v>
      </c>
      <c r="N294" s="223">
        <v>43662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4">
        <v>119</v>
      </c>
      <c r="B295" s="215">
        <v>43395</v>
      </c>
      <c r="C295" s="215"/>
      <c r="D295" s="216" t="s">
        <v>370</v>
      </c>
      <c r="E295" s="217" t="s">
        <v>646</v>
      </c>
      <c r="F295" s="248">
        <v>475</v>
      </c>
      <c r="G295" s="217"/>
      <c r="H295" s="217">
        <v>574</v>
      </c>
      <c r="I295" s="219">
        <v>570</v>
      </c>
      <c r="J295" s="220" t="s">
        <v>704</v>
      </c>
      <c r="K295" s="221">
        <f t="shared" si="162"/>
        <v>99</v>
      </c>
      <c r="L295" s="222">
        <f t="shared" si="163"/>
        <v>0.20842105263157895</v>
      </c>
      <c r="M295" s="217" t="s">
        <v>614</v>
      </c>
      <c r="N295" s="223">
        <v>43403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45">
        <v>120</v>
      </c>
      <c r="B296" s="246">
        <v>43397</v>
      </c>
      <c r="C296" s="246"/>
      <c r="D296" s="247" t="s">
        <v>393</v>
      </c>
      <c r="E296" s="248" t="s">
        <v>646</v>
      </c>
      <c r="F296" s="248">
        <v>707.5</v>
      </c>
      <c r="G296" s="248"/>
      <c r="H296" s="248">
        <v>872</v>
      </c>
      <c r="I296" s="250">
        <v>872</v>
      </c>
      <c r="J296" s="251" t="s">
        <v>704</v>
      </c>
      <c r="K296" s="221">
        <f t="shared" si="162"/>
        <v>164.5</v>
      </c>
      <c r="L296" s="252">
        <f t="shared" si="163"/>
        <v>0.23250883392226149</v>
      </c>
      <c r="M296" s="248" t="s">
        <v>614</v>
      </c>
      <c r="N296" s="253">
        <v>43482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45">
        <v>121</v>
      </c>
      <c r="B297" s="246">
        <v>43398</v>
      </c>
      <c r="C297" s="246"/>
      <c r="D297" s="247" t="s">
        <v>800</v>
      </c>
      <c r="E297" s="248" t="s">
        <v>646</v>
      </c>
      <c r="F297" s="248">
        <v>162</v>
      </c>
      <c r="G297" s="248"/>
      <c r="H297" s="248">
        <v>204</v>
      </c>
      <c r="I297" s="250">
        <v>209</v>
      </c>
      <c r="J297" s="251" t="s">
        <v>801</v>
      </c>
      <c r="K297" s="221">
        <f t="shared" si="162"/>
        <v>42</v>
      </c>
      <c r="L297" s="252">
        <f t="shared" si="163"/>
        <v>0.25925925925925924</v>
      </c>
      <c r="M297" s="248" t="s">
        <v>614</v>
      </c>
      <c r="N297" s="253">
        <v>43539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45">
        <v>122</v>
      </c>
      <c r="B298" s="246">
        <v>43399</v>
      </c>
      <c r="C298" s="246"/>
      <c r="D298" s="247" t="s">
        <v>496</v>
      </c>
      <c r="E298" s="248" t="s">
        <v>646</v>
      </c>
      <c r="F298" s="248">
        <v>240</v>
      </c>
      <c r="G298" s="248"/>
      <c r="H298" s="248">
        <v>297</v>
      </c>
      <c r="I298" s="250">
        <v>297</v>
      </c>
      <c r="J298" s="251" t="s">
        <v>704</v>
      </c>
      <c r="K298" s="257">
        <f t="shared" si="162"/>
        <v>57</v>
      </c>
      <c r="L298" s="252">
        <f t="shared" si="163"/>
        <v>0.23749999999999999</v>
      </c>
      <c r="M298" s="248" t="s">
        <v>614</v>
      </c>
      <c r="N298" s="253">
        <v>43417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4">
        <v>123</v>
      </c>
      <c r="B299" s="215">
        <v>43439</v>
      </c>
      <c r="C299" s="215"/>
      <c r="D299" s="216" t="s">
        <v>802</v>
      </c>
      <c r="E299" s="217" t="s">
        <v>646</v>
      </c>
      <c r="F299" s="217">
        <v>202.5</v>
      </c>
      <c r="G299" s="217"/>
      <c r="H299" s="217">
        <v>255</v>
      </c>
      <c r="I299" s="219">
        <v>252</v>
      </c>
      <c r="J299" s="220" t="s">
        <v>704</v>
      </c>
      <c r="K299" s="221">
        <f t="shared" si="162"/>
        <v>52.5</v>
      </c>
      <c r="L299" s="222">
        <f t="shared" si="163"/>
        <v>0.25925925925925924</v>
      </c>
      <c r="M299" s="217" t="s">
        <v>614</v>
      </c>
      <c r="N299" s="223">
        <v>43542</v>
      </c>
      <c r="O299" s="1"/>
      <c r="P299" s="1"/>
      <c r="Q299" s="1"/>
      <c r="R299" s="6" t="s">
        <v>803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45">
        <v>124</v>
      </c>
      <c r="B300" s="246">
        <v>43465</v>
      </c>
      <c r="C300" s="215"/>
      <c r="D300" s="247" t="s">
        <v>426</v>
      </c>
      <c r="E300" s="248" t="s">
        <v>646</v>
      </c>
      <c r="F300" s="248">
        <v>710</v>
      </c>
      <c r="G300" s="248"/>
      <c r="H300" s="248">
        <v>866</v>
      </c>
      <c r="I300" s="250">
        <v>866</v>
      </c>
      <c r="J300" s="251" t="s">
        <v>704</v>
      </c>
      <c r="K300" s="221">
        <f t="shared" si="162"/>
        <v>156</v>
      </c>
      <c r="L300" s="222">
        <f t="shared" si="163"/>
        <v>0.21971830985915494</v>
      </c>
      <c r="M300" s="217" t="s">
        <v>614</v>
      </c>
      <c r="N300" s="223">
        <v>43553</v>
      </c>
      <c r="O300" s="1"/>
      <c r="P300" s="1"/>
      <c r="Q300" s="1"/>
      <c r="R300" s="6" t="s">
        <v>803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45">
        <v>125</v>
      </c>
      <c r="B301" s="246">
        <v>43522</v>
      </c>
      <c r="C301" s="246"/>
      <c r="D301" s="247" t="s">
        <v>154</v>
      </c>
      <c r="E301" s="248" t="s">
        <v>646</v>
      </c>
      <c r="F301" s="248">
        <v>337.25</v>
      </c>
      <c r="G301" s="248"/>
      <c r="H301" s="248">
        <v>398.5</v>
      </c>
      <c r="I301" s="250">
        <v>411</v>
      </c>
      <c r="J301" s="220" t="s">
        <v>804</v>
      </c>
      <c r="K301" s="221">
        <f t="shared" si="162"/>
        <v>61.25</v>
      </c>
      <c r="L301" s="222">
        <f t="shared" si="163"/>
        <v>0.1816160118606375</v>
      </c>
      <c r="M301" s="217" t="s">
        <v>614</v>
      </c>
      <c r="N301" s="223">
        <v>43760</v>
      </c>
      <c r="O301" s="1"/>
      <c r="P301" s="1"/>
      <c r="Q301" s="1"/>
      <c r="R301" s="6" t="s">
        <v>803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58">
        <v>126</v>
      </c>
      <c r="B302" s="259">
        <v>43559</v>
      </c>
      <c r="C302" s="259"/>
      <c r="D302" s="260" t="s">
        <v>805</v>
      </c>
      <c r="E302" s="261" t="s">
        <v>646</v>
      </c>
      <c r="F302" s="261">
        <v>130</v>
      </c>
      <c r="G302" s="261"/>
      <c r="H302" s="261">
        <v>65</v>
      </c>
      <c r="I302" s="262">
        <v>158</v>
      </c>
      <c r="J302" s="230" t="s">
        <v>806</v>
      </c>
      <c r="K302" s="231">
        <f t="shared" si="162"/>
        <v>-65</v>
      </c>
      <c r="L302" s="232">
        <f t="shared" si="163"/>
        <v>-0.5</v>
      </c>
      <c r="M302" s="228" t="s">
        <v>627</v>
      </c>
      <c r="N302" s="225">
        <v>43726</v>
      </c>
      <c r="O302" s="1"/>
      <c r="P302" s="1"/>
      <c r="Q302" s="1"/>
      <c r="R302" s="6" t="s">
        <v>807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45">
        <v>127</v>
      </c>
      <c r="B303" s="246">
        <v>43017</v>
      </c>
      <c r="C303" s="246"/>
      <c r="D303" s="247" t="s">
        <v>187</v>
      </c>
      <c r="E303" s="248" t="s">
        <v>646</v>
      </c>
      <c r="F303" s="248">
        <v>141.5</v>
      </c>
      <c r="G303" s="248"/>
      <c r="H303" s="248">
        <v>183.5</v>
      </c>
      <c r="I303" s="250">
        <v>210</v>
      </c>
      <c r="J303" s="220" t="s">
        <v>801</v>
      </c>
      <c r="K303" s="221">
        <f t="shared" si="162"/>
        <v>42</v>
      </c>
      <c r="L303" s="222">
        <f t="shared" si="163"/>
        <v>0.29681978798586572</v>
      </c>
      <c r="M303" s="217" t="s">
        <v>614</v>
      </c>
      <c r="N303" s="223">
        <v>43042</v>
      </c>
      <c r="O303" s="1"/>
      <c r="P303" s="1"/>
      <c r="Q303" s="1"/>
      <c r="R303" s="6" t="s">
        <v>807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58">
        <v>128</v>
      </c>
      <c r="B304" s="259">
        <v>43074</v>
      </c>
      <c r="C304" s="259"/>
      <c r="D304" s="260" t="s">
        <v>808</v>
      </c>
      <c r="E304" s="261" t="s">
        <v>646</v>
      </c>
      <c r="F304" s="256">
        <v>172</v>
      </c>
      <c r="G304" s="261"/>
      <c r="H304" s="261">
        <v>155.25</v>
      </c>
      <c r="I304" s="262">
        <v>230</v>
      </c>
      <c r="J304" s="230" t="s">
        <v>809</v>
      </c>
      <c r="K304" s="231">
        <f t="shared" si="162"/>
        <v>-16.75</v>
      </c>
      <c r="L304" s="232">
        <f t="shared" si="163"/>
        <v>-9.7383720930232565E-2</v>
      </c>
      <c r="M304" s="228" t="s">
        <v>627</v>
      </c>
      <c r="N304" s="225">
        <v>43787</v>
      </c>
      <c r="O304" s="1"/>
      <c r="P304" s="1"/>
      <c r="Q304" s="1"/>
      <c r="R304" s="6" t="s">
        <v>807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45">
        <v>129</v>
      </c>
      <c r="B305" s="246">
        <v>43398</v>
      </c>
      <c r="C305" s="246"/>
      <c r="D305" s="247" t="s">
        <v>109</v>
      </c>
      <c r="E305" s="248" t="s">
        <v>646</v>
      </c>
      <c r="F305" s="248">
        <v>698.5</v>
      </c>
      <c r="G305" s="248"/>
      <c r="H305" s="248">
        <v>890</v>
      </c>
      <c r="I305" s="250">
        <v>890</v>
      </c>
      <c r="J305" s="220" t="s">
        <v>810</v>
      </c>
      <c r="K305" s="221">
        <f t="shared" si="162"/>
        <v>191.5</v>
      </c>
      <c r="L305" s="222">
        <f t="shared" si="163"/>
        <v>0.27415891195418757</v>
      </c>
      <c r="M305" s="217" t="s">
        <v>614</v>
      </c>
      <c r="N305" s="223">
        <v>44328</v>
      </c>
      <c r="O305" s="1"/>
      <c r="P305" s="1"/>
      <c r="Q305" s="1"/>
      <c r="R305" s="6" t="s">
        <v>803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45">
        <v>130</v>
      </c>
      <c r="B306" s="246">
        <v>42877</v>
      </c>
      <c r="C306" s="246"/>
      <c r="D306" s="247" t="s">
        <v>385</v>
      </c>
      <c r="E306" s="248" t="s">
        <v>646</v>
      </c>
      <c r="F306" s="248">
        <v>127.6</v>
      </c>
      <c r="G306" s="248"/>
      <c r="H306" s="248">
        <v>138</v>
      </c>
      <c r="I306" s="250">
        <v>190</v>
      </c>
      <c r="J306" s="220" t="s">
        <v>811</v>
      </c>
      <c r="K306" s="221">
        <f t="shared" si="162"/>
        <v>10.400000000000006</v>
      </c>
      <c r="L306" s="222">
        <f t="shared" si="163"/>
        <v>8.1504702194357417E-2</v>
      </c>
      <c r="M306" s="217" t="s">
        <v>614</v>
      </c>
      <c r="N306" s="223">
        <v>43774</v>
      </c>
      <c r="O306" s="1"/>
      <c r="P306" s="1"/>
      <c r="Q306" s="1"/>
      <c r="R306" s="6" t="s">
        <v>807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45">
        <v>131</v>
      </c>
      <c r="B307" s="246">
        <v>43158</v>
      </c>
      <c r="C307" s="246"/>
      <c r="D307" s="247" t="s">
        <v>812</v>
      </c>
      <c r="E307" s="248" t="s">
        <v>646</v>
      </c>
      <c r="F307" s="248">
        <v>317</v>
      </c>
      <c r="G307" s="248"/>
      <c r="H307" s="248">
        <v>382.5</v>
      </c>
      <c r="I307" s="250">
        <v>398</v>
      </c>
      <c r="J307" s="220" t="s">
        <v>813</v>
      </c>
      <c r="K307" s="221">
        <f t="shared" si="162"/>
        <v>65.5</v>
      </c>
      <c r="L307" s="222">
        <f t="shared" si="163"/>
        <v>0.20662460567823343</v>
      </c>
      <c r="M307" s="217" t="s">
        <v>614</v>
      </c>
      <c r="N307" s="223">
        <v>44238</v>
      </c>
      <c r="O307" s="1"/>
      <c r="P307" s="1"/>
      <c r="Q307" s="1"/>
      <c r="R307" s="6" t="s">
        <v>807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58">
        <v>132</v>
      </c>
      <c r="B308" s="259">
        <v>43164</v>
      </c>
      <c r="C308" s="259"/>
      <c r="D308" s="260" t="s">
        <v>146</v>
      </c>
      <c r="E308" s="261" t="s">
        <v>646</v>
      </c>
      <c r="F308" s="256">
        <f>510-14.4</f>
        <v>495.6</v>
      </c>
      <c r="G308" s="261"/>
      <c r="H308" s="261">
        <v>350</v>
      </c>
      <c r="I308" s="262">
        <v>672</v>
      </c>
      <c r="J308" s="230" t="s">
        <v>814</v>
      </c>
      <c r="K308" s="231">
        <f t="shared" si="162"/>
        <v>-145.60000000000002</v>
      </c>
      <c r="L308" s="232">
        <f t="shared" si="163"/>
        <v>-0.29378531073446329</v>
      </c>
      <c r="M308" s="228" t="s">
        <v>627</v>
      </c>
      <c r="N308" s="225">
        <v>43887</v>
      </c>
      <c r="O308" s="1"/>
      <c r="P308" s="1"/>
      <c r="Q308" s="1"/>
      <c r="R308" s="6" t="s">
        <v>803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58">
        <v>133</v>
      </c>
      <c r="B309" s="259">
        <v>43237</v>
      </c>
      <c r="C309" s="259"/>
      <c r="D309" s="260" t="s">
        <v>488</v>
      </c>
      <c r="E309" s="261" t="s">
        <v>646</v>
      </c>
      <c r="F309" s="256">
        <v>230.3</v>
      </c>
      <c r="G309" s="261"/>
      <c r="H309" s="261">
        <v>102.5</v>
      </c>
      <c r="I309" s="262">
        <v>348</v>
      </c>
      <c r="J309" s="230" t="s">
        <v>815</v>
      </c>
      <c r="K309" s="231">
        <f t="shared" si="162"/>
        <v>-127.80000000000001</v>
      </c>
      <c r="L309" s="232">
        <f t="shared" si="163"/>
        <v>-0.55492835432045162</v>
      </c>
      <c r="M309" s="228" t="s">
        <v>627</v>
      </c>
      <c r="N309" s="225">
        <v>43896</v>
      </c>
      <c r="O309" s="1"/>
      <c r="P309" s="1"/>
      <c r="Q309" s="1"/>
      <c r="R309" s="6" t="s">
        <v>803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45">
        <v>134</v>
      </c>
      <c r="B310" s="246">
        <v>43258</v>
      </c>
      <c r="C310" s="246"/>
      <c r="D310" s="247" t="s">
        <v>450</v>
      </c>
      <c r="E310" s="248" t="s">
        <v>646</v>
      </c>
      <c r="F310" s="248">
        <f>342.5-5.1</f>
        <v>337.4</v>
      </c>
      <c r="G310" s="248"/>
      <c r="H310" s="248">
        <v>412.5</v>
      </c>
      <c r="I310" s="250">
        <v>439</v>
      </c>
      <c r="J310" s="220" t="s">
        <v>816</v>
      </c>
      <c r="K310" s="221">
        <f t="shared" si="162"/>
        <v>75.100000000000023</v>
      </c>
      <c r="L310" s="222">
        <f t="shared" si="163"/>
        <v>0.22258446947243635</v>
      </c>
      <c r="M310" s="217" t="s">
        <v>614</v>
      </c>
      <c r="N310" s="223">
        <v>44230</v>
      </c>
      <c r="O310" s="1"/>
      <c r="P310" s="1"/>
      <c r="Q310" s="1"/>
      <c r="R310" s="6" t="s">
        <v>807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9">
        <v>135</v>
      </c>
      <c r="B311" s="238">
        <v>43285</v>
      </c>
      <c r="C311" s="238"/>
      <c r="D311" s="239" t="s">
        <v>56</v>
      </c>
      <c r="E311" s="240" t="s">
        <v>646</v>
      </c>
      <c r="F311" s="240">
        <f>127.5-5.53</f>
        <v>121.97</v>
      </c>
      <c r="G311" s="241"/>
      <c r="H311" s="241">
        <v>122.5</v>
      </c>
      <c r="I311" s="241">
        <v>170</v>
      </c>
      <c r="J311" s="242" t="s">
        <v>925</v>
      </c>
      <c r="K311" s="243">
        <f t="shared" si="162"/>
        <v>0.53000000000000114</v>
      </c>
      <c r="L311" s="244">
        <f t="shared" si="163"/>
        <v>4.3453308190538747E-3</v>
      </c>
      <c r="M311" s="240" t="s">
        <v>737</v>
      </c>
      <c r="N311" s="238">
        <v>44431</v>
      </c>
      <c r="O311" s="1"/>
      <c r="P311" s="1"/>
      <c r="Q311" s="1"/>
      <c r="R311" s="6" t="s">
        <v>803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58">
        <v>136</v>
      </c>
      <c r="B312" s="259">
        <v>43294</v>
      </c>
      <c r="C312" s="259"/>
      <c r="D312" s="260" t="s">
        <v>372</v>
      </c>
      <c r="E312" s="261" t="s">
        <v>646</v>
      </c>
      <c r="F312" s="256">
        <v>46.5</v>
      </c>
      <c r="G312" s="261"/>
      <c r="H312" s="261">
        <v>17</v>
      </c>
      <c r="I312" s="262">
        <v>59</v>
      </c>
      <c r="J312" s="230" t="s">
        <v>817</v>
      </c>
      <c r="K312" s="231">
        <f t="shared" ref="K312:K320" si="164">H312-F312</f>
        <v>-29.5</v>
      </c>
      <c r="L312" s="232">
        <f t="shared" ref="L312:L320" si="165">K312/F312</f>
        <v>-0.63440860215053763</v>
      </c>
      <c r="M312" s="228" t="s">
        <v>627</v>
      </c>
      <c r="N312" s="225">
        <v>43887</v>
      </c>
      <c r="O312" s="1"/>
      <c r="P312" s="1"/>
      <c r="Q312" s="1"/>
      <c r="R312" s="6" t="s">
        <v>803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45">
        <v>137</v>
      </c>
      <c r="B313" s="246">
        <v>43396</v>
      </c>
      <c r="C313" s="246"/>
      <c r="D313" s="247" t="s">
        <v>428</v>
      </c>
      <c r="E313" s="248" t="s">
        <v>646</v>
      </c>
      <c r="F313" s="248">
        <v>156.5</v>
      </c>
      <c r="G313" s="248"/>
      <c r="H313" s="248">
        <v>207.5</v>
      </c>
      <c r="I313" s="250">
        <v>191</v>
      </c>
      <c r="J313" s="220" t="s">
        <v>704</v>
      </c>
      <c r="K313" s="221">
        <f t="shared" si="164"/>
        <v>51</v>
      </c>
      <c r="L313" s="222">
        <f t="shared" si="165"/>
        <v>0.32587859424920129</v>
      </c>
      <c r="M313" s="217" t="s">
        <v>614</v>
      </c>
      <c r="N313" s="223">
        <v>44369</v>
      </c>
      <c r="O313" s="1"/>
      <c r="P313" s="1"/>
      <c r="Q313" s="1"/>
      <c r="R313" s="6" t="s">
        <v>803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45">
        <v>138</v>
      </c>
      <c r="B314" s="246">
        <v>43439</v>
      </c>
      <c r="C314" s="246"/>
      <c r="D314" s="247" t="s">
        <v>332</v>
      </c>
      <c r="E314" s="248" t="s">
        <v>646</v>
      </c>
      <c r="F314" s="248">
        <v>259.5</v>
      </c>
      <c r="G314" s="248"/>
      <c r="H314" s="248">
        <v>320</v>
      </c>
      <c r="I314" s="250">
        <v>320</v>
      </c>
      <c r="J314" s="220" t="s">
        <v>704</v>
      </c>
      <c r="K314" s="221">
        <f t="shared" si="164"/>
        <v>60.5</v>
      </c>
      <c r="L314" s="222">
        <f t="shared" si="165"/>
        <v>0.23314065510597304</v>
      </c>
      <c r="M314" s="217" t="s">
        <v>614</v>
      </c>
      <c r="N314" s="223">
        <v>44323</v>
      </c>
      <c r="O314" s="1"/>
      <c r="P314" s="1"/>
      <c r="Q314" s="1"/>
      <c r="R314" s="6" t="s">
        <v>803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58">
        <v>139</v>
      </c>
      <c r="B315" s="259">
        <v>43439</v>
      </c>
      <c r="C315" s="259"/>
      <c r="D315" s="260" t="s">
        <v>818</v>
      </c>
      <c r="E315" s="261" t="s">
        <v>646</v>
      </c>
      <c r="F315" s="261">
        <v>715</v>
      </c>
      <c r="G315" s="261"/>
      <c r="H315" s="261">
        <v>445</v>
      </c>
      <c r="I315" s="262">
        <v>840</v>
      </c>
      <c r="J315" s="230" t="s">
        <v>819</v>
      </c>
      <c r="K315" s="231">
        <f t="shared" si="164"/>
        <v>-270</v>
      </c>
      <c r="L315" s="232">
        <f t="shared" si="165"/>
        <v>-0.3776223776223776</v>
      </c>
      <c r="M315" s="228" t="s">
        <v>627</v>
      </c>
      <c r="N315" s="225">
        <v>43800</v>
      </c>
      <c r="O315" s="1"/>
      <c r="P315" s="1"/>
      <c r="Q315" s="1"/>
      <c r="R315" s="6" t="s">
        <v>803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45">
        <v>140</v>
      </c>
      <c r="B316" s="246">
        <v>43469</v>
      </c>
      <c r="C316" s="246"/>
      <c r="D316" s="247" t="s">
        <v>159</v>
      </c>
      <c r="E316" s="248" t="s">
        <v>646</v>
      </c>
      <c r="F316" s="248">
        <v>875</v>
      </c>
      <c r="G316" s="248"/>
      <c r="H316" s="248">
        <v>1165</v>
      </c>
      <c r="I316" s="250">
        <v>1185</v>
      </c>
      <c r="J316" s="220" t="s">
        <v>820</v>
      </c>
      <c r="K316" s="221">
        <f t="shared" si="164"/>
        <v>290</v>
      </c>
      <c r="L316" s="222">
        <f t="shared" si="165"/>
        <v>0.33142857142857141</v>
      </c>
      <c r="M316" s="217" t="s">
        <v>614</v>
      </c>
      <c r="N316" s="223">
        <v>43847</v>
      </c>
      <c r="O316" s="1"/>
      <c r="P316" s="1"/>
      <c r="Q316" s="1"/>
      <c r="R316" s="6" t="s">
        <v>803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45">
        <v>141</v>
      </c>
      <c r="B317" s="246">
        <v>43559</v>
      </c>
      <c r="C317" s="246"/>
      <c r="D317" s="247" t="s">
        <v>348</v>
      </c>
      <c r="E317" s="248" t="s">
        <v>646</v>
      </c>
      <c r="F317" s="248">
        <f>387-14.63</f>
        <v>372.37</v>
      </c>
      <c r="G317" s="248"/>
      <c r="H317" s="248">
        <v>490</v>
      </c>
      <c r="I317" s="250">
        <v>490</v>
      </c>
      <c r="J317" s="220" t="s">
        <v>704</v>
      </c>
      <c r="K317" s="221">
        <f t="shared" si="164"/>
        <v>117.63</v>
      </c>
      <c r="L317" s="222">
        <f t="shared" si="165"/>
        <v>0.31589548030185027</v>
      </c>
      <c r="M317" s="217" t="s">
        <v>614</v>
      </c>
      <c r="N317" s="223">
        <v>43850</v>
      </c>
      <c r="O317" s="1"/>
      <c r="P317" s="1"/>
      <c r="Q317" s="1"/>
      <c r="R317" s="6" t="s">
        <v>803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58">
        <v>142</v>
      </c>
      <c r="B318" s="259">
        <v>43578</v>
      </c>
      <c r="C318" s="259"/>
      <c r="D318" s="260" t="s">
        <v>821</v>
      </c>
      <c r="E318" s="261" t="s">
        <v>616</v>
      </c>
      <c r="F318" s="261">
        <v>220</v>
      </c>
      <c r="G318" s="261"/>
      <c r="H318" s="261">
        <v>127.5</v>
      </c>
      <c r="I318" s="262">
        <v>284</v>
      </c>
      <c r="J318" s="230" t="s">
        <v>822</v>
      </c>
      <c r="K318" s="231">
        <f t="shared" si="164"/>
        <v>-92.5</v>
      </c>
      <c r="L318" s="232">
        <f t="shared" si="165"/>
        <v>-0.42045454545454547</v>
      </c>
      <c r="M318" s="228" t="s">
        <v>627</v>
      </c>
      <c r="N318" s="225">
        <v>43896</v>
      </c>
      <c r="O318" s="1"/>
      <c r="P318" s="1"/>
      <c r="Q318" s="1"/>
      <c r="R318" s="6" t="s">
        <v>803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45">
        <v>143</v>
      </c>
      <c r="B319" s="246">
        <v>43622</v>
      </c>
      <c r="C319" s="246"/>
      <c r="D319" s="247" t="s">
        <v>497</v>
      </c>
      <c r="E319" s="248" t="s">
        <v>616</v>
      </c>
      <c r="F319" s="248">
        <v>332.8</v>
      </c>
      <c r="G319" s="248"/>
      <c r="H319" s="248">
        <v>405</v>
      </c>
      <c r="I319" s="250">
        <v>419</v>
      </c>
      <c r="J319" s="220" t="s">
        <v>823</v>
      </c>
      <c r="K319" s="221">
        <f t="shared" si="164"/>
        <v>72.199999999999989</v>
      </c>
      <c r="L319" s="222">
        <f t="shared" si="165"/>
        <v>0.21694711538461534</v>
      </c>
      <c r="M319" s="217" t="s">
        <v>614</v>
      </c>
      <c r="N319" s="223">
        <v>43860</v>
      </c>
      <c r="O319" s="1"/>
      <c r="P319" s="1"/>
      <c r="Q319" s="1"/>
      <c r="R319" s="6" t="s">
        <v>807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39">
        <v>144</v>
      </c>
      <c r="B320" s="238">
        <v>43641</v>
      </c>
      <c r="C320" s="238"/>
      <c r="D320" s="239" t="s">
        <v>152</v>
      </c>
      <c r="E320" s="240" t="s">
        <v>646</v>
      </c>
      <c r="F320" s="240">
        <v>386</v>
      </c>
      <c r="G320" s="241"/>
      <c r="H320" s="241">
        <v>395</v>
      </c>
      <c r="I320" s="241">
        <v>452</v>
      </c>
      <c r="J320" s="242" t="s">
        <v>824</v>
      </c>
      <c r="K320" s="243">
        <f t="shared" si="164"/>
        <v>9</v>
      </c>
      <c r="L320" s="244">
        <f t="shared" si="165"/>
        <v>2.3316062176165803E-2</v>
      </c>
      <c r="M320" s="240" t="s">
        <v>737</v>
      </c>
      <c r="N320" s="238">
        <v>43868</v>
      </c>
      <c r="O320" s="1"/>
      <c r="P320" s="1"/>
      <c r="Q320" s="1"/>
      <c r="R320" s="6" t="s">
        <v>807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9">
        <v>145</v>
      </c>
      <c r="B321" s="238">
        <v>43707</v>
      </c>
      <c r="C321" s="238"/>
      <c r="D321" s="239" t="s">
        <v>132</v>
      </c>
      <c r="E321" s="240" t="s">
        <v>646</v>
      </c>
      <c r="F321" s="240">
        <v>137.5</v>
      </c>
      <c r="G321" s="241"/>
      <c r="H321" s="241">
        <v>138.5</v>
      </c>
      <c r="I321" s="241">
        <v>190</v>
      </c>
      <c r="J321" s="242" t="s">
        <v>859</v>
      </c>
      <c r="K321" s="243">
        <f t="shared" ref="K321" si="166">H321-F321</f>
        <v>1</v>
      </c>
      <c r="L321" s="244">
        <f t="shared" ref="L321" si="167">K321/F321</f>
        <v>7.2727272727272727E-3</v>
      </c>
      <c r="M321" s="240" t="s">
        <v>737</v>
      </c>
      <c r="N321" s="238">
        <v>44432</v>
      </c>
      <c r="O321" s="1"/>
      <c r="P321" s="1"/>
      <c r="Q321" s="1"/>
      <c r="R321" s="6" t="s">
        <v>803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45">
        <v>146</v>
      </c>
      <c r="B322" s="246">
        <v>43731</v>
      </c>
      <c r="C322" s="246"/>
      <c r="D322" s="247" t="s">
        <v>441</v>
      </c>
      <c r="E322" s="248" t="s">
        <v>646</v>
      </c>
      <c r="F322" s="248">
        <v>235</v>
      </c>
      <c r="G322" s="248"/>
      <c r="H322" s="248">
        <v>295</v>
      </c>
      <c r="I322" s="250">
        <v>296</v>
      </c>
      <c r="J322" s="220" t="s">
        <v>825</v>
      </c>
      <c r="K322" s="221">
        <f t="shared" ref="K322:K327" si="168">H322-F322</f>
        <v>60</v>
      </c>
      <c r="L322" s="222">
        <f t="shared" ref="L322:L327" si="169">K322/F322</f>
        <v>0.25531914893617019</v>
      </c>
      <c r="M322" s="217" t="s">
        <v>614</v>
      </c>
      <c r="N322" s="223">
        <v>43844</v>
      </c>
      <c r="O322" s="1"/>
      <c r="P322" s="1"/>
      <c r="Q322" s="1"/>
      <c r="R322" s="6" t="s">
        <v>807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45">
        <v>147</v>
      </c>
      <c r="B323" s="246">
        <v>43752</v>
      </c>
      <c r="C323" s="246"/>
      <c r="D323" s="247" t="s">
        <v>826</v>
      </c>
      <c r="E323" s="248" t="s">
        <v>646</v>
      </c>
      <c r="F323" s="248">
        <v>277.5</v>
      </c>
      <c r="G323" s="248"/>
      <c r="H323" s="248">
        <v>333</v>
      </c>
      <c r="I323" s="250">
        <v>333</v>
      </c>
      <c r="J323" s="220" t="s">
        <v>827</v>
      </c>
      <c r="K323" s="221">
        <f t="shared" si="168"/>
        <v>55.5</v>
      </c>
      <c r="L323" s="222">
        <f t="shared" si="169"/>
        <v>0.2</v>
      </c>
      <c r="M323" s="217" t="s">
        <v>614</v>
      </c>
      <c r="N323" s="223">
        <v>43846</v>
      </c>
      <c r="O323" s="1"/>
      <c r="P323" s="1"/>
      <c r="Q323" s="1"/>
      <c r="R323" s="6" t="s">
        <v>803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45">
        <v>148</v>
      </c>
      <c r="B324" s="246">
        <v>43752</v>
      </c>
      <c r="C324" s="246"/>
      <c r="D324" s="247" t="s">
        <v>828</v>
      </c>
      <c r="E324" s="248" t="s">
        <v>646</v>
      </c>
      <c r="F324" s="248">
        <v>930</v>
      </c>
      <c r="G324" s="248"/>
      <c r="H324" s="248">
        <v>1165</v>
      </c>
      <c r="I324" s="250">
        <v>1200</v>
      </c>
      <c r="J324" s="220" t="s">
        <v>829</v>
      </c>
      <c r="K324" s="221">
        <f t="shared" si="168"/>
        <v>235</v>
      </c>
      <c r="L324" s="222">
        <f t="shared" si="169"/>
        <v>0.25268817204301075</v>
      </c>
      <c r="M324" s="217" t="s">
        <v>614</v>
      </c>
      <c r="N324" s="223">
        <v>43847</v>
      </c>
      <c r="O324" s="1"/>
      <c r="P324" s="1"/>
      <c r="Q324" s="1"/>
      <c r="R324" s="6" t="s">
        <v>807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45">
        <v>149</v>
      </c>
      <c r="B325" s="246">
        <v>43753</v>
      </c>
      <c r="C325" s="246"/>
      <c r="D325" s="247" t="s">
        <v>830</v>
      </c>
      <c r="E325" s="248" t="s">
        <v>646</v>
      </c>
      <c r="F325" s="218">
        <v>111</v>
      </c>
      <c r="G325" s="248"/>
      <c r="H325" s="248">
        <v>141</v>
      </c>
      <c r="I325" s="250">
        <v>141</v>
      </c>
      <c r="J325" s="220" t="s">
        <v>630</v>
      </c>
      <c r="K325" s="221">
        <f t="shared" si="168"/>
        <v>30</v>
      </c>
      <c r="L325" s="222">
        <f t="shared" si="169"/>
        <v>0.27027027027027029</v>
      </c>
      <c r="M325" s="217" t="s">
        <v>614</v>
      </c>
      <c r="N325" s="223">
        <v>44328</v>
      </c>
      <c r="O325" s="1"/>
      <c r="P325" s="1"/>
      <c r="Q325" s="1"/>
      <c r="R325" s="6" t="s">
        <v>807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45">
        <v>150</v>
      </c>
      <c r="B326" s="246">
        <v>43753</v>
      </c>
      <c r="C326" s="246"/>
      <c r="D326" s="247" t="s">
        <v>831</v>
      </c>
      <c r="E326" s="248" t="s">
        <v>646</v>
      </c>
      <c r="F326" s="218">
        <v>296</v>
      </c>
      <c r="G326" s="248"/>
      <c r="H326" s="248">
        <v>370</v>
      </c>
      <c r="I326" s="250">
        <v>370</v>
      </c>
      <c r="J326" s="220" t="s">
        <v>704</v>
      </c>
      <c r="K326" s="221">
        <f t="shared" si="168"/>
        <v>74</v>
      </c>
      <c r="L326" s="222">
        <f t="shared" si="169"/>
        <v>0.25</v>
      </c>
      <c r="M326" s="217" t="s">
        <v>614</v>
      </c>
      <c r="N326" s="223">
        <v>43853</v>
      </c>
      <c r="O326" s="1"/>
      <c r="P326" s="1"/>
      <c r="Q326" s="1"/>
      <c r="R326" s="6" t="s">
        <v>807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45">
        <v>151</v>
      </c>
      <c r="B327" s="246">
        <v>43754</v>
      </c>
      <c r="C327" s="246"/>
      <c r="D327" s="247" t="s">
        <v>832</v>
      </c>
      <c r="E327" s="248" t="s">
        <v>646</v>
      </c>
      <c r="F327" s="218">
        <v>300</v>
      </c>
      <c r="G327" s="248"/>
      <c r="H327" s="248">
        <v>382.5</v>
      </c>
      <c r="I327" s="250">
        <v>344</v>
      </c>
      <c r="J327" s="220" t="s">
        <v>833</v>
      </c>
      <c r="K327" s="221">
        <f t="shared" si="168"/>
        <v>82.5</v>
      </c>
      <c r="L327" s="222">
        <f t="shared" si="169"/>
        <v>0.27500000000000002</v>
      </c>
      <c r="M327" s="217" t="s">
        <v>614</v>
      </c>
      <c r="N327" s="223">
        <v>44238</v>
      </c>
      <c r="O327" s="1"/>
      <c r="P327" s="1"/>
      <c r="Q327" s="1"/>
      <c r="R327" s="6" t="s">
        <v>807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64">
        <v>152</v>
      </c>
      <c r="B328" s="265">
        <v>43832</v>
      </c>
      <c r="C328" s="265"/>
      <c r="D328" s="266" t="s">
        <v>834</v>
      </c>
      <c r="E328" s="56" t="s">
        <v>646</v>
      </c>
      <c r="F328" s="267" t="s">
        <v>835</v>
      </c>
      <c r="G328" s="56"/>
      <c r="H328" s="56"/>
      <c r="I328" s="268">
        <v>590</v>
      </c>
      <c r="J328" s="263" t="s">
        <v>617</v>
      </c>
      <c r="K328" s="263"/>
      <c r="L328" s="269"/>
      <c r="M328" s="270" t="s">
        <v>617</v>
      </c>
      <c r="N328" s="271"/>
      <c r="O328" s="1"/>
      <c r="P328" s="1"/>
      <c r="Q328" s="1"/>
      <c r="R328" s="6" t="s">
        <v>807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45">
        <v>153</v>
      </c>
      <c r="B329" s="246">
        <v>43966</v>
      </c>
      <c r="C329" s="246"/>
      <c r="D329" s="247" t="s">
        <v>72</v>
      </c>
      <c r="E329" s="248" t="s">
        <v>646</v>
      </c>
      <c r="F329" s="218">
        <v>67.5</v>
      </c>
      <c r="G329" s="248"/>
      <c r="H329" s="248">
        <v>86</v>
      </c>
      <c r="I329" s="250">
        <v>86</v>
      </c>
      <c r="J329" s="220" t="s">
        <v>836</v>
      </c>
      <c r="K329" s="221">
        <f t="shared" ref="K329:K336" si="170">H329-F329</f>
        <v>18.5</v>
      </c>
      <c r="L329" s="222">
        <f t="shared" ref="L329:L336" si="171">K329/F329</f>
        <v>0.27407407407407408</v>
      </c>
      <c r="M329" s="217" t="s">
        <v>614</v>
      </c>
      <c r="N329" s="223">
        <v>44008</v>
      </c>
      <c r="O329" s="1"/>
      <c r="P329" s="1"/>
      <c r="Q329" s="1"/>
      <c r="R329" s="6" t="s">
        <v>807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45">
        <v>154</v>
      </c>
      <c r="B330" s="246">
        <v>44035</v>
      </c>
      <c r="C330" s="246"/>
      <c r="D330" s="247" t="s">
        <v>496</v>
      </c>
      <c r="E330" s="248" t="s">
        <v>646</v>
      </c>
      <c r="F330" s="218">
        <v>231</v>
      </c>
      <c r="G330" s="248"/>
      <c r="H330" s="248">
        <v>281</v>
      </c>
      <c r="I330" s="250">
        <v>281</v>
      </c>
      <c r="J330" s="220" t="s">
        <v>704</v>
      </c>
      <c r="K330" s="221">
        <f t="shared" si="170"/>
        <v>50</v>
      </c>
      <c r="L330" s="222">
        <f t="shared" si="171"/>
        <v>0.21645021645021645</v>
      </c>
      <c r="M330" s="217" t="s">
        <v>614</v>
      </c>
      <c r="N330" s="223">
        <v>44358</v>
      </c>
      <c r="O330" s="1"/>
      <c r="P330" s="1"/>
      <c r="Q330" s="1"/>
      <c r="R330" s="6" t="s">
        <v>807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45">
        <v>155</v>
      </c>
      <c r="B331" s="246">
        <v>44092</v>
      </c>
      <c r="C331" s="246"/>
      <c r="D331" s="247" t="s">
        <v>417</v>
      </c>
      <c r="E331" s="248" t="s">
        <v>646</v>
      </c>
      <c r="F331" s="248">
        <v>206</v>
      </c>
      <c r="G331" s="248"/>
      <c r="H331" s="248">
        <v>248</v>
      </c>
      <c r="I331" s="250">
        <v>248</v>
      </c>
      <c r="J331" s="220" t="s">
        <v>704</v>
      </c>
      <c r="K331" s="221">
        <f t="shared" si="170"/>
        <v>42</v>
      </c>
      <c r="L331" s="222">
        <f t="shared" si="171"/>
        <v>0.20388349514563106</v>
      </c>
      <c r="M331" s="217" t="s">
        <v>614</v>
      </c>
      <c r="N331" s="223">
        <v>44214</v>
      </c>
      <c r="O331" s="1"/>
      <c r="P331" s="1"/>
      <c r="Q331" s="1"/>
      <c r="R331" s="6" t="s">
        <v>807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45">
        <v>156</v>
      </c>
      <c r="B332" s="246">
        <v>44140</v>
      </c>
      <c r="C332" s="246"/>
      <c r="D332" s="247" t="s">
        <v>417</v>
      </c>
      <c r="E332" s="248" t="s">
        <v>646</v>
      </c>
      <c r="F332" s="248">
        <v>182.5</v>
      </c>
      <c r="G332" s="248"/>
      <c r="H332" s="248">
        <v>248</v>
      </c>
      <c r="I332" s="250">
        <v>248</v>
      </c>
      <c r="J332" s="220" t="s">
        <v>704</v>
      </c>
      <c r="K332" s="221">
        <f t="shared" si="170"/>
        <v>65.5</v>
      </c>
      <c r="L332" s="222">
        <f t="shared" si="171"/>
        <v>0.35890410958904112</v>
      </c>
      <c r="M332" s="217" t="s">
        <v>614</v>
      </c>
      <c r="N332" s="223">
        <v>44214</v>
      </c>
      <c r="O332" s="1"/>
      <c r="P332" s="1"/>
      <c r="Q332" s="1"/>
      <c r="R332" s="6" t="s">
        <v>807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45">
        <v>157</v>
      </c>
      <c r="B333" s="246">
        <v>44140</v>
      </c>
      <c r="C333" s="246"/>
      <c r="D333" s="247" t="s">
        <v>332</v>
      </c>
      <c r="E333" s="248" t="s">
        <v>646</v>
      </c>
      <c r="F333" s="248">
        <v>247.5</v>
      </c>
      <c r="G333" s="248"/>
      <c r="H333" s="248">
        <v>320</v>
      </c>
      <c r="I333" s="250">
        <v>320</v>
      </c>
      <c r="J333" s="220" t="s">
        <v>704</v>
      </c>
      <c r="K333" s="221">
        <f t="shared" si="170"/>
        <v>72.5</v>
      </c>
      <c r="L333" s="222">
        <f t="shared" si="171"/>
        <v>0.29292929292929293</v>
      </c>
      <c r="M333" s="217" t="s">
        <v>614</v>
      </c>
      <c r="N333" s="223">
        <v>44323</v>
      </c>
      <c r="O333" s="1"/>
      <c r="P333" s="1"/>
      <c r="Q333" s="1"/>
      <c r="R333" s="6" t="s">
        <v>807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45">
        <v>158</v>
      </c>
      <c r="B334" s="246">
        <v>44140</v>
      </c>
      <c r="C334" s="246"/>
      <c r="D334" s="247" t="s">
        <v>273</v>
      </c>
      <c r="E334" s="248" t="s">
        <v>646</v>
      </c>
      <c r="F334" s="218">
        <v>925</v>
      </c>
      <c r="G334" s="248"/>
      <c r="H334" s="248">
        <v>1095</v>
      </c>
      <c r="I334" s="250">
        <v>1093</v>
      </c>
      <c r="J334" s="220" t="s">
        <v>837</v>
      </c>
      <c r="K334" s="221">
        <f t="shared" si="170"/>
        <v>170</v>
      </c>
      <c r="L334" s="222">
        <f t="shared" si="171"/>
        <v>0.18378378378378379</v>
      </c>
      <c r="M334" s="217" t="s">
        <v>614</v>
      </c>
      <c r="N334" s="223">
        <v>44201</v>
      </c>
      <c r="O334" s="1"/>
      <c r="P334" s="1"/>
      <c r="Q334" s="1"/>
      <c r="R334" s="6" t="s">
        <v>807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45">
        <v>159</v>
      </c>
      <c r="B335" s="246">
        <v>44140</v>
      </c>
      <c r="C335" s="246"/>
      <c r="D335" s="247" t="s">
        <v>348</v>
      </c>
      <c r="E335" s="248" t="s">
        <v>646</v>
      </c>
      <c r="F335" s="218">
        <v>332.5</v>
      </c>
      <c r="G335" s="248"/>
      <c r="H335" s="248">
        <v>393</v>
      </c>
      <c r="I335" s="250">
        <v>406</v>
      </c>
      <c r="J335" s="220" t="s">
        <v>838</v>
      </c>
      <c r="K335" s="221">
        <f t="shared" si="170"/>
        <v>60.5</v>
      </c>
      <c r="L335" s="222">
        <f t="shared" si="171"/>
        <v>0.18195488721804512</v>
      </c>
      <c r="M335" s="217" t="s">
        <v>614</v>
      </c>
      <c r="N335" s="223">
        <v>44256</v>
      </c>
      <c r="O335" s="1"/>
      <c r="P335" s="1"/>
      <c r="Q335" s="1"/>
      <c r="R335" s="6" t="s">
        <v>807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45">
        <v>160</v>
      </c>
      <c r="B336" s="246">
        <v>44141</v>
      </c>
      <c r="C336" s="246"/>
      <c r="D336" s="247" t="s">
        <v>496</v>
      </c>
      <c r="E336" s="248" t="s">
        <v>646</v>
      </c>
      <c r="F336" s="218">
        <v>231</v>
      </c>
      <c r="G336" s="248"/>
      <c r="H336" s="248">
        <v>281</v>
      </c>
      <c r="I336" s="250">
        <v>281</v>
      </c>
      <c r="J336" s="220" t="s">
        <v>704</v>
      </c>
      <c r="K336" s="221">
        <f t="shared" si="170"/>
        <v>50</v>
      </c>
      <c r="L336" s="222">
        <f t="shared" si="171"/>
        <v>0.21645021645021645</v>
      </c>
      <c r="M336" s="217" t="s">
        <v>614</v>
      </c>
      <c r="N336" s="223">
        <v>44358</v>
      </c>
      <c r="O336" s="1"/>
      <c r="P336" s="1"/>
      <c r="Q336" s="1"/>
      <c r="R336" s="6" t="s">
        <v>807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72">
        <v>161</v>
      </c>
      <c r="B337" s="265">
        <v>44187</v>
      </c>
      <c r="C337" s="265"/>
      <c r="D337" s="266" t="s">
        <v>469</v>
      </c>
      <c r="E337" s="56" t="s">
        <v>646</v>
      </c>
      <c r="F337" s="267" t="s">
        <v>839</v>
      </c>
      <c r="G337" s="56"/>
      <c r="H337" s="56"/>
      <c r="I337" s="268">
        <v>239</v>
      </c>
      <c r="J337" s="263" t="s">
        <v>617</v>
      </c>
      <c r="K337" s="263"/>
      <c r="L337" s="269"/>
      <c r="M337" s="270"/>
      <c r="N337" s="271"/>
      <c r="O337" s="1"/>
      <c r="P337" s="1"/>
      <c r="Q337" s="1"/>
      <c r="R337" s="6" t="s">
        <v>807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72">
        <v>162</v>
      </c>
      <c r="B338" s="265">
        <v>44258</v>
      </c>
      <c r="C338" s="265"/>
      <c r="D338" s="266" t="s">
        <v>834</v>
      </c>
      <c r="E338" s="56" t="s">
        <v>646</v>
      </c>
      <c r="F338" s="267" t="s">
        <v>835</v>
      </c>
      <c r="G338" s="56"/>
      <c r="H338" s="56"/>
      <c r="I338" s="268">
        <v>590</v>
      </c>
      <c r="J338" s="263" t="s">
        <v>617</v>
      </c>
      <c r="K338" s="263"/>
      <c r="L338" s="269"/>
      <c r="M338" s="270"/>
      <c r="N338" s="271"/>
      <c r="O338" s="1"/>
      <c r="P338" s="1"/>
      <c r="R338" s="6" t="s">
        <v>807</v>
      </c>
    </row>
    <row r="339" spans="1:26" ht="12.75" customHeight="1">
      <c r="A339" s="245">
        <v>163</v>
      </c>
      <c r="B339" s="246">
        <v>44274</v>
      </c>
      <c r="C339" s="246"/>
      <c r="D339" s="247" t="s">
        <v>348</v>
      </c>
      <c r="E339" s="248" t="s">
        <v>646</v>
      </c>
      <c r="F339" s="218">
        <v>355</v>
      </c>
      <c r="G339" s="248"/>
      <c r="H339" s="248">
        <v>422.5</v>
      </c>
      <c r="I339" s="250">
        <v>420</v>
      </c>
      <c r="J339" s="220" t="s">
        <v>840</v>
      </c>
      <c r="K339" s="221">
        <f t="shared" ref="K339:K341" si="172">H339-F339</f>
        <v>67.5</v>
      </c>
      <c r="L339" s="222">
        <f t="shared" ref="L339:L341" si="173">K339/F339</f>
        <v>0.19014084507042253</v>
      </c>
      <c r="M339" s="217" t="s">
        <v>614</v>
      </c>
      <c r="N339" s="223">
        <v>44361</v>
      </c>
      <c r="O339" s="1"/>
      <c r="R339" s="273" t="s">
        <v>807</v>
      </c>
    </row>
    <row r="340" spans="1:26" ht="12.75" customHeight="1">
      <c r="A340" s="245">
        <v>164</v>
      </c>
      <c r="B340" s="246">
        <v>44295</v>
      </c>
      <c r="C340" s="246"/>
      <c r="D340" s="247" t="s">
        <v>841</v>
      </c>
      <c r="E340" s="248" t="s">
        <v>646</v>
      </c>
      <c r="F340" s="218">
        <v>555</v>
      </c>
      <c r="G340" s="248"/>
      <c r="H340" s="248">
        <v>663</v>
      </c>
      <c r="I340" s="250">
        <v>663</v>
      </c>
      <c r="J340" s="220" t="s">
        <v>842</v>
      </c>
      <c r="K340" s="221">
        <f t="shared" si="172"/>
        <v>108</v>
      </c>
      <c r="L340" s="222">
        <f t="shared" si="173"/>
        <v>0.19459459459459461</v>
      </c>
      <c r="M340" s="217" t="s">
        <v>614</v>
      </c>
      <c r="N340" s="223">
        <v>44321</v>
      </c>
      <c r="O340" s="1"/>
      <c r="P340" s="1"/>
      <c r="Q340" s="1"/>
      <c r="R340" s="273" t="s">
        <v>807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45">
        <v>165</v>
      </c>
      <c r="B341" s="246">
        <v>44308</v>
      </c>
      <c r="C341" s="246"/>
      <c r="D341" s="247" t="s">
        <v>385</v>
      </c>
      <c r="E341" s="248" t="s">
        <v>646</v>
      </c>
      <c r="F341" s="218">
        <v>126.5</v>
      </c>
      <c r="G341" s="248"/>
      <c r="H341" s="248">
        <v>155</v>
      </c>
      <c r="I341" s="250">
        <v>155</v>
      </c>
      <c r="J341" s="220" t="s">
        <v>704</v>
      </c>
      <c r="K341" s="221">
        <f t="shared" si="172"/>
        <v>28.5</v>
      </c>
      <c r="L341" s="222">
        <f t="shared" si="173"/>
        <v>0.22529644268774704</v>
      </c>
      <c r="M341" s="217" t="s">
        <v>614</v>
      </c>
      <c r="N341" s="223">
        <v>44362</v>
      </c>
      <c r="O341" s="1"/>
      <c r="R341" s="273" t="s">
        <v>807</v>
      </c>
    </row>
    <row r="342" spans="1:26" ht="12.75" customHeight="1">
      <c r="A342" s="272">
        <v>166</v>
      </c>
      <c r="B342" s="265">
        <v>44368</v>
      </c>
      <c r="C342" s="265"/>
      <c r="D342" s="266" t="s">
        <v>404</v>
      </c>
      <c r="E342" s="56" t="s">
        <v>646</v>
      </c>
      <c r="F342" s="267" t="s">
        <v>843</v>
      </c>
      <c r="G342" s="56"/>
      <c r="H342" s="56"/>
      <c r="I342" s="268">
        <v>344</v>
      </c>
      <c r="J342" s="263" t="s">
        <v>617</v>
      </c>
      <c r="K342" s="272"/>
      <c r="L342" s="265"/>
      <c r="M342" s="265"/>
      <c r="N342" s="266"/>
      <c r="O342" s="1"/>
      <c r="R342" s="273" t="s">
        <v>807</v>
      </c>
    </row>
    <row r="343" spans="1:26" ht="12.75" customHeight="1">
      <c r="A343" s="272">
        <v>167</v>
      </c>
      <c r="B343" s="265">
        <v>44368</v>
      </c>
      <c r="C343" s="265"/>
      <c r="D343" s="266" t="s">
        <v>496</v>
      </c>
      <c r="E343" s="56" t="s">
        <v>646</v>
      </c>
      <c r="F343" s="267" t="s">
        <v>844</v>
      </c>
      <c r="G343" s="56"/>
      <c r="H343" s="56"/>
      <c r="I343" s="268">
        <v>320</v>
      </c>
      <c r="J343" s="263" t="s">
        <v>617</v>
      </c>
      <c r="K343" s="272"/>
      <c r="L343" s="265"/>
      <c r="M343" s="265"/>
      <c r="N343" s="266"/>
      <c r="O343" s="44"/>
      <c r="R343" s="273" t="s">
        <v>807</v>
      </c>
    </row>
    <row r="344" spans="1:26" ht="12.75" customHeight="1">
      <c r="A344" s="272">
        <v>168</v>
      </c>
      <c r="B344" s="265">
        <v>44406</v>
      </c>
      <c r="C344" s="265"/>
      <c r="D344" s="266" t="s">
        <v>385</v>
      </c>
      <c r="E344" s="56" t="s">
        <v>646</v>
      </c>
      <c r="F344" s="267" t="s">
        <v>849</v>
      </c>
      <c r="G344" s="56"/>
      <c r="H344" s="56"/>
      <c r="I344" s="56">
        <v>200</v>
      </c>
      <c r="J344" s="263" t="s">
        <v>617</v>
      </c>
      <c r="K344" s="272"/>
      <c r="L344" s="265"/>
      <c r="M344" s="265"/>
      <c r="N344" s="266"/>
      <c r="O344" s="44"/>
      <c r="R344" s="273" t="s">
        <v>807</v>
      </c>
    </row>
    <row r="345" spans="1:26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273"/>
    </row>
    <row r="346" spans="1:26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273"/>
    </row>
    <row r="347" spans="1:26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273"/>
    </row>
    <row r="348" spans="1:26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273"/>
    </row>
    <row r="349" spans="1:26" ht="12.75" customHeight="1">
      <c r="A349" s="272"/>
      <c r="B349" s="274" t="s">
        <v>845</v>
      </c>
      <c r="F349" s="59"/>
      <c r="G349" s="59"/>
      <c r="H349" s="59"/>
      <c r="I349" s="59"/>
      <c r="J349" s="44"/>
      <c r="K349" s="59"/>
      <c r="L349" s="59"/>
      <c r="M349" s="59"/>
      <c r="O349" s="44"/>
      <c r="R349" s="273"/>
    </row>
    <row r="350" spans="1:26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26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26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1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1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1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1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1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1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1:18" ht="12.75" customHeight="1">
      <c r="A359" s="275"/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1:18" ht="12.75" customHeight="1">
      <c r="A360" s="275"/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1:18" ht="12.75" customHeight="1">
      <c r="A361" s="56"/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1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1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1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1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1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1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1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  <row r="528" spans="6:18" ht="12.75" customHeight="1">
      <c r="F528" s="59"/>
      <c r="G528" s="59"/>
      <c r="H528" s="59"/>
      <c r="I528" s="59"/>
      <c r="J528" s="44"/>
      <c r="K528" s="59"/>
      <c r="L528" s="59"/>
      <c r="M528" s="59"/>
      <c r="O528" s="44"/>
      <c r="R528" s="59"/>
    </row>
    <row r="529" spans="6:18" ht="12.75" customHeight="1">
      <c r="F529" s="59"/>
      <c r="G529" s="59"/>
      <c r="H529" s="59"/>
      <c r="I529" s="59"/>
      <c r="J529" s="44"/>
      <c r="K529" s="59"/>
      <c r="L529" s="59"/>
      <c r="M529" s="59"/>
      <c r="O529" s="44"/>
      <c r="R529" s="59"/>
    </row>
    <row r="530" spans="6:18" ht="12.75" customHeight="1">
      <c r="F530" s="59"/>
      <c r="G530" s="59"/>
      <c r="H530" s="59"/>
      <c r="I530" s="59"/>
      <c r="J530" s="44"/>
      <c r="K530" s="59"/>
      <c r="L530" s="59"/>
      <c r="M530" s="59"/>
      <c r="O530" s="44"/>
      <c r="R530" s="59"/>
    </row>
    <row r="531" spans="6:18" ht="12.75" customHeight="1">
      <c r="F531" s="59"/>
      <c r="G531" s="59"/>
      <c r="H531" s="59"/>
      <c r="I531" s="59"/>
      <c r="J531" s="44"/>
      <c r="K531" s="59"/>
      <c r="L531" s="59"/>
      <c r="M531" s="59"/>
      <c r="O531" s="44"/>
      <c r="R531" s="59"/>
    </row>
    <row r="532" spans="6:18" ht="12.75" customHeight="1">
      <c r="F532" s="59"/>
      <c r="G532" s="59"/>
      <c r="H532" s="59"/>
      <c r="I532" s="59"/>
      <c r="J532" s="44"/>
      <c r="K532" s="59"/>
      <c r="L532" s="59"/>
      <c r="M532" s="59"/>
      <c r="O532" s="44"/>
      <c r="R532" s="59"/>
    </row>
    <row r="533" spans="6:18" ht="12.75" customHeight="1">
      <c r="F533" s="59"/>
      <c r="G533" s="59"/>
      <c r="H533" s="59"/>
      <c r="I533" s="59"/>
      <c r="J533" s="44"/>
      <c r="K533" s="59"/>
      <c r="L533" s="59"/>
      <c r="M533" s="59"/>
      <c r="O533" s="44"/>
      <c r="R533" s="59"/>
    </row>
    <row r="534" spans="6:18" ht="12.75" customHeight="1">
      <c r="F534" s="59"/>
      <c r="G534" s="59"/>
      <c r="H534" s="59"/>
      <c r="I534" s="59"/>
      <c r="J534" s="44"/>
      <c r="K534" s="59"/>
      <c r="L534" s="59"/>
      <c r="M534" s="59"/>
      <c r="O534" s="44"/>
      <c r="R534" s="59"/>
    </row>
  </sheetData>
  <autoFilter ref="R1:R357"/>
  <mergeCells count="14">
    <mergeCell ref="O85:O86"/>
    <mergeCell ref="P85:P86"/>
    <mergeCell ref="A85:A86"/>
    <mergeCell ref="B85:B86"/>
    <mergeCell ref="J85:J86"/>
    <mergeCell ref="M85:M86"/>
    <mergeCell ref="N85:N86"/>
    <mergeCell ref="O130:O131"/>
    <mergeCell ref="P130:P131"/>
    <mergeCell ref="A130:A131"/>
    <mergeCell ref="B130:B131"/>
    <mergeCell ref="J130:J131"/>
    <mergeCell ref="M130:M131"/>
    <mergeCell ref="N130:N131"/>
  </mergeCells>
  <pageMargins left="0.7" right="0.7" top="0.75" bottom="0.75" header="0.3" footer="0.3"/>
  <pageSetup orientation="portrait" r:id="rId1"/>
  <ignoredErrors>
    <ignoredError sqref="K120 K123 K126 K105 K102 K94 K68 K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2021-09-22T02:41:22Z</dcterms:modified>
</cp:coreProperties>
</file>