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F&amp;O)'!$R$1:$R$357</definedName>
  </definedNames>
  <calcPr calcId="124519"/>
</workbook>
</file>

<file path=xl/calcChain.xml><?xml version="1.0" encoding="utf-8"?>
<calcChain xmlns="http://schemas.openxmlformats.org/spreadsheetml/2006/main">
  <c r="L63" i="6"/>
  <c r="K63"/>
  <c r="M63" s="1"/>
  <c r="L101"/>
  <c r="K101"/>
  <c r="M101" s="1"/>
  <c r="L107"/>
  <c r="K107"/>
  <c r="H10"/>
  <c r="L106"/>
  <c r="K106"/>
  <c r="L104"/>
  <c r="K104"/>
  <c r="K127"/>
  <c r="M127" s="1"/>
  <c r="M136"/>
  <c r="I137"/>
  <c r="I136"/>
  <c r="L57"/>
  <c r="K57"/>
  <c r="L61"/>
  <c r="K61"/>
  <c r="L56"/>
  <c r="K56"/>
  <c r="M56" s="1"/>
  <c r="L60"/>
  <c r="K60"/>
  <c r="M60" s="1"/>
  <c r="K144"/>
  <c r="M144" s="1"/>
  <c r="K139"/>
  <c r="M139" s="1"/>
  <c r="K140"/>
  <c r="M140" s="1"/>
  <c r="L102"/>
  <c r="K102"/>
  <c r="K129"/>
  <c r="M129" s="1"/>
  <c r="K142"/>
  <c r="M142" s="1"/>
  <c r="K141"/>
  <c r="M141" s="1"/>
  <c r="K138"/>
  <c r="M138" s="1"/>
  <c r="L97"/>
  <c r="K97"/>
  <c r="L55"/>
  <c r="K55"/>
  <c r="L58"/>
  <c r="K58"/>
  <c r="L53"/>
  <c r="K53"/>
  <c r="M53" s="1"/>
  <c r="L35"/>
  <c r="K35"/>
  <c r="M35" s="1"/>
  <c r="L18"/>
  <c r="K18"/>
  <c r="M18" s="1"/>
  <c r="L99"/>
  <c r="K99"/>
  <c r="L96"/>
  <c r="K96"/>
  <c r="L100"/>
  <c r="K100"/>
  <c r="M100" s="1"/>
  <c r="L85"/>
  <c r="K85"/>
  <c r="L19"/>
  <c r="K19"/>
  <c r="M19" s="1"/>
  <c r="K341"/>
  <c r="L341" s="1"/>
  <c r="K340"/>
  <c r="L340" s="1"/>
  <c r="K339"/>
  <c r="L339" s="1"/>
  <c r="K336"/>
  <c r="L336" s="1"/>
  <c r="K335"/>
  <c r="L335" s="1"/>
  <c r="K334"/>
  <c r="L334" s="1"/>
  <c r="K333"/>
  <c r="L333" s="1"/>
  <c r="K332"/>
  <c r="L332" s="1"/>
  <c r="K331"/>
  <c r="L331" s="1"/>
  <c r="K330"/>
  <c r="L330" s="1"/>
  <c r="K329"/>
  <c r="L329" s="1"/>
  <c r="K327"/>
  <c r="L327" s="1"/>
  <c r="K326"/>
  <c r="L326" s="1"/>
  <c r="K325"/>
  <c r="L325" s="1"/>
  <c r="K324"/>
  <c r="L324" s="1"/>
  <c r="K323"/>
  <c r="L323" s="1"/>
  <c r="K322"/>
  <c r="L322" s="1"/>
  <c r="K320"/>
  <c r="L320" s="1"/>
  <c r="K319"/>
  <c r="L319" s="1"/>
  <c r="K318"/>
  <c r="L318" s="1"/>
  <c r="K317"/>
  <c r="L317" s="1"/>
  <c r="F317"/>
  <c r="L316"/>
  <c r="K316"/>
  <c r="L315"/>
  <c r="K315"/>
  <c r="L314"/>
  <c r="K314"/>
  <c r="L313"/>
  <c r="K313"/>
  <c r="L312"/>
  <c r="K312"/>
  <c r="F311"/>
  <c r="K310"/>
  <c r="L310" s="1"/>
  <c r="F310"/>
  <c r="L309"/>
  <c r="K309"/>
  <c r="F308"/>
  <c r="K308" s="1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2"/>
  <c r="L292" s="1"/>
  <c r="K290"/>
  <c r="L290" s="1"/>
  <c r="K289"/>
  <c r="L289" s="1"/>
  <c r="K288"/>
  <c r="L288" s="1"/>
  <c r="F288"/>
  <c r="L287"/>
  <c r="K287"/>
  <c r="L284"/>
  <c r="K284"/>
  <c r="L283"/>
  <c r="K283"/>
  <c r="L282"/>
  <c r="K282"/>
  <c r="L279"/>
  <c r="K279"/>
  <c r="L278"/>
  <c r="K278"/>
  <c r="L277"/>
  <c r="K277"/>
  <c r="L276"/>
  <c r="K276"/>
  <c r="L275"/>
  <c r="K275"/>
  <c r="L274"/>
  <c r="K274"/>
  <c r="L272"/>
  <c r="K272"/>
  <c r="L271"/>
  <c r="K271"/>
  <c r="L270"/>
  <c r="K270"/>
  <c r="L269"/>
  <c r="K269"/>
  <c r="L268"/>
  <c r="K268"/>
  <c r="L267"/>
  <c r="K267"/>
  <c r="L266"/>
  <c r="K266"/>
  <c r="L265"/>
  <c r="K265"/>
  <c r="L264"/>
  <c r="K264"/>
  <c r="K262"/>
  <c r="L262" s="1"/>
  <c r="L260"/>
  <c r="K260"/>
  <c r="K258"/>
  <c r="L258" s="1"/>
  <c r="L256"/>
  <c r="K256"/>
  <c r="K255"/>
  <c r="L255" s="1"/>
  <c r="L254"/>
  <c r="K254"/>
  <c r="K252"/>
  <c r="L252" s="1"/>
  <c r="L251"/>
  <c r="K251"/>
  <c r="K250"/>
  <c r="L250" s="1"/>
  <c r="K249"/>
  <c r="K248"/>
  <c r="L248" s="1"/>
  <c r="K247"/>
  <c r="L247" s="1"/>
  <c r="K245"/>
  <c r="L245" s="1"/>
  <c r="K244"/>
  <c r="L244" s="1"/>
  <c r="K243"/>
  <c r="L243" s="1"/>
  <c r="K242"/>
  <c r="L242" s="1"/>
  <c r="K241"/>
  <c r="L241" s="1"/>
  <c r="K240"/>
  <c r="L240" s="1"/>
  <c r="F240"/>
  <c r="H239"/>
  <c r="K239" s="1"/>
  <c r="L239" s="1"/>
  <c r="K236"/>
  <c r="L236" s="1"/>
  <c r="K235"/>
  <c r="L235" s="1"/>
  <c r="K234"/>
  <c r="L234" s="1"/>
  <c r="K233"/>
  <c r="L233" s="1"/>
  <c r="K232"/>
  <c r="L232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H205"/>
  <c r="F204"/>
  <c r="K204" s="1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35"/>
  <c r="M135" s="1"/>
  <c r="K134"/>
  <c r="M134" s="1"/>
  <c r="K133"/>
  <c r="M133" s="1"/>
  <c r="K132"/>
  <c r="M132" s="1"/>
  <c r="K131"/>
  <c r="M131" s="1"/>
  <c r="K130"/>
  <c r="M130" s="1"/>
  <c r="K128"/>
  <c r="M128" s="1"/>
  <c r="K126"/>
  <c r="M126" s="1"/>
  <c r="K125"/>
  <c r="M125" s="1"/>
  <c r="M123"/>
  <c r="M122"/>
  <c r="K122"/>
  <c r="M120"/>
  <c r="L98"/>
  <c r="K98"/>
  <c r="M98" s="1"/>
  <c r="M95"/>
  <c r="L95"/>
  <c r="K95"/>
  <c r="L94"/>
  <c r="K94"/>
  <c r="M94" s="1"/>
  <c r="L93"/>
  <c r="K93"/>
  <c r="M93" s="1"/>
  <c r="L92"/>
  <c r="M92" s="1"/>
  <c r="K92"/>
  <c r="M91"/>
  <c r="L91"/>
  <c r="K91"/>
  <c r="L90"/>
  <c r="K90"/>
  <c r="M90" s="1"/>
  <c r="L89"/>
  <c r="K89"/>
  <c r="M89" s="1"/>
  <c r="L88"/>
  <c r="M88" s="1"/>
  <c r="K88"/>
  <c r="M87"/>
  <c r="L87"/>
  <c r="K87"/>
  <c r="L86"/>
  <c r="K86"/>
  <c r="M86" s="1"/>
  <c r="L84"/>
  <c r="K84"/>
  <c r="M84" s="1"/>
  <c r="L83"/>
  <c r="M83" s="1"/>
  <c r="K83"/>
  <c r="L82"/>
  <c r="K82"/>
  <c r="M82" s="1"/>
  <c r="L81"/>
  <c r="K81"/>
  <c r="M81" s="1"/>
  <c r="L80"/>
  <c r="K80"/>
  <c r="M80" s="1"/>
  <c r="L79"/>
  <c r="K79"/>
  <c r="L78"/>
  <c r="K78"/>
  <c r="M78" s="1"/>
  <c r="L77"/>
  <c r="K77"/>
  <c r="M77" s="1"/>
  <c r="L76"/>
  <c r="K76"/>
  <c r="M76" s="1"/>
  <c r="L54"/>
  <c r="M54" s="1"/>
  <c r="K54"/>
  <c r="L52"/>
  <c r="K52"/>
  <c r="M52" s="1"/>
  <c r="L51"/>
  <c r="K51"/>
  <c r="M51" s="1"/>
  <c r="L50"/>
  <c r="K50"/>
  <c r="M50" s="1"/>
  <c r="L49"/>
  <c r="M49" s="1"/>
  <c r="K49"/>
  <c r="L48"/>
  <c r="K48"/>
  <c r="M48" s="1"/>
  <c r="L47"/>
  <c r="K47"/>
  <c r="M47" s="1"/>
  <c r="L46"/>
  <c r="K46"/>
  <c r="M46" s="1"/>
  <c r="L45"/>
  <c r="K45"/>
  <c r="M45" s="1"/>
  <c r="M44"/>
  <c r="L44"/>
  <c r="K44"/>
  <c r="L43"/>
  <c r="K43"/>
  <c r="M43" s="1"/>
  <c r="L42"/>
  <c r="K42"/>
  <c r="M42" s="1"/>
  <c r="L41"/>
  <c r="K41"/>
  <c r="M41" s="1"/>
  <c r="L40"/>
  <c r="K40"/>
  <c r="M40" s="1"/>
  <c r="L38"/>
  <c r="K38"/>
  <c r="M38" s="1"/>
  <c r="L37"/>
  <c r="K37"/>
  <c r="M37" s="1"/>
  <c r="M36"/>
  <c r="L36"/>
  <c r="K36"/>
  <c r="M16"/>
  <c r="L16"/>
  <c r="K16"/>
  <c r="L14"/>
  <c r="K14"/>
  <c r="M14" s="1"/>
  <c r="L12"/>
  <c r="K12"/>
  <c r="M12" s="1"/>
  <c r="L11"/>
  <c r="K11"/>
  <c r="M11" s="1"/>
  <c r="L10"/>
  <c r="K10"/>
  <c r="M7"/>
  <c r="D7" i="5"/>
  <c r="K6" i="4"/>
  <c r="K6" i="3"/>
  <c r="L6" i="2"/>
  <c r="M107" i="6" l="1"/>
  <c r="M106"/>
  <c r="M10"/>
  <c r="M104"/>
  <c r="M61"/>
  <c r="M57"/>
  <c r="M97"/>
  <c r="M102"/>
  <c r="M58"/>
  <c r="M55"/>
  <c r="M99"/>
  <c r="M96"/>
  <c r="M79"/>
  <c r="M85"/>
</calcChain>
</file>

<file path=xl/sharedStrings.xml><?xml version="1.0" encoding="utf-8"?>
<sst xmlns="http://schemas.openxmlformats.org/spreadsheetml/2006/main" count="3217" uniqueCount="1174">
  <si>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</si>
  <si>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</si>
  <si>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</si>
  <si>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</si>
  <si>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</si>
  <si>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</si>
  <si>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</si>
  <si>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</si>
  <si>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</si>
  <si>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</si>
  <si>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</si>
  <si>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</si>
  <si>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</si>
  <si>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</si>
  <si>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</si>
  <si>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</si>
  <si>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</si>
  <si>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</si>
  <si>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</si>
  <si>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</si>
  <si>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</si>
  <si>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</si>
  <si>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</si>
  <si>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</si>
  <si>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</si>
  <si>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</si>
  <si>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</si>
  <si>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</si>
  <si>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</si>
  <si>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</si>
  <si>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</si>
  <si>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</si>
  <si>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</si>
  <si>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</si>
  <si>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</si>
  <si>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</si>
  <si>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</si>
  <si>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</si>
  <si>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</si>
  <si>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</si>
  <si>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</si>
  <si>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</si>
  <si>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</si>
  <si>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</si>
  <si>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</si>
  <si>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</si>
  <si>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</si>
  <si>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</si>
  <si>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</si>
  <si>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</si>
  <si>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</si>
  <si>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</si>
  <si>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</si>
  <si>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</si>
  <si>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</si>
  <si>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</si>
  <si>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</si>
  <si>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</si>
  <si>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</si>
  <si>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</si>
  <si>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</si>
  <si>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</si>
  <si>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</si>
  <si>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</si>
  <si>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</si>
  <si>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</si>
  <si>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</si>
  <si>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</si>
  <si>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</si>
  <si>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</si>
  <si>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</si>
  <si>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</si>
  <si>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</si>
  <si>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</si>
  <si>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</si>
  <si>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</si>
  <si>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</si>
  <si>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</si>
  <si>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</si>
  <si>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</si>
  <si>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</si>
  <si>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</si>
  <si>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</si>
  <si>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</si>
  <si>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</si>
  <si>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</si>
  <si>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</si>
  <si>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</si>
  <si>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</si>
  <si>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</si>
  <si>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</si>
  <si>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</si>
  <si>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</si>
  <si>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</si>
  <si>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</si>
  <si>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</si>
  <si>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</si>
  <si>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</si>
  <si>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</si>
  <si>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</si>
  <si>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</si>
  <si>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</si>
  <si>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</si>
  <si>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</si>
  <si>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</si>
  <si>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</si>
  <si>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</si>
  <si>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</si>
  <si>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</si>
  <si>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</si>
  <si>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</si>
  <si>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</si>
  <si>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</si>
  <si>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</si>
  <si>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</si>
  <si>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</si>
  <si>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</si>
  <si>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</si>
  <si>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</si>
  <si>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</si>
  <si>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</si>
  <si>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</si>
  <si>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</si>
  <si>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</si>
  <si>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</si>
  <si>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</si>
  <si>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</si>
  <si>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</si>
  <si>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</si>
  <si>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</si>
  <si>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</si>
  <si>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</si>
  <si>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</si>
  <si>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</si>
  <si>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</si>
  <si>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</si>
  <si>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</si>
  <si>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</si>
  <si>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</si>
  <si>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</si>
  <si>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</si>
  <si>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</si>
  <si>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</si>
  <si>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</si>
  <si>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</si>
  <si>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</si>
  <si>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</si>
  <si>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</si>
  <si>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</si>
  <si>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</si>
  <si>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</si>
  <si>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</si>
  <si>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</si>
  <si>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</si>
  <si>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</si>
  <si>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</si>
  <si>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</si>
  <si>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</si>
  <si>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</si>
  <si>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</si>
  <si>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</si>
  <si>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</si>
  <si>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</si>
  <si>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</si>
  <si>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</si>
  <si>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</si>
  <si>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</si>
  <si>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</si>
  <si>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</si>
  <si>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</si>
  <si>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</si>
  <si>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</si>
  <si>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</si>
  <si>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</si>
  <si>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</si>
  <si>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</si>
  <si>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</si>
  <si>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</si>
  <si>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</si>
  <si>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</si>
  <si>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</si>
  <si>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</si>
  <si>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</si>
  <si>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</si>
  <si>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</si>
  <si>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</si>
  <si>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</si>
  <si>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</si>
  <si>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</si>
  <si>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</si>
  <si>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</si>
  <si>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</si>
  <si>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</si>
  <si>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</si>
  <si>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</si>
  <si>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</si>
  <si>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</si>
  <si>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</si>
  <si>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</si>
  <si>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</si>
  <si>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</si>
  <si>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</si>
  <si>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</si>
  <si>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</si>
  <si>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</si>
  <si>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</si>
  <si>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</si>
  <si>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</si>
  <si>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</si>
  <si>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</si>
  <si>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</si>
  <si>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</si>
  <si>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</si>
  <si>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</si>
  <si>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</si>
  <si>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</si>
  <si>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</si>
  <si>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</si>
  <si>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</si>
  <si>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</si>
  <si>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</si>
  <si>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</si>
  <si>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</si>
  <si>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</si>
  <si>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</si>
  <si>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</si>
  <si>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</si>
  <si>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</si>
  <si>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</si>
  <si>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</si>
  <si>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</si>
  <si>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</si>
  <si>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</si>
  <si>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</si>
  <si>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</si>
  <si>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</si>
  <si>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</si>
  <si>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</si>
  <si>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</si>
  <si>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</si>
  <si>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</si>
  <si>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</si>
  <si>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</si>
  <si>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</si>
  <si>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</si>
  <si>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</si>
  <si>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</si>
  <si>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</si>
  <si>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</si>
  <si>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</si>
  <si>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</si>
  <si>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</si>
  <si>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</si>
  <si>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</si>
  <si>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</si>
  <si>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</si>
  <si>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</si>
  <si>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</si>
  <si>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</si>
  <si>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</si>
  <si>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</si>
  <si>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</si>
  <si>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</si>
  <si>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</si>
  <si>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</si>
  <si>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</si>
  <si>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</si>
  <si>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</si>
  <si>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</si>
  <si>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</si>
  <si>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</si>
  <si>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</si>
  <si>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</si>
  <si>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</si>
  <si>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</si>
  <si>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</si>
  <si>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</si>
  <si>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</si>
  <si>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</si>
  <si>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</si>
  <si>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</si>
  <si>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</si>
  <si>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</si>
  <si>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</si>
  <si>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</si>
  <si>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</si>
  <si>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</si>
  <si>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</si>
  <si>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</si>
  <si>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</si>
  <si>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</si>
  <si>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</si>
  <si>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</si>
  <si>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</si>
  <si>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</si>
  <si>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</si>
  <si>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</si>
  <si>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</si>
  <si>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</si>
  <si>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</si>
  <si>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</si>
  <si>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</si>
  <si>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</si>
  <si>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</si>
  <si>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</si>
  <si>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</si>
  <si>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</si>
  <si>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</si>
  <si>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</si>
  <si>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</si>
  <si>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</si>
  <si>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</si>
  <si>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</si>
  <si>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</si>
  <si>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</si>
  <si>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</si>
  <si>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</si>
  <si>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</si>
  <si>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</si>
  <si>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</si>
  <si>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</si>
  <si>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</si>
  <si>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</si>
  <si>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</si>
  <si>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</si>
  <si>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</si>
  <si>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</si>
  <si>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</si>
  <si>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</si>
  <si>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</si>
  <si>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</si>
  <si>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</si>
  <si>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</si>
  <si>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</si>
  <si>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</si>
  <si>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</si>
  <si>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</si>
  <si>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</si>
  <si>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</si>
  <si>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</si>
  <si>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</si>
  <si>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</si>
  <si>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</si>
  <si>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</si>
  <si>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</si>
  <si>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</si>
  <si>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</si>
  <si>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</si>
  <si>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</si>
  <si>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</si>
  <si>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</si>
  <si>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</si>
  <si>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</si>
  <si>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</si>
  <si>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</si>
  <si>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</si>
  <si>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</si>
  <si>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</si>
  <si>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</si>
  <si>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</si>
  <si>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</si>
  <si>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</si>
  <si>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</si>
  <si>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</si>
  <si>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</si>
  <si>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</si>
  <si>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</si>
  <si>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</si>
  <si>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</si>
  <si>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</si>
  <si>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</si>
  <si>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</si>
  <si>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</si>
  <si>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</si>
  <si>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</si>
  <si>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</si>
  <si>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</si>
  <si>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</si>
  <si>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</si>
  <si>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</si>
  <si>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</si>
  <si>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</si>
  <si>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</si>
  <si>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</si>
  <si>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</si>
  <si>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</si>
  <si>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</si>
  <si>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</si>
  <si>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</si>
  <si>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</si>
  <si>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</si>
  <si>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</si>
  <si>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</si>
  <si>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</si>
  <si>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</si>
  <si>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</si>
  <si>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</si>
  <si>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</si>
  <si>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</si>
  <si>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</si>
  <si>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</si>
  <si>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</si>
  <si>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</si>
  <si>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</si>
  <si>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</si>
  <si>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</si>
  <si>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</si>
  <si>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</si>
  <si>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</si>
  <si>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</si>
  <si>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</si>
  <si>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</si>
  <si>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</si>
  <si>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</si>
  <si>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</si>
  <si>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</si>
  <si>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</si>
  <si>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</si>
  <si>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</si>
  <si>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</si>
  <si>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</si>
  <si>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</si>
  <si>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</si>
  <si>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</si>
  <si>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</si>
  <si>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</si>
  <si>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</si>
  <si>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</si>
  <si>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</si>
  <si>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</si>
  <si>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</si>
  <si>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</si>
  <si>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</si>
  <si>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</si>
  <si>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</si>
  <si>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</si>
  <si>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</si>
  <si>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</si>
  <si>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</si>
  <si>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</si>
  <si>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</si>
  <si>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</si>
  <si>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</si>
  <si>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</si>
  <si>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</si>
  <si>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</si>
  <si>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</si>
  <si>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</si>
  <si>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</si>
  <si>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</si>
  <si>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</si>
  <si>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</si>
  <si>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</si>
  <si>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</si>
  <si>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</si>
  <si>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</si>
  <si>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</si>
  <si>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</si>
  <si>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</si>
  <si>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</si>
  <si>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</si>
  <si>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</si>
  <si>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</si>
  <si>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</si>
  <si>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</si>
  <si>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</si>
  <si>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</si>
  <si>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</si>
  <si>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</si>
  <si>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</si>
  <si>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</si>
  <si>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</si>
  <si>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</si>
  <si>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</si>
  <si>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</si>
  <si>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</si>
  <si>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</si>
  <si>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</si>
  <si>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</si>
  <si>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</si>
  <si>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</si>
  <si>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</si>
  <si>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</si>
  <si>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</si>
  <si>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</si>
  <si>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</si>
  <si>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</si>
  <si>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</si>
  <si>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</si>
  <si>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</si>
  <si>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</si>
  <si>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</si>
  <si>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</si>
  <si>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</si>
  <si>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</si>
  <si>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</si>
  <si>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</si>
  <si>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</si>
  <si>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</si>
  <si>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</si>
  <si>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</si>
  <si>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</si>
  <si>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</si>
  <si>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</si>
  <si>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</si>
  <si>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</si>
  <si>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</si>
  <si>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</si>
  <si>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</si>
  <si>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</si>
  <si>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</si>
  <si>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</si>
  <si>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</si>
  <si>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</si>
  <si>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</si>
  <si>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</si>
  <si>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</si>
  <si>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</si>
  <si>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</si>
  <si>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</si>
  <si>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</si>
  <si>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</si>
  <si>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</si>
  <si>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</si>
  <si>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</si>
  <si>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</si>
  <si>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</si>
  <si>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</si>
  <si>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</si>
  <si>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</si>
  <si>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</si>
  <si>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</si>
  <si>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</si>
  <si>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</si>
  <si>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</si>
  <si>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</si>
  <si>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</si>
  <si>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</si>
  <si>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</si>
  <si>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</si>
  <si>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</si>
  <si>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</si>
  <si>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</si>
  <si>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</si>
  <si>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</si>
  <si>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</si>
  <si>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</si>
  <si>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</si>
  <si>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</si>
  <si>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</si>
  <si>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</si>
  <si>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</si>
  <si>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</si>
  <si>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</si>
  <si>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</si>
  <si>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</si>
  <si>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</si>
  <si>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</si>
  <si>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</si>
  <si>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</si>
  <si>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</si>
  <si>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</si>
  <si>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</si>
  <si>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</si>
  <si>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</si>
  <si>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</si>
  <si>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</si>
  <si>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</si>
  <si>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</si>
  <si>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</si>
  <si>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</si>
  <si>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</si>
  <si>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</si>
  <si>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</si>
  <si>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</si>
  <si>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</si>
  <si>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</si>
  <si>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</si>
  <si>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</si>
  <si>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</si>
  <si>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</si>
  <si>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</si>
  <si>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</si>
  <si>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</si>
  <si>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</si>
  <si>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</si>
  <si>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</si>
  <si>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</si>
  <si>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</si>
  <si>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</si>
  <si>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</si>
  <si>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</si>
  <si>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</si>
  <si>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</si>
  <si>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</si>
  <si>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</si>
  <si>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</si>
  <si>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</si>
  <si>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</si>
  <si>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</si>
  <si>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</si>
  <si>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</si>
  <si>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GRAVITON RESEARCH CAPITAL LLP</t>
  </si>
  <si>
    <t>XTX MARKETS LLP</t>
  </si>
  <si>
    <t>NK SECURITIES RESEARCH PRIVATE LIMITED</t>
  </si>
  <si>
    <t>QE SECURITIES</t>
  </si>
  <si>
    <t>BSE Limited</t>
  </si>
  <si>
    <t>MBL  &amp; CO. LIMITED</t>
  </si>
  <si>
    <t>Retail Research Technical Calls &amp; Fundamental Performance Report for the month of July-2021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</si>
  <si>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</si>
  <si>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</si>
  <si>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</si>
  <si>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</si>
  <si>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</si>
  <si>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</si>
  <si>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</si>
  <si>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</si>
  <si>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</si>
  <si>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</si>
  <si>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</si>
  <si>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</si>
  <si>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</si>
  <si>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</si>
  <si>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1600-1700</t>
  </si>
  <si>
    <t>Successful</t>
  </si>
  <si>
    <t>H</t>
  </si>
  <si>
    <t>Buy</t>
  </si>
  <si>
    <t>3100-3200</t>
  </si>
  <si>
    <t>Profit of Rs.130/-</t>
  </si>
  <si>
    <t>590-610</t>
  </si>
  <si>
    <t>Part Profit of Rs.21.5/-</t>
  </si>
  <si>
    <t>2965-2985</t>
  </si>
  <si>
    <t>3300-3350</t>
  </si>
  <si>
    <t>Open</t>
  </si>
  <si>
    <t>317-327</t>
  </si>
  <si>
    <t>Profit of Rs.23/-</t>
  </si>
  <si>
    <t>3570-3600</t>
  </si>
  <si>
    <t>3900-4000</t>
  </si>
  <si>
    <t>Profit of Rs.10/-</t>
  </si>
  <si>
    <t>N</t>
  </si>
  <si>
    <t>1190-1205</t>
  </si>
  <si>
    <t>1300-1350</t>
  </si>
  <si>
    <t>950-970</t>
  </si>
  <si>
    <t>180-185</t>
  </si>
  <si>
    <t>847-857</t>
  </si>
  <si>
    <t>900-930</t>
  </si>
  <si>
    <t>2190-2210</t>
  </si>
  <si>
    <t>7350-7410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</si>
  <si>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</si>
  <si>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</si>
  <si>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</si>
  <si>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</si>
  <si>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</si>
  <si>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</si>
  <si>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</si>
  <si>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</si>
  <si>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</si>
  <si>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780-790</t>
  </si>
  <si>
    <t>1800-1830</t>
  </si>
  <si>
    <t>Profit of Rs.39/-</t>
  </si>
  <si>
    <t>Profit of Rs.77.5/-</t>
  </si>
  <si>
    <t>Loss of Rs.6/-</t>
  </si>
  <si>
    <t>Unsuccessful</t>
  </si>
  <si>
    <t>1595-1601</t>
  </si>
  <si>
    <t>Profit of Rs.21/-</t>
  </si>
  <si>
    <t>58-60</t>
  </si>
  <si>
    <t>Profit of Rs.1.65/-</t>
  </si>
  <si>
    <t>Profit of Rs.5.5/-</t>
  </si>
  <si>
    <t>168-170</t>
  </si>
  <si>
    <t>Profit of Rs.4.75/-</t>
  </si>
  <si>
    <t xml:space="preserve">JUSTDIAL </t>
  </si>
  <si>
    <t>Profit of Rs.29.5/-</t>
  </si>
  <si>
    <t>290-295</t>
  </si>
  <si>
    <t>Profit of Rs.7/-</t>
  </si>
  <si>
    <t>GNA</t>
  </si>
  <si>
    <t>Loss of Rs.15.5/-</t>
  </si>
  <si>
    <t>Loss of Rs.8/-</t>
  </si>
  <si>
    <t>1620-1640</t>
  </si>
  <si>
    <t>Profit of Rs.31/-</t>
  </si>
  <si>
    <t>1600-1620</t>
  </si>
  <si>
    <t>Profit of Rs.30/-</t>
  </si>
  <si>
    <t xml:space="preserve">LICHSGFIN </t>
  </si>
  <si>
    <t>Profit of Rs.7.5/-</t>
  </si>
  <si>
    <t xml:space="preserve">BLUESTARCO </t>
  </si>
  <si>
    <t>885-895</t>
  </si>
  <si>
    <t>Profit of Rs.18.5/-</t>
  </si>
  <si>
    <t>Profit of Rs.14.5/-</t>
  </si>
  <si>
    <t>*</t>
  </si>
  <si>
    <t>Master Trade High Risk</t>
  </si>
  <si>
    <t>Profit / Loss per share</t>
  </si>
  <si>
    <t>Gain / Loss  per Lot</t>
  </si>
  <si>
    <t>Lot</t>
  </si>
  <si>
    <t>SBIN JUL FUT</t>
  </si>
  <si>
    <t>COLPAL JUL FUT</t>
  </si>
  <si>
    <t>AXISBANK JUL FUT</t>
  </si>
  <si>
    <t>HINDUNILVR  JUL FUT</t>
  </si>
  <si>
    <t>2540-2550</t>
  </si>
  <si>
    <t>Profit of Rs.25/-</t>
  </si>
  <si>
    <t>HDFCLIFE JUL FUT</t>
  </si>
  <si>
    <t>700-705</t>
  </si>
  <si>
    <t>Profit of Rs.7.50/-</t>
  </si>
  <si>
    <t>AARTIIND JUL FUT</t>
  </si>
  <si>
    <t>880-890</t>
  </si>
  <si>
    <t>Profit of Rs.19.50/-</t>
  </si>
  <si>
    <t>BRITANNIA JUL FUT</t>
  </si>
  <si>
    <t>3650-3700</t>
  </si>
  <si>
    <t>Profit of Rs.42.5/-</t>
  </si>
  <si>
    <t>900-910</t>
  </si>
  <si>
    <t>Loss of Rs.13/-</t>
  </si>
  <si>
    <t>SBILIFE JUL FUT</t>
  </si>
  <si>
    <t>1070-1075</t>
  </si>
  <si>
    <t>Loss of Rs.19.5/-</t>
  </si>
  <si>
    <t>LTI JUL FUT</t>
  </si>
  <si>
    <t>LUPIN JUL FUT</t>
  </si>
  <si>
    <t>Profit of Rs.9.5/-</t>
  </si>
  <si>
    <t>GRASIM JUL FUT</t>
  </si>
  <si>
    <t>Profit of Rs.23.5/-</t>
  </si>
  <si>
    <t>TECHM JUL FUT</t>
  </si>
  <si>
    <t>1060-1070</t>
  </si>
  <si>
    <t>Profit of Rs.14/-</t>
  </si>
  <si>
    <t>Profit of Rs.13/-</t>
  </si>
  <si>
    <t>HINDUNILVR JUL FUT</t>
  </si>
  <si>
    <t>Loss of Rs.32/-</t>
  </si>
  <si>
    <t>1050-1060</t>
  </si>
  <si>
    <t>Profit of Rs.11.5/-</t>
  </si>
  <si>
    <t>HDFCAMC JUL FUT</t>
  </si>
  <si>
    <t>3050-3070</t>
  </si>
  <si>
    <t>LICHSGFIN JUL FUT</t>
  </si>
  <si>
    <t>BATAINDIA JUL FUT</t>
  </si>
  <si>
    <t>1620-1630</t>
  </si>
  <si>
    <t xml:space="preserve">Master Trade Medium Risk </t>
  </si>
  <si>
    <t xml:space="preserve">Profit/ Loss per lot </t>
  </si>
  <si>
    <t>HEROMOTOCO APRIL FUT</t>
  </si>
  <si>
    <t>IRCTC JUL 2140 CE</t>
  </si>
  <si>
    <t>Profit of Rs. 15/-</t>
  </si>
  <si>
    <t>HEROMOTOCO APR 3050 CE</t>
  </si>
  <si>
    <t>IRCTC JUL 2200 CE</t>
  </si>
  <si>
    <t>Sell</t>
  </si>
  <si>
    <t>NIFTY 15750 CE 01-JUL</t>
  </si>
  <si>
    <t>Loss of Rs.36/-</t>
  </si>
  <si>
    <t>BANKNIFTY 8 JUL 34900 CE</t>
  </si>
  <si>
    <t>Profit of Rs. 60/-</t>
  </si>
  <si>
    <t>BANKNIFTY 1 JUL 34900 CE</t>
  </si>
  <si>
    <t>CONCOR 660 PE JUL</t>
  </si>
  <si>
    <t>Profit of Rs.2.45/-</t>
  </si>
  <si>
    <t>DABUR 590 PE JUL</t>
  </si>
  <si>
    <t>Profit of Rs.3.20/-</t>
  </si>
  <si>
    <t>M&amp;MFIN 175 CE JUL</t>
  </si>
  <si>
    <t xml:space="preserve">NIFTY 15850 PE 08-JUL </t>
  </si>
  <si>
    <t>100-120</t>
  </si>
  <si>
    <t>Profit of Rs.13.50/-</t>
  </si>
  <si>
    <t>ITC 210 CE JUL</t>
  </si>
  <si>
    <t>NIFTY 15850 PE 08-JUL</t>
  </si>
  <si>
    <t>80-90</t>
  </si>
  <si>
    <t>Profit of Rs.11.50/-</t>
  </si>
  <si>
    <t>HDFCBANK 1540 CE JUL</t>
  </si>
  <si>
    <t>40-45</t>
  </si>
  <si>
    <t>Loss of Rs.9/-</t>
  </si>
  <si>
    <t>Loss of Rs.3.45/-</t>
  </si>
  <si>
    <t>BATAINDIA 1500 PE JUL</t>
  </si>
  <si>
    <t>Profit of Rs.6.00/-</t>
  </si>
  <si>
    <t>NIFTY 15750 CE 15-JUL</t>
  </si>
  <si>
    <t>90-100</t>
  </si>
  <si>
    <t>Profit of Rs.12/-</t>
  </si>
  <si>
    <t>AMBUJACEM 400 CE JUL</t>
  </si>
  <si>
    <t>Profit of Rs.1/-</t>
  </si>
  <si>
    <t>IRCTC 2400 CE JUL</t>
  </si>
  <si>
    <t>Techno -Funda  (positional)</t>
  </si>
  <si>
    <t>2260-2300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</si>
  <si>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</si>
  <si>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</si>
  <si>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</si>
  <si>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</si>
  <si>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</si>
  <si>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</si>
  <si>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</si>
  <si>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</si>
  <si>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</si>
  <si>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</si>
  <si>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</si>
  <si>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</si>
  <si>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</si>
  <si>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</si>
  <si>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</si>
  <si>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</si>
  <si>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</si>
  <si>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</si>
  <si>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</si>
  <si>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</si>
  <si>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</si>
  <si>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</si>
  <si>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</si>
  <si>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</si>
  <si>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</si>
  <si>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</si>
  <si>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</si>
  <si>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</si>
  <si>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</si>
  <si>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</si>
  <si>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</si>
  <si>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</si>
  <si>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</si>
  <si>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</si>
  <si>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</si>
  <si>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</si>
  <si>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</si>
  <si>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</si>
  <si>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</si>
  <si>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</si>
  <si>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</si>
  <si>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</si>
  <si>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</si>
  <si>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</si>
  <si>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</si>
  <si>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</si>
  <si>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</si>
  <si>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</si>
  <si>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</si>
  <si>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</si>
  <si>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</si>
  <si>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</si>
  <si>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</si>
  <si>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</si>
  <si>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</si>
  <si>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</si>
  <si>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</si>
  <si>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</si>
  <si>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</si>
  <si>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</si>
  <si>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</si>
  <si>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</si>
  <si>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</si>
  <si>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</si>
  <si>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</si>
  <si>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</si>
  <si>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</si>
  <si>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</si>
  <si>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</si>
  <si>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</si>
  <si>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</si>
  <si>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</si>
  <si>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</si>
  <si>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</si>
  <si>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</si>
  <si>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</si>
  <si>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</si>
  <si>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</si>
  <si>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</si>
  <si>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</si>
  <si>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</si>
  <si>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</si>
  <si>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</si>
  <si>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</si>
  <si>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</si>
  <si>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</si>
  <si>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</si>
  <si>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</si>
  <si>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</si>
  <si>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</si>
  <si>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</si>
  <si>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</si>
  <si>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</si>
  <si>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</si>
  <si>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</si>
  <si>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</si>
  <si>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</si>
  <si>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</si>
  <si>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</si>
  <si>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</si>
  <si>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</si>
  <si>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</si>
  <si>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</si>
  <si>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</si>
  <si>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</si>
  <si>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</si>
  <si>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</si>
  <si>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</si>
  <si>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</si>
  <si>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</si>
  <si>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</si>
  <si>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</si>
  <si>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</si>
  <si>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</si>
  <si>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</si>
  <si>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</si>
  <si>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</si>
  <si>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</si>
  <si>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</si>
  <si>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</si>
  <si>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</si>
  <si>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</si>
  <si>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</si>
  <si>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</si>
  <si>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</si>
  <si>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</si>
  <si>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</si>
  <si>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</si>
  <si>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</si>
  <si>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</si>
  <si>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</si>
  <si>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</si>
  <si>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</si>
  <si>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</si>
  <si>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</si>
  <si>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</si>
  <si>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</si>
  <si>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</si>
  <si>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</si>
  <si>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</si>
  <si>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</si>
  <si>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</si>
  <si>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</si>
  <si>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</si>
  <si>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</si>
  <si>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</si>
  <si>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</si>
  <si>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</si>
  <si>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</si>
  <si>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</si>
  <si>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</si>
  <si>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</si>
  <si>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</si>
  <si>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</si>
  <si>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</si>
  <si>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</si>
  <si>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</si>
  <si>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</si>
  <si>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</si>
  <si>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</si>
  <si>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</si>
  <si>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</si>
  <si>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</si>
  <si>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</si>
  <si>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</si>
  <si>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</si>
  <si>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</si>
  <si>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</si>
  <si>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</si>
  <si>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</si>
  <si>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</si>
  <si>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</si>
  <si>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</si>
  <si>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</si>
  <si>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</si>
  <si>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</si>
  <si>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</si>
  <si>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</si>
  <si>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</si>
  <si>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</si>
  <si>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</si>
  <si>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</si>
  <si>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</si>
  <si>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</si>
  <si>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</si>
  <si>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</si>
  <si>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</si>
  <si>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</si>
  <si>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</si>
  <si>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</si>
  <si>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</si>
  <si>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</si>
  <si>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</si>
  <si>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</si>
  <si>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</si>
  <si>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</si>
  <si>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</si>
  <si>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</si>
  <si>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</si>
  <si>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</si>
  <si>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</si>
  <si>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</si>
  <si>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</si>
  <si>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</si>
  <si>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</si>
  <si>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</si>
  <si>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</si>
  <si>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</si>
  <si>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</si>
  <si>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Profit of Rs.10.5/-</t>
  </si>
  <si>
    <t>Loss of Rs.65/-</t>
  </si>
  <si>
    <t>Profit of Rs.15/-</t>
  </si>
  <si>
    <t>Profit of Rs.75/-</t>
  </si>
  <si>
    <t>Profit of Rs.16/-</t>
  </si>
  <si>
    <t>POWERGRID 225 PE JUL</t>
  </si>
  <si>
    <t xml:space="preserve">ABFRL 220 PE JUL </t>
  </si>
  <si>
    <t>ICICIBANK 650 PE JUL</t>
  </si>
  <si>
    <t>SIEMENS JUL FUT</t>
  </si>
  <si>
    <t>Justdial Ltd.</t>
  </si>
  <si>
    <t>Profit of Rs.50/-</t>
  </si>
  <si>
    <t>235-240</t>
  </si>
  <si>
    <t xml:space="preserve">ACC </t>
  </si>
  <si>
    <t>600-610</t>
  </si>
  <si>
    <t>666-669</t>
  </si>
  <si>
    <t>700-710</t>
  </si>
  <si>
    <t>Profit of Rs.2.40/-</t>
  </si>
  <si>
    <t>Loss of Rs.1.70/-</t>
  </si>
  <si>
    <t>Profit of Rs.0.50/-</t>
  </si>
  <si>
    <t xml:space="preserve">TCS JUL FUT </t>
  </si>
  <si>
    <t>3200-3210</t>
  </si>
  <si>
    <t>Profit of Rs.30.5/-</t>
  </si>
  <si>
    <t>MUKUL MAHESHWARI (HUF)</t>
  </si>
  <si>
    <t>OSIAJEE</t>
  </si>
  <si>
    <t>RIBATEX</t>
  </si>
  <si>
    <t>GAURAV DOSHI</t>
  </si>
  <si>
    <t>EMMBI</t>
  </si>
  <si>
    <t>Emmbi Industries Ltd</t>
  </si>
  <si>
    <t>BANKNIFTY 15 JUL 35900 CE*</t>
  </si>
  <si>
    <t>BANKNIFTY 22 JUL 35900 CE</t>
  </si>
  <si>
    <t>Profit of Rs.1.40/-</t>
  </si>
  <si>
    <t>ITC 225 CE AUG</t>
  </si>
  <si>
    <t>2-2.5</t>
  </si>
  <si>
    <t>4-5.0</t>
  </si>
  <si>
    <t>NIFTY 15900 PE 22-JUL</t>
  </si>
  <si>
    <t>110-130</t>
  </si>
  <si>
    <t>Profit of Rs.18/-</t>
  </si>
  <si>
    <t>AUROPHARMA JUL FUT</t>
  </si>
  <si>
    <t>969-971</t>
  </si>
  <si>
    <t>1000-1010</t>
  </si>
  <si>
    <t>Profit of Rs.0.95/-</t>
  </si>
  <si>
    <t>KHADIM</t>
  </si>
  <si>
    <t>PRAVEG</t>
  </si>
  <si>
    <t>VIKASECO</t>
  </si>
  <si>
    <t>BOMDYEING</t>
  </si>
  <si>
    <t>Bombay Dyeing &amp; Mfg Co.</t>
  </si>
  <si>
    <t>DECCANCE</t>
  </si>
  <si>
    <t>Deccan Cements Ltd</t>
  </si>
  <si>
    <t>Indiabulls Real Estate Li</t>
  </si>
  <si>
    <t>RPPINFRA</t>
  </si>
  <si>
    <t>R.P.P. Infra Projects Ltd</t>
  </si>
  <si>
    <t>STEELCITY</t>
  </si>
  <si>
    <t>Steel City Securities Lim</t>
  </si>
  <si>
    <t>Loss of Rs.6.5/-</t>
  </si>
  <si>
    <t>Loss of Rs.10/-</t>
  </si>
  <si>
    <t>Loss of Rs.135/-</t>
  </si>
  <si>
    <t>Profit of Rs.0.85/-</t>
  </si>
  <si>
    <t>ASIANPAINT JUL FUT</t>
  </si>
  <si>
    <t>1800-1810</t>
  </si>
  <si>
    <t>3050-3060</t>
  </si>
  <si>
    <t>Loss of Rs.44/-</t>
  </si>
  <si>
    <t>545-550</t>
  </si>
  <si>
    <t>620-640</t>
  </si>
  <si>
    <t>Profit of Rs.42.25/-</t>
  </si>
  <si>
    <t>Profit of Rs.19/-</t>
  </si>
  <si>
    <t>ANUPAM</t>
  </si>
  <si>
    <t>ASTRAMICRO</t>
  </si>
  <si>
    <t>ADROIT FINANCIAL SERVICES PRIVATE LIMITED</t>
  </si>
  <si>
    <t>HRTI PRIVATE LIMITED</t>
  </si>
  <si>
    <t>TOPGAIN FINANCE PRIVATE LIMITED</t>
  </si>
  <si>
    <t>DEVHARI</t>
  </si>
  <si>
    <t>DEEPAK KUMAR</t>
  </si>
  <si>
    <t>REKHA DAGAR</t>
  </si>
  <si>
    <t>MRCEXIM</t>
  </si>
  <si>
    <t>OZONEWORLD</t>
  </si>
  <si>
    <t>ARUN DASHRATHBHAI PRAJAPATI</t>
  </si>
  <si>
    <t>HARISHBHAI BUDDHDEV</t>
  </si>
  <si>
    <t>SVPHOUSING</t>
  </si>
  <si>
    <t>R N FINANCE LIMITED</t>
  </si>
  <si>
    <t>VIPUL FINVEST LTD</t>
  </si>
  <si>
    <t>ROLLT</t>
  </si>
  <si>
    <t>Rollatainers Limited</t>
  </si>
  <si>
    <t>XCHANGING</t>
  </si>
  <si>
    <t>Xchanging Solutions Ltd</t>
  </si>
  <si>
    <t>ALBULA INVESTMENT FUND LTD</t>
  </si>
  <si>
    <t>IL AND FS FINANCIAL SERVICES LTD</t>
  </si>
  <si>
    <t>104-105</t>
  </si>
  <si>
    <t>120-122</t>
  </si>
  <si>
    <t>Profit of Rs.38/-</t>
  </si>
  <si>
    <t>Profit of Rs.20/-</t>
  </si>
  <si>
    <t>845-847</t>
  </si>
  <si>
    <t>670-680</t>
  </si>
  <si>
    <t>Profit of Rs.2.5/-</t>
  </si>
  <si>
    <t>1567-1569</t>
  </si>
  <si>
    <t>2885-2895</t>
  </si>
  <si>
    <t>ANUBHAV</t>
  </si>
  <si>
    <t>SIDDHARTH BALWANT SHAH</t>
  </si>
  <si>
    <t>ARUNAHTEL</t>
  </si>
  <si>
    <t>KAMAL BABBAR</t>
  </si>
  <si>
    <t>DEN</t>
  </si>
  <si>
    <t>MBL &amp; COMPANY LIMITED</t>
  </si>
  <si>
    <t>ANKITGUPTA</t>
  </si>
  <si>
    <t>DHARMIK NITINBHAI CHAUHAN</t>
  </si>
  <si>
    <t>DML</t>
  </si>
  <si>
    <t>SHERWOOD SECURITIES PVT LTD</t>
  </si>
  <si>
    <t>DOLPHMED</t>
  </si>
  <si>
    <t>JAGUPILLA KRISHNA</t>
  </si>
  <si>
    <t>GREENPOWER</t>
  </si>
  <si>
    <t>ANKITA VISHAL SHAH</t>
  </si>
  <si>
    <t>JUMPNET</t>
  </si>
  <si>
    <t>SIRIUS ADVISORS PRIVATE LIMITED</t>
  </si>
  <si>
    <t>RELIANCE RETAIL VENTURES LIMITED</t>
  </si>
  <si>
    <t>VENKATACHALAM STHNU SUBRA MANI</t>
  </si>
  <si>
    <t>KDLL</t>
  </si>
  <si>
    <t>SATNAM SINGH</t>
  </si>
  <si>
    <t>KELLTONTEC</t>
  </si>
  <si>
    <t>SKYVEIL TRADE SOLUTIONS LLP</t>
  </si>
  <si>
    <t>KLRFM</t>
  </si>
  <si>
    <t>KRISHNASWAMY MOHAN</t>
  </si>
  <si>
    <t>KRETTOSYS</t>
  </si>
  <si>
    <t>SALONI NILESH MODI</t>
  </si>
  <si>
    <t>ANIL RAMANAND AGARWAL</t>
  </si>
  <si>
    <t>RAHUL SHARMA</t>
  </si>
  <si>
    <t>NEWLIGHT</t>
  </si>
  <si>
    <t>BOND STREET JEWELLERS L L C</t>
  </si>
  <si>
    <t>RAVI GOYAL (HUF)</t>
  </si>
  <si>
    <t>NYSSACORP</t>
  </si>
  <si>
    <t>GAUTAM RASIKLAL ASHRA</t>
  </si>
  <si>
    <t>OBIL</t>
  </si>
  <si>
    <t>LOURDHUSAMY RAJKUMAR</t>
  </si>
  <si>
    <t>SANJEEV JAIN</t>
  </si>
  <si>
    <t>MAHESHKUMAR POPATLAL PATEL</t>
  </si>
  <si>
    <t>PARLEIND</t>
  </si>
  <si>
    <t>P KRISHNAMOORTHY</t>
  </si>
  <si>
    <t>PAZEL</t>
  </si>
  <si>
    <t>NARESH KANTILAL SHAH HUF .</t>
  </si>
  <si>
    <t>SEEMA</t>
  </si>
  <si>
    <t>SRDAPRT</t>
  </si>
  <si>
    <t>VIVEK LODHA</t>
  </si>
  <si>
    <t>RAHUL ANANTRAI MEHTA</t>
  </si>
  <si>
    <t>STYLAMIND</t>
  </si>
  <si>
    <t>SIXTH SENSE INDIA OPPORTUNITIES III</t>
  </si>
  <si>
    <t>LIGHTHOUSE EMERGING INDIA INVESTORS, LIMITED</t>
  </si>
  <si>
    <t>HDFC MUTUAL FUND</t>
  </si>
  <si>
    <t>TIMESGREEN</t>
  </si>
  <si>
    <t>SK GROWTH FUND PRIVATE LIMITED</t>
  </si>
  <si>
    <t>PARVESH SAHIB SINGH</t>
  </si>
  <si>
    <t>VINEETLAB</t>
  </si>
  <si>
    <t>BP EQUITIES PVT. LTD.</t>
  </si>
  <si>
    <t>ALBERTDAVD</t>
  </si>
  <si>
    <t>Albert David Limited</t>
  </si>
  <si>
    <t>ANSALHSG</t>
  </si>
  <si>
    <t>Ansal Housing and Constru</t>
  </si>
  <si>
    <t>Orient Green Power Co Ltd</t>
  </si>
  <si>
    <t>INDSWFTLAB</t>
  </si>
  <si>
    <t>Ind-Swift Labs Ltd.</t>
  </si>
  <si>
    <t>INTENTECH</t>
  </si>
  <si>
    <t>Intense Technologies Ltd</t>
  </si>
  <si>
    <t>IZMO</t>
  </si>
  <si>
    <t>IZMO Limited</t>
  </si>
  <si>
    <t>KHFM</t>
  </si>
  <si>
    <t>KHFM Hos Fac Mana Ser Ltd</t>
  </si>
  <si>
    <t>GIRISH V BHATT HUF</t>
  </si>
  <si>
    <t>LAXMICOT</t>
  </si>
  <si>
    <t>Laxmi Cotspin Limited</t>
  </si>
  <si>
    <t>ROHAN GUPTA</t>
  </si>
  <si>
    <t>PODDARMENT</t>
  </si>
  <si>
    <t>Poddar Pigments Limited</t>
  </si>
  <si>
    <t>MATALIA STOCK BROKING TRADING A/C</t>
  </si>
  <si>
    <t>MUDUPULAVEMULA SURENDRANADHA REDDY</t>
  </si>
  <si>
    <t>TIRUMALCHM</t>
  </si>
  <si>
    <t>Thirumalai Chemicals Ltd</t>
  </si>
  <si>
    <t>TOTAL</t>
  </si>
  <si>
    <t>Total Transport Sys Ltd</t>
  </si>
  <si>
    <t>RAJ MAHENDRABHAI PATEL</t>
  </si>
  <si>
    <t>TREJHARA</t>
  </si>
  <si>
    <t>TREJHARA SOLUTIONS LIMITE</t>
  </si>
  <si>
    <t>AMRITA JAIN</t>
  </si>
  <si>
    <t>VARDMNPOLY</t>
  </si>
  <si>
    <t>Vardhman Polytex Limited</t>
  </si>
  <si>
    <t>VIMTALABS</t>
  </si>
  <si>
    <t>Vimta Labs Limited</t>
  </si>
  <si>
    <t>Vineet Laboratories Ltd</t>
  </si>
  <si>
    <t>ZENTEC</t>
  </si>
  <si>
    <t>Zen Technologies Limited</t>
  </si>
  <si>
    <t>URJITA J MASTER</t>
  </si>
  <si>
    <t>KIRLOSIND</t>
  </si>
  <si>
    <t>Kirloskar Industries Limi</t>
  </si>
  <si>
    <t>INDIA CAPITAL MANAGEMENT LIMITED A/C INDIA CAPITAL FUND LIMITED</t>
  </si>
  <si>
    <t>RNAVAL</t>
  </si>
  <si>
    <t>Reliance Naval &amp; Eng Ltd.</t>
  </si>
  <si>
    <t>ANAND RATHI GLOBAL FINANCE LTD</t>
  </si>
  <si>
    <t>TAYAL VAIBHAV</t>
  </si>
  <si>
    <t>VIVIDHA</t>
  </si>
  <si>
    <t>Visagar Polytex Ltd</t>
  </si>
  <si>
    <t>SAGAR TILOKCHAND KOTHARI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</si>
</sst>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</font>
    <font>
      <b/>
      <sz val="8"/>
      <name val="Device font 10cpi"/>
    </font>
    <font>
      <sz val="9"/>
      <name val="Open Sans"/>
    </font>
    <font>
      <b/>
      <sz val="8"/>
      <color rgb="FF0000FF"/>
      <name val="Open Sans"/>
    </font>
    <font>
      <u/>
      <sz val="10"/>
      <color rgb="FF0000FF"/>
      <name val="Arial"/>
      <family val="2"/>
    </font>
    <font>
      <sz val="8"/>
      <name val="Open Sans"/>
    </font>
    <font>
      <b/>
      <sz val="9"/>
      <color rgb="FFFF0000"/>
      <name val="Open Sans"/>
    </font>
    <font>
      <b/>
      <sz val="8"/>
      <color rgb="FFFF0000"/>
      <name val="Open Sans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E5B8B7"/>
        <bgColor rgb="FFE5B8B7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4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center"/>
    </xf>
    <xf numFmtId="165" fontId="35" fillId="6" borderId="1" xfId="0" applyNumberFormat="1" applyFont="1" applyFill="1" applyBorder="1" applyAlignment="1">
      <alignment horizontal="center" vertical="center"/>
    </xf>
    <xf numFmtId="15" fontId="35" fillId="6" borderId="1" xfId="0" applyNumberFormat="1" applyFont="1" applyFill="1" applyBorder="1" applyAlignment="1">
      <alignment horizontal="center" vertical="center"/>
    </xf>
    <xf numFmtId="0" fontId="36" fillId="6" borderId="1" xfId="0" applyFont="1" applyFill="1" applyBorder="1"/>
    <xf numFmtId="43" fontId="35" fillId="6" borderId="1" xfId="0" applyNumberFormat="1" applyFont="1" applyFill="1" applyBorder="1" applyAlignment="1">
      <alignment horizontal="center" vertical="top"/>
    </xf>
    <xf numFmtId="0" fontId="35" fillId="6" borderId="1" xfId="0" applyFont="1" applyFill="1" applyBorder="1" applyAlignment="1">
      <alignment horizontal="center" vertical="top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43" fontId="1" fillId="2" borderId="0" xfId="0" applyNumberFormat="1" applyFont="1" applyFill="1" applyBorder="1"/>
    <xf numFmtId="0" fontId="35" fillId="7" borderId="1" xfId="0" applyFont="1" applyFill="1" applyBorder="1" applyAlignment="1">
      <alignment horizontal="center" vertical="center"/>
    </xf>
    <xf numFmtId="165" fontId="35" fillId="7" borderId="1" xfId="0" applyNumberFormat="1" applyFont="1" applyFill="1" applyBorder="1" applyAlignment="1">
      <alignment horizontal="center" vertical="center"/>
    </xf>
    <xf numFmtId="15" fontId="35" fillId="7" borderId="1" xfId="0" applyNumberFormat="1" applyFont="1" applyFill="1" applyBorder="1" applyAlignment="1">
      <alignment horizontal="center" vertical="center"/>
    </xf>
    <xf numFmtId="0" fontId="36" fillId="7" borderId="1" xfId="0" applyFont="1" applyFill="1" applyBorder="1"/>
    <xf numFmtId="43" fontId="35" fillId="7" borderId="1" xfId="0" applyNumberFormat="1" applyFont="1" applyFill="1" applyBorder="1" applyAlignment="1">
      <alignment horizontal="center" vertical="top"/>
    </xf>
    <xf numFmtId="0" fontId="35" fillId="7" borderId="1" xfId="0" applyFont="1" applyFill="1" applyBorder="1" applyAlignment="1">
      <alignment horizontal="center" vertical="top"/>
    </xf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" fontId="35" fillId="2" borderId="1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166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/>
    </xf>
    <xf numFmtId="16" fontId="36" fillId="2" borderId="1" xfId="0" applyNumberFormat="1" applyFont="1" applyFill="1" applyBorder="1" applyAlignment="1">
      <alignment horizontal="center" vertical="center"/>
    </xf>
    <xf numFmtId="1" fontId="35" fillId="7" borderId="1" xfId="0" applyNumberFormat="1" applyFont="1" applyFill="1" applyBorder="1" applyAlignment="1">
      <alignment horizontal="center" vertical="center"/>
    </xf>
    <xf numFmtId="166" fontId="35" fillId="7" borderId="1" xfId="0" applyNumberFormat="1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left"/>
    </xf>
    <xf numFmtId="1" fontId="35" fillId="8" borderId="1" xfId="0" applyNumberFormat="1" applyFont="1" applyFill="1" applyBorder="1" applyAlignment="1">
      <alignment horizontal="center" vertical="center"/>
    </xf>
    <xf numFmtId="165" fontId="35" fillId="8" borderId="1" xfId="0" applyNumberFormat="1" applyFont="1" applyFill="1" applyBorder="1" applyAlignment="1">
      <alignment horizontal="center" vertical="center"/>
    </xf>
    <xf numFmtId="166" fontId="35" fillId="8" borderId="1" xfId="0" applyNumberFormat="1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left"/>
    </xf>
    <xf numFmtId="0" fontId="35" fillId="8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2" fontId="36" fillId="8" borderId="1" xfId="0" applyNumberFormat="1" applyFont="1" applyFill="1" applyBorder="1" applyAlignment="1">
      <alignment horizontal="center" vertical="center"/>
    </xf>
    <xf numFmtId="10" fontId="36" fillId="8" borderId="1" xfId="0" applyNumberFormat="1" applyFont="1" applyFill="1" applyBorder="1" applyAlignment="1">
      <alignment horizontal="center" vertical="center" wrapText="1"/>
    </xf>
    <xf numFmtId="16" fontId="36" fillId="8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65" fontId="35" fillId="7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8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7" borderId="15" xfId="0" applyFont="1" applyFill="1" applyBorder="1" applyAlignment="1">
      <alignment horizontal="center" vertical="center"/>
    </xf>
    <xf numFmtId="0" fontId="35" fillId="7" borderId="1" xfId="0" applyFont="1" applyFill="1" applyBorder="1"/>
    <xf numFmtId="0" fontId="36" fillId="7" borderId="2" xfId="0" applyFont="1" applyFill="1" applyBorder="1" applyAlignment="1">
      <alignment horizontal="center" vertical="center"/>
    </xf>
    <xf numFmtId="2" fontId="36" fillId="7" borderId="2" xfId="0" applyNumberFormat="1" applyFont="1" applyFill="1" applyBorder="1" applyAlignment="1">
      <alignment horizontal="center" vertical="center"/>
    </xf>
    <xf numFmtId="167" fontId="36" fillId="7" borderId="1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0" fontId="35" fillId="8" borderId="15" xfId="0" applyFont="1" applyFill="1" applyBorder="1" applyAlignment="1">
      <alignment horizontal="center" vertical="center"/>
    </xf>
    <xf numFmtId="0" fontId="36" fillId="8" borderId="1" xfId="0" applyFont="1" applyFill="1" applyBorder="1"/>
    <xf numFmtId="0" fontId="35" fillId="8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167" fontId="36" fillId="8" borderId="1" xfId="0" applyNumberFormat="1" applyFont="1" applyFill="1" applyBorder="1" applyAlignment="1">
      <alignment horizontal="center" vertical="center"/>
    </xf>
    <xf numFmtId="43" fontId="36" fillId="8" borderId="1" xfId="0" applyNumberFormat="1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6" fontId="36" fillId="2" borderId="1" xfId="0" applyNumberFormat="1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0" fontId="36" fillId="8" borderId="15" xfId="0" applyFont="1" applyFill="1" applyBorder="1" applyAlignment="1">
      <alignment horizontal="center" vertical="center"/>
    </xf>
    <xf numFmtId="43" fontId="36" fillId="8" borderId="15" xfId="0" applyNumberFormat="1" applyFont="1" applyFill="1" applyBorder="1" applyAlignment="1">
      <alignment horizontal="center" vertical="center"/>
    </xf>
    <xf numFmtId="16" fontId="36" fillId="8" borderId="15" xfId="0" applyNumberFormat="1" applyFont="1" applyFill="1" applyBorder="1" applyAlignment="1">
      <alignment horizontal="center" vertical="center"/>
    </xf>
    <xf numFmtId="0" fontId="35" fillId="7" borderId="0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165" fontId="35" fillId="8" borderId="1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left"/>
    </xf>
    <xf numFmtId="1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10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9" fontId="1" fillId="10" borderId="1" xfId="0" applyNumberFormat="1" applyFont="1" applyFill="1" applyBorder="1" applyAlignment="1">
      <alignment horizontal="center"/>
    </xf>
    <xf numFmtId="169" fontId="1" fillId="10" borderId="1" xfId="0" applyNumberFormat="1" applyFont="1" applyFill="1" applyBorder="1" applyAlignment="1">
      <alignment horizontal="center" vertical="center" wrapText="1"/>
    </xf>
    <xf numFmtId="15" fontId="1" fillId="10" borderId="1" xfId="0" applyNumberFormat="1" applyFont="1" applyFill="1" applyBorder="1"/>
    <xf numFmtId="1" fontId="1" fillId="11" borderId="1" xfId="0" applyNumberFormat="1" applyFont="1" applyFill="1" applyBorder="1" applyAlignment="1">
      <alignment horizontal="center" vertical="center" wrapText="1"/>
    </xf>
    <xf numFmtId="168" fontId="1" fillId="11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 vertical="center" wrapText="1"/>
    </xf>
    <xf numFmtId="9" fontId="1" fillId="11" borderId="1" xfId="0" applyNumberFormat="1" applyFont="1" applyFill="1" applyBorder="1" applyAlignment="1">
      <alignment horizontal="center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10" fontId="1" fillId="9" borderId="2" xfId="0" applyNumberFormat="1" applyFont="1" applyFill="1" applyBorder="1" applyAlignment="1">
      <alignment horizontal="center" vertical="center" wrapText="1"/>
    </xf>
    <xf numFmtId="168" fontId="1" fillId="9" borderId="2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/>
    </xf>
    <xf numFmtId="168" fontId="1" fillId="10" borderId="1" xfId="0" applyNumberFormat="1" applyFont="1" applyFill="1" applyBorder="1" applyAlignment="1">
      <alignment horizontal="center" vertical="center"/>
    </xf>
    <xf numFmtId="2" fontId="1" fillId="10" borderId="1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8" fontId="1" fillId="10" borderId="2" xfId="0" applyNumberFormat="1" applyFont="1" applyFill="1" applyBorder="1" applyAlignment="1">
      <alignment horizontal="center" vertical="center"/>
    </xf>
    <xf numFmtId="0" fontId="1" fillId="10" borderId="2" xfId="0" applyFont="1" applyFill="1" applyBorder="1"/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36" fillId="7" borderId="2" xfId="0" applyFont="1" applyFill="1" applyBorder="1" applyAlignment="1">
      <alignment horizontal="center" vertical="center"/>
    </xf>
    <xf numFmtId="1" fontId="35" fillId="14" borderId="1" xfId="0" applyNumberFormat="1" applyFont="1" applyFill="1" applyBorder="1" applyAlignment="1">
      <alignment horizontal="center" vertical="center"/>
    </xf>
    <xf numFmtId="165" fontId="35" fillId="14" borderId="15" xfId="0" applyNumberFormat="1" applyFont="1" applyFill="1" applyBorder="1" applyAlignment="1">
      <alignment horizontal="center" vertical="center"/>
    </xf>
    <xf numFmtId="166" fontId="35" fillId="14" borderId="1" xfId="0" applyNumberFormat="1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left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36" fillId="14" borderId="1" xfId="0" applyFont="1" applyFill="1" applyBorder="1"/>
    <xf numFmtId="0" fontId="36" fillId="14" borderId="1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center"/>
    </xf>
    <xf numFmtId="0" fontId="36" fillId="18" borderId="1" xfId="0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35" fillId="14" borderId="1" xfId="0" applyFont="1" applyFill="1" applyBorder="1"/>
    <xf numFmtId="2" fontId="36" fillId="16" borderId="2" xfId="0" applyNumberFormat="1" applyFont="1" applyFill="1" applyBorder="1" applyAlignment="1">
      <alignment horizontal="center" vertical="center"/>
    </xf>
    <xf numFmtId="0" fontId="35" fillId="14" borderId="15" xfId="0" applyFont="1" applyFill="1" applyBorder="1" applyAlignment="1">
      <alignment horizontal="center" vertical="center"/>
    </xf>
    <xf numFmtId="0" fontId="36" fillId="14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1" fontId="35" fillId="21" borderId="1" xfId="0" applyNumberFormat="1" applyFont="1" applyFill="1" applyBorder="1" applyAlignment="1">
      <alignment horizontal="center" vertical="center"/>
    </xf>
    <xf numFmtId="165" fontId="35" fillId="21" borderId="15" xfId="0" applyNumberFormat="1" applyFont="1" applyFill="1" applyBorder="1" applyAlignment="1">
      <alignment horizontal="center" vertical="center"/>
    </xf>
    <xf numFmtId="166" fontId="35" fillId="21" borderId="1" xfId="0" applyNumberFormat="1" applyFont="1" applyFill="1" applyBorder="1" applyAlignment="1">
      <alignment horizontal="center" vertical="center"/>
    </xf>
    <xf numFmtId="0" fontId="35" fillId="21" borderId="1" xfId="0" applyFont="1" applyFill="1" applyBorder="1" applyAlignment="1">
      <alignment horizontal="left"/>
    </xf>
    <xf numFmtId="0" fontId="35" fillId="21" borderId="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2" fontId="36" fillId="22" borderId="1" xfId="0" applyNumberFormat="1" applyFont="1" applyFill="1" applyBorder="1" applyAlignment="1">
      <alignment horizontal="center" vertical="center"/>
    </xf>
    <xf numFmtId="10" fontId="36" fillId="22" borderId="1" xfId="0" applyNumberFormat="1" applyFont="1" applyFill="1" applyBorder="1" applyAlignment="1">
      <alignment horizontal="center" vertical="center" wrapText="1"/>
    </xf>
    <xf numFmtId="16" fontId="37" fillId="22" borderId="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65" fontId="35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16" fontId="36" fillId="16" borderId="2" xfId="0" applyNumberFormat="1" applyFont="1" applyFill="1" applyBorder="1" applyAlignment="1">
      <alignment horizontal="center" vertical="center"/>
    </xf>
    <xf numFmtId="0" fontId="11" fillId="20" borderId="15" xfId="0" applyFont="1" applyFill="1" applyBorder="1"/>
    <xf numFmtId="0" fontId="36" fillId="14" borderId="2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" fontId="36" fillId="7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165" fontId="35" fillId="14" borderId="2" xfId="0" applyNumberFormat="1" applyFont="1" applyFill="1" applyBorder="1" applyAlignment="1">
      <alignment horizontal="center" vertical="center"/>
    </xf>
    <xf numFmtId="43" fontId="36" fillId="7" borderId="2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43" fontId="36" fillId="16" borderId="2" xfId="0" applyNumberFormat="1" applyFont="1" applyFill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/>
    </xf>
    <xf numFmtId="165" fontId="35" fillId="7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44399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E19" sqref="E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44399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20" t="s">
        <v>16</v>
      </c>
      <c r="B9" s="422" t="s">
        <v>17</v>
      </c>
      <c r="C9" s="422" t="s">
        <v>18</v>
      </c>
      <c r="D9" s="422" t="s">
        <v>19</v>
      </c>
      <c r="E9" s="26" t="s">
        <v>20</v>
      </c>
      <c r="F9" s="26" t="s">
        <v>21</v>
      </c>
      <c r="G9" s="417" t="s">
        <v>22</v>
      </c>
      <c r="H9" s="418"/>
      <c r="I9" s="419"/>
      <c r="J9" s="417" t="s">
        <v>23</v>
      </c>
      <c r="K9" s="418"/>
      <c r="L9" s="419"/>
      <c r="M9" s="26"/>
      <c r="N9" s="27"/>
      <c r="O9" s="27"/>
      <c r="P9" s="27"/>
    </row>
    <row r="10" spans="1:16" ht="59.25" customHeight="1">
      <c r="A10" s="421"/>
      <c r="B10" s="423"/>
      <c r="C10" s="423"/>
      <c r="D10" s="423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44406</v>
      </c>
      <c r="E11" s="35">
        <v>34487.1</v>
      </c>
      <c r="F11" s="35">
        <v>34642.616666666669</v>
      </c>
      <c r="G11" s="36">
        <v>34284.483333333337</v>
      </c>
      <c r="H11" s="36">
        <v>34081.866666666669</v>
      </c>
      <c r="I11" s="36">
        <v>33723.733333333337</v>
      </c>
      <c r="J11" s="36">
        <v>34845.233333333337</v>
      </c>
      <c r="K11" s="36">
        <v>35203.366666666669</v>
      </c>
      <c r="L11" s="36">
        <v>35405.983333333337</v>
      </c>
      <c r="M11" s="37">
        <v>35000.75</v>
      </c>
      <c r="N11" s="37">
        <v>34440</v>
      </c>
      <c r="O11" s="38">
        <v>2652775</v>
      </c>
      <c r="P11" s="39">
        <v>0.11708724168061566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44406</v>
      </c>
      <c r="E12" s="40">
        <v>15637.2</v>
      </c>
      <c r="F12" s="40">
        <v>15654.733333333332</v>
      </c>
      <c r="G12" s="41">
        <v>15568.466666666664</v>
      </c>
      <c r="H12" s="41">
        <v>15499.733333333332</v>
      </c>
      <c r="I12" s="41">
        <v>15413.466666666664</v>
      </c>
      <c r="J12" s="41">
        <v>15723.466666666664</v>
      </c>
      <c r="K12" s="41">
        <v>15809.73333333333</v>
      </c>
      <c r="L12" s="41">
        <v>15878.466666666664</v>
      </c>
      <c r="M12" s="31">
        <v>15741</v>
      </c>
      <c r="N12" s="31">
        <v>15586</v>
      </c>
      <c r="O12" s="42">
        <v>10850050</v>
      </c>
      <c r="P12" s="43">
        <v>5.0460603068105354E-2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44406</v>
      </c>
      <c r="E13" s="40">
        <v>16320.35</v>
      </c>
      <c r="F13" s="40">
        <v>16362.799999999997</v>
      </c>
      <c r="G13" s="41">
        <v>16240.849999999995</v>
      </c>
      <c r="H13" s="41">
        <v>16161.349999999997</v>
      </c>
      <c r="I13" s="41">
        <v>16039.399999999994</v>
      </c>
      <c r="J13" s="41">
        <v>16442.299999999996</v>
      </c>
      <c r="K13" s="41">
        <v>16564.249999999996</v>
      </c>
      <c r="L13" s="41">
        <v>16643.749999999996</v>
      </c>
      <c r="M13" s="31">
        <v>16484.75</v>
      </c>
      <c r="N13" s="31">
        <v>16283.3</v>
      </c>
      <c r="O13" s="42">
        <v>9080</v>
      </c>
      <c r="P13" s="43">
        <v>0.1407035175879397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44406</v>
      </c>
      <c r="E14" s="40">
        <v>864.75</v>
      </c>
      <c r="F14" s="40">
        <v>864.7166666666667</v>
      </c>
      <c r="G14" s="41">
        <v>840.93333333333339</v>
      </c>
      <c r="H14" s="41">
        <v>817.11666666666667</v>
      </c>
      <c r="I14" s="41">
        <v>793.33333333333337</v>
      </c>
      <c r="J14" s="41">
        <v>888.53333333333342</v>
      </c>
      <c r="K14" s="41">
        <v>912.31666666666672</v>
      </c>
      <c r="L14" s="41">
        <v>936.13333333333344</v>
      </c>
      <c r="M14" s="31">
        <v>888.5</v>
      </c>
      <c r="N14" s="31">
        <v>840.9</v>
      </c>
      <c r="O14" s="42">
        <v>3506250</v>
      </c>
      <c r="P14" s="43">
        <v>-6.207366984993179E-2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44406</v>
      </c>
      <c r="E15" s="40">
        <v>208.55</v>
      </c>
      <c r="F15" s="40">
        <v>211.93333333333331</v>
      </c>
      <c r="G15" s="41">
        <v>201.76666666666662</v>
      </c>
      <c r="H15" s="41">
        <v>194.98333333333332</v>
      </c>
      <c r="I15" s="41">
        <v>184.81666666666663</v>
      </c>
      <c r="J15" s="41">
        <v>218.71666666666661</v>
      </c>
      <c r="K15" s="41">
        <v>228.8833333333333</v>
      </c>
      <c r="L15" s="41">
        <v>235.6666666666666</v>
      </c>
      <c r="M15" s="31">
        <v>222.1</v>
      </c>
      <c r="N15" s="31">
        <v>205.15</v>
      </c>
      <c r="O15" s="42">
        <v>7316400</v>
      </c>
      <c r="P15" s="43">
        <v>-4.6424940698068448E-2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44406</v>
      </c>
      <c r="E16" s="40">
        <v>2315.25</v>
      </c>
      <c r="F16" s="40">
        <v>2287.4166666666665</v>
      </c>
      <c r="G16" s="41">
        <v>2224.833333333333</v>
      </c>
      <c r="H16" s="41">
        <v>2134.4166666666665</v>
      </c>
      <c r="I16" s="41">
        <v>2071.833333333333</v>
      </c>
      <c r="J16" s="41">
        <v>2377.833333333333</v>
      </c>
      <c r="K16" s="41">
        <v>2440.4166666666661</v>
      </c>
      <c r="L16" s="41">
        <v>2530.833333333333</v>
      </c>
      <c r="M16" s="31">
        <v>2350</v>
      </c>
      <c r="N16" s="31">
        <v>2197</v>
      </c>
      <c r="O16" s="42">
        <v>4710500</v>
      </c>
      <c r="P16" s="43">
        <v>0.19844803460119578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44406</v>
      </c>
      <c r="E17" s="40">
        <v>1368.55</v>
      </c>
      <c r="F17" s="40">
        <v>1364.8166666666666</v>
      </c>
      <c r="G17" s="41">
        <v>1342.7333333333331</v>
      </c>
      <c r="H17" s="41">
        <v>1316.9166666666665</v>
      </c>
      <c r="I17" s="41">
        <v>1294.833333333333</v>
      </c>
      <c r="J17" s="41">
        <v>1390.6333333333332</v>
      </c>
      <c r="K17" s="41">
        <v>1412.7166666666667</v>
      </c>
      <c r="L17" s="41">
        <v>1438.5333333333333</v>
      </c>
      <c r="M17" s="31">
        <v>1386.9</v>
      </c>
      <c r="N17" s="31">
        <v>1339</v>
      </c>
      <c r="O17" s="42">
        <v>15202000</v>
      </c>
      <c r="P17" s="43">
        <v>2.4398285525881963E-3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44406</v>
      </c>
      <c r="E18" s="40">
        <v>673.4</v>
      </c>
      <c r="F18" s="40">
        <v>672.63333333333333</v>
      </c>
      <c r="G18" s="41">
        <v>662.81666666666661</v>
      </c>
      <c r="H18" s="41">
        <v>652.23333333333323</v>
      </c>
      <c r="I18" s="41">
        <v>642.41666666666652</v>
      </c>
      <c r="J18" s="41">
        <v>683.2166666666667</v>
      </c>
      <c r="K18" s="41">
        <v>693.03333333333353</v>
      </c>
      <c r="L18" s="41">
        <v>703.61666666666679</v>
      </c>
      <c r="M18" s="31">
        <v>682.45</v>
      </c>
      <c r="N18" s="31">
        <v>662.05</v>
      </c>
      <c r="O18" s="42">
        <v>86333750</v>
      </c>
      <c r="P18" s="43">
        <v>-9.4228673053754798E-3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44406</v>
      </c>
      <c r="E19" s="40">
        <v>3409.85</v>
      </c>
      <c r="F19" s="40">
        <v>3440.8666666666668</v>
      </c>
      <c r="G19" s="41">
        <v>3363.3333333333335</v>
      </c>
      <c r="H19" s="41">
        <v>3316.8166666666666</v>
      </c>
      <c r="I19" s="41">
        <v>3239.2833333333333</v>
      </c>
      <c r="J19" s="41">
        <v>3487.3833333333337</v>
      </c>
      <c r="K19" s="41">
        <v>3564.9166666666665</v>
      </c>
      <c r="L19" s="41">
        <v>3611.4333333333338</v>
      </c>
      <c r="M19" s="31">
        <v>3518.4</v>
      </c>
      <c r="N19" s="31">
        <v>3394.35</v>
      </c>
      <c r="O19" s="42">
        <v>744400</v>
      </c>
      <c r="P19" s="43">
        <v>8.6398131932282546E-2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44406</v>
      </c>
      <c r="E20" s="40">
        <v>708.7</v>
      </c>
      <c r="F20" s="40">
        <v>710.7166666666667</v>
      </c>
      <c r="G20" s="41">
        <v>701.98333333333335</v>
      </c>
      <c r="H20" s="41">
        <v>695.26666666666665</v>
      </c>
      <c r="I20" s="41">
        <v>686.5333333333333</v>
      </c>
      <c r="J20" s="41">
        <v>717.43333333333339</v>
      </c>
      <c r="K20" s="41">
        <v>726.16666666666674</v>
      </c>
      <c r="L20" s="41">
        <v>732.88333333333344</v>
      </c>
      <c r="M20" s="31">
        <v>719.45</v>
      </c>
      <c r="N20" s="31">
        <v>704</v>
      </c>
      <c r="O20" s="42">
        <v>11299000</v>
      </c>
      <c r="P20" s="43">
        <v>-1.0609141543630094E-3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44406</v>
      </c>
      <c r="E21" s="40">
        <v>405.5</v>
      </c>
      <c r="F21" s="40">
        <v>401.31666666666666</v>
      </c>
      <c r="G21" s="41">
        <v>392.5333333333333</v>
      </c>
      <c r="H21" s="41">
        <v>379.56666666666666</v>
      </c>
      <c r="I21" s="41">
        <v>370.7833333333333</v>
      </c>
      <c r="J21" s="41">
        <v>414.2833333333333</v>
      </c>
      <c r="K21" s="41">
        <v>423.06666666666672</v>
      </c>
      <c r="L21" s="41">
        <v>436.0333333333333</v>
      </c>
      <c r="M21" s="31">
        <v>410.1</v>
      </c>
      <c r="N21" s="31">
        <v>388.35</v>
      </c>
      <c r="O21" s="42">
        <v>25443000</v>
      </c>
      <c r="P21" s="43">
        <v>9.0102827763496138E-2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44406</v>
      </c>
      <c r="E22" s="40">
        <v>940.25</v>
      </c>
      <c r="F22" s="40">
        <v>945.5</v>
      </c>
      <c r="G22" s="41">
        <v>930.25</v>
      </c>
      <c r="H22" s="41">
        <v>920.25</v>
      </c>
      <c r="I22" s="41">
        <v>905</v>
      </c>
      <c r="J22" s="41">
        <v>955.5</v>
      </c>
      <c r="K22" s="41">
        <v>970.75</v>
      </c>
      <c r="L22" s="41">
        <v>980.75</v>
      </c>
      <c r="M22" s="31">
        <v>960.75</v>
      </c>
      <c r="N22" s="31">
        <v>935.5</v>
      </c>
      <c r="O22" s="42">
        <v>1745150</v>
      </c>
      <c r="P22" s="43">
        <v>2.2888459058671824E-2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44406</v>
      </c>
      <c r="E23" s="40">
        <v>3892.5</v>
      </c>
      <c r="F23" s="40">
        <v>3877.1166666666668</v>
      </c>
      <c r="G23" s="41">
        <v>3835.2333333333336</v>
      </c>
      <c r="H23" s="41">
        <v>3777.9666666666667</v>
      </c>
      <c r="I23" s="41">
        <v>3736.0833333333335</v>
      </c>
      <c r="J23" s="41">
        <v>3934.3833333333337</v>
      </c>
      <c r="K23" s="41">
        <v>3976.2666666666669</v>
      </c>
      <c r="L23" s="41">
        <v>4033.5333333333338</v>
      </c>
      <c r="M23" s="31">
        <v>3919</v>
      </c>
      <c r="N23" s="31">
        <v>3819.85</v>
      </c>
      <c r="O23" s="42">
        <v>2039000</v>
      </c>
      <c r="P23" s="43">
        <v>1.2916045702930949E-2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44406</v>
      </c>
      <c r="E24" s="40">
        <v>221.7</v>
      </c>
      <c r="F24" s="40">
        <v>223.16666666666666</v>
      </c>
      <c r="G24" s="41">
        <v>218.58333333333331</v>
      </c>
      <c r="H24" s="41">
        <v>215.46666666666667</v>
      </c>
      <c r="I24" s="41">
        <v>210.88333333333333</v>
      </c>
      <c r="J24" s="41">
        <v>226.2833333333333</v>
      </c>
      <c r="K24" s="41">
        <v>230.86666666666662</v>
      </c>
      <c r="L24" s="41">
        <v>233.98333333333329</v>
      </c>
      <c r="M24" s="31">
        <v>227.75</v>
      </c>
      <c r="N24" s="31">
        <v>220.05</v>
      </c>
      <c r="O24" s="42">
        <v>15912500</v>
      </c>
      <c r="P24" s="43">
        <v>-2.8095892502672165E-2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44406</v>
      </c>
      <c r="E25" s="40">
        <v>123.65</v>
      </c>
      <c r="F25" s="40">
        <v>123.31666666666668</v>
      </c>
      <c r="G25" s="41">
        <v>121.73333333333335</v>
      </c>
      <c r="H25" s="41">
        <v>119.81666666666668</v>
      </c>
      <c r="I25" s="41">
        <v>118.23333333333335</v>
      </c>
      <c r="J25" s="41">
        <v>125.23333333333335</v>
      </c>
      <c r="K25" s="41">
        <v>126.81666666666669</v>
      </c>
      <c r="L25" s="41">
        <v>128.73333333333335</v>
      </c>
      <c r="M25" s="31">
        <v>124.9</v>
      </c>
      <c r="N25" s="31">
        <v>121.4</v>
      </c>
      <c r="O25" s="42">
        <v>33003000</v>
      </c>
      <c r="P25" s="43">
        <v>-1.7811704834605598E-2</v>
      </c>
    </row>
    <row r="26" spans="1:16" ht="12.75" customHeight="1">
      <c r="A26" s="31">
        <v>16</v>
      </c>
      <c r="B26" s="32" t="s">
        <v>57</v>
      </c>
      <c r="C26" s="33" t="s">
        <v>58</v>
      </c>
      <c r="D26" s="34">
        <v>44406</v>
      </c>
      <c r="E26" s="40">
        <v>3168.4</v>
      </c>
      <c r="F26" s="40">
        <v>3113.4833333333336</v>
      </c>
      <c r="G26" s="41">
        <v>3037.0666666666671</v>
      </c>
      <c r="H26" s="41">
        <v>2905.7333333333336</v>
      </c>
      <c r="I26" s="41">
        <v>2829.3166666666671</v>
      </c>
      <c r="J26" s="41">
        <v>3244.8166666666671</v>
      </c>
      <c r="K26" s="41">
        <v>3321.2333333333331</v>
      </c>
      <c r="L26" s="41">
        <v>3452.5666666666671</v>
      </c>
      <c r="M26" s="31">
        <v>3189.9</v>
      </c>
      <c r="N26" s="31">
        <v>2982.15</v>
      </c>
      <c r="O26" s="42">
        <v>4810200</v>
      </c>
      <c r="P26" s="43">
        <v>0.14348880330908573</v>
      </c>
    </row>
    <row r="27" spans="1:16" ht="12.75" customHeight="1">
      <c r="A27" s="31">
        <v>17</v>
      </c>
      <c r="B27" s="32" t="s">
        <v>59</v>
      </c>
      <c r="C27" s="33" t="s">
        <v>60</v>
      </c>
      <c r="D27" s="34">
        <v>44406</v>
      </c>
      <c r="E27" s="40">
        <v>1166.25</v>
      </c>
      <c r="F27" s="40">
        <v>1185.55</v>
      </c>
      <c r="G27" s="41">
        <v>1142.3499999999999</v>
      </c>
      <c r="H27" s="41">
        <v>1118.45</v>
      </c>
      <c r="I27" s="41">
        <v>1075.25</v>
      </c>
      <c r="J27" s="41">
        <v>1209.4499999999998</v>
      </c>
      <c r="K27" s="41">
        <v>1252.6500000000001</v>
      </c>
      <c r="L27" s="41">
        <v>1276.5499999999997</v>
      </c>
      <c r="M27" s="31">
        <v>1228.75</v>
      </c>
      <c r="N27" s="31">
        <v>1161.6500000000001</v>
      </c>
      <c r="O27" s="42">
        <v>2782500</v>
      </c>
      <c r="P27" s="43">
        <v>8.9928057553956839E-4</v>
      </c>
    </row>
    <row r="28" spans="1:16" ht="12.75" customHeight="1">
      <c r="A28" s="31">
        <v>18</v>
      </c>
      <c r="B28" s="32" t="s">
        <v>48</v>
      </c>
      <c r="C28" s="33" t="s">
        <v>61</v>
      </c>
      <c r="D28" s="34">
        <v>44406</v>
      </c>
      <c r="E28" s="40">
        <v>965.1</v>
      </c>
      <c r="F28" s="40">
        <v>968.98333333333323</v>
      </c>
      <c r="G28" s="41">
        <v>957.96666666666647</v>
      </c>
      <c r="H28" s="41">
        <v>950.83333333333326</v>
      </c>
      <c r="I28" s="41">
        <v>939.81666666666649</v>
      </c>
      <c r="J28" s="41">
        <v>976.11666666666645</v>
      </c>
      <c r="K28" s="41">
        <v>987.1333333333331</v>
      </c>
      <c r="L28" s="41">
        <v>994.26666666666642</v>
      </c>
      <c r="M28" s="31">
        <v>980</v>
      </c>
      <c r="N28" s="31">
        <v>961.85</v>
      </c>
      <c r="O28" s="42">
        <v>10797800</v>
      </c>
      <c r="P28" s="43">
        <v>-1.0542617189826672E-2</v>
      </c>
    </row>
    <row r="29" spans="1:16" ht="12.75" customHeight="1">
      <c r="A29" s="31">
        <v>19</v>
      </c>
      <c r="B29" s="32" t="s">
        <v>59</v>
      </c>
      <c r="C29" s="33" t="s">
        <v>62</v>
      </c>
      <c r="D29" s="34">
        <v>44406</v>
      </c>
      <c r="E29" s="40">
        <v>746.55</v>
      </c>
      <c r="F29" s="40">
        <v>748.9666666666667</v>
      </c>
      <c r="G29" s="41">
        <v>742.48333333333335</v>
      </c>
      <c r="H29" s="41">
        <v>738.41666666666663</v>
      </c>
      <c r="I29" s="41">
        <v>731.93333333333328</v>
      </c>
      <c r="J29" s="41">
        <v>753.03333333333342</v>
      </c>
      <c r="K29" s="41">
        <v>759.51666666666677</v>
      </c>
      <c r="L29" s="41">
        <v>763.58333333333348</v>
      </c>
      <c r="M29" s="31">
        <v>755.45</v>
      </c>
      <c r="N29" s="31">
        <v>744.9</v>
      </c>
      <c r="O29" s="42">
        <v>32083200</v>
      </c>
      <c r="P29" s="43">
        <v>1.9111860595840359E-3</v>
      </c>
    </row>
    <row r="30" spans="1:16" ht="12.75" customHeight="1">
      <c r="A30" s="31">
        <v>20</v>
      </c>
      <c r="B30" s="32" t="s">
        <v>50</v>
      </c>
      <c r="C30" s="33" t="s">
        <v>63</v>
      </c>
      <c r="D30" s="34">
        <v>44406</v>
      </c>
      <c r="E30" s="40">
        <v>3914.4</v>
      </c>
      <c r="F30" s="40">
        <v>3913.0499999999997</v>
      </c>
      <c r="G30" s="41">
        <v>3888.9499999999994</v>
      </c>
      <c r="H30" s="41">
        <v>3863.4999999999995</v>
      </c>
      <c r="I30" s="41">
        <v>3839.3999999999992</v>
      </c>
      <c r="J30" s="41">
        <v>3938.4999999999995</v>
      </c>
      <c r="K30" s="41">
        <v>3962.6</v>
      </c>
      <c r="L30" s="41">
        <v>3988.0499999999997</v>
      </c>
      <c r="M30" s="31">
        <v>3937.15</v>
      </c>
      <c r="N30" s="31">
        <v>3887.6</v>
      </c>
      <c r="O30" s="42">
        <v>2217250</v>
      </c>
      <c r="P30" s="43">
        <v>-2.1297726771132199E-2</v>
      </c>
    </row>
    <row r="31" spans="1:16" ht="12.75" customHeight="1">
      <c r="A31" s="31">
        <v>21</v>
      </c>
      <c r="B31" s="32" t="s">
        <v>64</v>
      </c>
      <c r="C31" s="33" t="s">
        <v>65</v>
      </c>
      <c r="D31" s="34">
        <v>44406</v>
      </c>
      <c r="E31" s="40">
        <v>12625.4</v>
      </c>
      <c r="F31" s="40">
        <v>12654.033333333335</v>
      </c>
      <c r="G31" s="41">
        <v>12533.066666666669</v>
      </c>
      <c r="H31" s="41">
        <v>12440.733333333335</v>
      </c>
      <c r="I31" s="41">
        <v>12319.76666666667</v>
      </c>
      <c r="J31" s="41">
        <v>12746.366666666669</v>
      </c>
      <c r="K31" s="41">
        <v>12867.333333333332</v>
      </c>
      <c r="L31" s="41">
        <v>12959.666666666668</v>
      </c>
      <c r="M31" s="31">
        <v>12775</v>
      </c>
      <c r="N31" s="31">
        <v>12561.7</v>
      </c>
      <c r="O31" s="42">
        <v>675600</v>
      </c>
      <c r="P31" s="43">
        <v>-2.5530073561228904E-2</v>
      </c>
    </row>
    <row r="32" spans="1:16" ht="12.75" customHeight="1">
      <c r="A32" s="31">
        <v>22</v>
      </c>
      <c r="B32" s="32" t="s">
        <v>64</v>
      </c>
      <c r="C32" s="33" t="s">
        <v>66</v>
      </c>
      <c r="D32" s="34">
        <v>44406</v>
      </c>
      <c r="E32" s="40">
        <v>5946.75</v>
      </c>
      <c r="F32" s="40">
        <v>5946</v>
      </c>
      <c r="G32" s="41">
        <v>5867.15</v>
      </c>
      <c r="H32" s="41">
        <v>5787.5499999999993</v>
      </c>
      <c r="I32" s="41">
        <v>5708.6999999999989</v>
      </c>
      <c r="J32" s="41">
        <v>6025.6</v>
      </c>
      <c r="K32" s="41">
        <v>6104.4500000000007</v>
      </c>
      <c r="L32" s="41">
        <v>6184.0500000000011</v>
      </c>
      <c r="M32" s="31">
        <v>6024.85</v>
      </c>
      <c r="N32" s="31">
        <v>5866.4</v>
      </c>
      <c r="O32" s="42">
        <v>4590875</v>
      </c>
      <c r="P32" s="43">
        <v>1.4053785410569329E-2</v>
      </c>
    </row>
    <row r="33" spans="1:16" ht="12.75" customHeight="1">
      <c r="A33" s="31">
        <v>23</v>
      </c>
      <c r="B33" s="32" t="s">
        <v>50</v>
      </c>
      <c r="C33" s="33" t="s">
        <v>67</v>
      </c>
      <c r="D33" s="34">
        <v>44406</v>
      </c>
      <c r="E33" s="40">
        <v>2326</v>
      </c>
      <c r="F33" s="40">
        <v>2328.6</v>
      </c>
      <c r="G33" s="41">
        <v>2297.1999999999998</v>
      </c>
      <c r="H33" s="41">
        <v>2268.4</v>
      </c>
      <c r="I33" s="41">
        <v>2237</v>
      </c>
      <c r="J33" s="41">
        <v>2357.3999999999996</v>
      </c>
      <c r="K33" s="41">
        <v>2388.8000000000002</v>
      </c>
      <c r="L33" s="41">
        <v>2417.5999999999995</v>
      </c>
      <c r="M33" s="31">
        <v>2360</v>
      </c>
      <c r="N33" s="31">
        <v>2299.8000000000002</v>
      </c>
      <c r="O33" s="42">
        <v>1065200</v>
      </c>
      <c r="P33" s="43">
        <v>-3.5843591600289645E-2</v>
      </c>
    </row>
    <row r="34" spans="1:16" ht="12.75" customHeight="1">
      <c r="A34" s="31">
        <v>24</v>
      </c>
      <c r="B34" s="32" t="s">
        <v>59</v>
      </c>
      <c r="C34" s="33" t="s">
        <v>68</v>
      </c>
      <c r="D34" s="34">
        <v>44406</v>
      </c>
      <c r="E34" s="40">
        <v>301.60000000000002</v>
      </c>
      <c r="F34" s="40">
        <v>303.45000000000005</v>
      </c>
      <c r="G34" s="41">
        <v>297.10000000000008</v>
      </c>
      <c r="H34" s="41">
        <v>292.60000000000002</v>
      </c>
      <c r="I34" s="41">
        <v>286.25000000000006</v>
      </c>
      <c r="J34" s="41">
        <v>307.9500000000001</v>
      </c>
      <c r="K34" s="41">
        <v>314.3</v>
      </c>
      <c r="L34" s="41">
        <v>318.80000000000013</v>
      </c>
      <c r="M34" s="31">
        <v>309.8</v>
      </c>
      <c r="N34" s="31">
        <v>298.95</v>
      </c>
      <c r="O34" s="42">
        <v>22564800</v>
      </c>
      <c r="P34" s="43">
        <v>6.6893617021276594E-2</v>
      </c>
    </row>
    <row r="35" spans="1:16" ht="12.75" customHeight="1">
      <c r="A35" s="31">
        <v>25</v>
      </c>
      <c r="B35" s="32" t="s">
        <v>59</v>
      </c>
      <c r="C35" s="33" t="s">
        <v>69</v>
      </c>
      <c r="D35" s="34">
        <v>44406</v>
      </c>
      <c r="E35" s="40">
        <v>78.849999999999994</v>
      </c>
      <c r="F35" s="40">
        <v>79.316666666666677</v>
      </c>
      <c r="G35" s="41">
        <v>77.933333333333351</v>
      </c>
      <c r="H35" s="41">
        <v>77.01666666666668</v>
      </c>
      <c r="I35" s="41">
        <v>75.633333333333354</v>
      </c>
      <c r="J35" s="41">
        <v>80.233333333333348</v>
      </c>
      <c r="K35" s="41">
        <v>81.616666666666674</v>
      </c>
      <c r="L35" s="41">
        <v>82.533333333333346</v>
      </c>
      <c r="M35" s="31">
        <v>80.7</v>
      </c>
      <c r="N35" s="31">
        <v>78.400000000000006</v>
      </c>
      <c r="O35" s="42">
        <v>169416000</v>
      </c>
      <c r="P35" s="43">
        <v>-2.1753817051749762E-2</v>
      </c>
    </row>
    <row r="36" spans="1:16" ht="12.75" customHeight="1">
      <c r="A36" s="31">
        <v>26</v>
      </c>
      <c r="B36" s="32" t="s">
        <v>57</v>
      </c>
      <c r="C36" s="33" t="s">
        <v>70</v>
      </c>
      <c r="D36" s="34">
        <v>44406</v>
      </c>
      <c r="E36" s="40">
        <v>1557.35</v>
      </c>
      <c r="F36" s="40">
        <v>1573.9666666666665</v>
      </c>
      <c r="G36" s="41">
        <v>1535.0333333333328</v>
      </c>
      <c r="H36" s="41">
        <v>1512.7166666666665</v>
      </c>
      <c r="I36" s="41">
        <v>1473.7833333333328</v>
      </c>
      <c r="J36" s="41">
        <v>1596.2833333333328</v>
      </c>
      <c r="K36" s="41">
        <v>1635.2166666666667</v>
      </c>
      <c r="L36" s="41">
        <v>1657.5333333333328</v>
      </c>
      <c r="M36" s="31">
        <v>1612.9</v>
      </c>
      <c r="N36" s="31">
        <v>1551.65</v>
      </c>
      <c r="O36" s="42">
        <v>1994300</v>
      </c>
      <c r="P36" s="43">
        <v>-1.8673883626522326E-2</v>
      </c>
    </row>
    <row r="37" spans="1:16" ht="12.75" customHeight="1">
      <c r="A37" s="31">
        <v>27</v>
      </c>
      <c r="B37" s="32" t="s">
        <v>71</v>
      </c>
      <c r="C37" s="33" t="s">
        <v>72</v>
      </c>
      <c r="D37" s="34">
        <v>44406</v>
      </c>
      <c r="E37" s="40">
        <v>181.35</v>
      </c>
      <c r="F37" s="40">
        <v>182.9</v>
      </c>
      <c r="G37" s="41">
        <v>179</v>
      </c>
      <c r="H37" s="41">
        <v>176.65</v>
      </c>
      <c r="I37" s="41">
        <v>172.75</v>
      </c>
      <c r="J37" s="41">
        <v>185.25</v>
      </c>
      <c r="K37" s="41">
        <v>189.15000000000003</v>
      </c>
      <c r="L37" s="41">
        <v>191.5</v>
      </c>
      <c r="M37" s="31">
        <v>186.8</v>
      </c>
      <c r="N37" s="31">
        <v>180.55</v>
      </c>
      <c r="O37" s="42">
        <v>24114800</v>
      </c>
      <c r="P37" s="43">
        <v>-5.6637431247212724E-2</v>
      </c>
    </row>
    <row r="38" spans="1:16" ht="12.75" customHeight="1">
      <c r="A38" s="31">
        <v>28</v>
      </c>
      <c r="B38" s="32" t="s">
        <v>57</v>
      </c>
      <c r="C38" s="33" t="s">
        <v>73</v>
      </c>
      <c r="D38" s="34">
        <v>44406</v>
      </c>
      <c r="E38" s="40">
        <v>866.3</v>
      </c>
      <c r="F38" s="40">
        <v>858.7833333333333</v>
      </c>
      <c r="G38" s="41">
        <v>844.76666666666665</v>
      </c>
      <c r="H38" s="41">
        <v>823.23333333333335</v>
      </c>
      <c r="I38" s="41">
        <v>809.2166666666667</v>
      </c>
      <c r="J38" s="41">
        <v>880.31666666666661</v>
      </c>
      <c r="K38" s="41">
        <v>894.33333333333326</v>
      </c>
      <c r="L38" s="41">
        <v>915.86666666666656</v>
      </c>
      <c r="M38" s="31">
        <v>872.8</v>
      </c>
      <c r="N38" s="31">
        <v>837.25</v>
      </c>
      <c r="O38" s="42">
        <v>3881900</v>
      </c>
      <c r="P38" s="43">
        <v>0.19343929658437606</v>
      </c>
    </row>
    <row r="39" spans="1:16" ht="12.75" customHeight="1">
      <c r="A39" s="31">
        <v>29</v>
      </c>
      <c r="B39" s="32" t="s">
        <v>50</v>
      </c>
      <c r="C39" s="33" t="s">
        <v>74</v>
      </c>
      <c r="D39" s="34">
        <v>44406</v>
      </c>
      <c r="E39" s="40">
        <v>798.8</v>
      </c>
      <c r="F39" s="40">
        <v>805.13333333333333</v>
      </c>
      <c r="G39" s="41">
        <v>790.26666666666665</v>
      </c>
      <c r="H39" s="41">
        <v>781.73333333333335</v>
      </c>
      <c r="I39" s="41">
        <v>766.86666666666667</v>
      </c>
      <c r="J39" s="41">
        <v>813.66666666666663</v>
      </c>
      <c r="K39" s="41">
        <v>828.53333333333319</v>
      </c>
      <c r="L39" s="41">
        <v>837.06666666666661</v>
      </c>
      <c r="M39" s="31">
        <v>820</v>
      </c>
      <c r="N39" s="31">
        <v>796.6</v>
      </c>
      <c r="O39" s="42">
        <v>5593500</v>
      </c>
      <c r="P39" s="43">
        <v>1.3426423200859291E-3</v>
      </c>
    </row>
    <row r="40" spans="1:16" ht="12.75" customHeight="1">
      <c r="A40" s="31">
        <v>30</v>
      </c>
      <c r="B40" s="32" t="s">
        <v>75</v>
      </c>
      <c r="C40" s="33" t="s">
        <v>76</v>
      </c>
      <c r="D40" s="34">
        <v>44406</v>
      </c>
      <c r="E40" s="40">
        <v>527</v>
      </c>
      <c r="F40" s="40">
        <v>529.58333333333337</v>
      </c>
      <c r="G40" s="41">
        <v>521.16666666666674</v>
      </c>
      <c r="H40" s="41">
        <v>515.33333333333337</v>
      </c>
      <c r="I40" s="41">
        <v>506.91666666666674</v>
      </c>
      <c r="J40" s="41">
        <v>535.41666666666674</v>
      </c>
      <c r="K40" s="41">
        <v>543.83333333333348</v>
      </c>
      <c r="L40" s="41">
        <v>549.66666666666674</v>
      </c>
      <c r="M40" s="31">
        <v>538</v>
      </c>
      <c r="N40" s="31">
        <v>523.75</v>
      </c>
      <c r="O40" s="42">
        <v>109649538</v>
      </c>
      <c r="P40" s="43">
        <v>-2.5089666088537895E-3</v>
      </c>
    </row>
    <row r="41" spans="1:16" ht="12.75" customHeight="1">
      <c r="A41" s="31">
        <v>31</v>
      </c>
      <c r="B41" s="32" t="s">
        <v>71</v>
      </c>
      <c r="C41" s="33" t="s">
        <v>77</v>
      </c>
      <c r="D41" s="34">
        <v>44406</v>
      </c>
      <c r="E41" s="40">
        <v>63.25</v>
      </c>
      <c r="F41" s="40">
        <v>63.449999999999996</v>
      </c>
      <c r="G41" s="41">
        <v>62.05</v>
      </c>
      <c r="H41" s="41">
        <v>60.85</v>
      </c>
      <c r="I41" s="41">
        <v>59.45</v>
      </c>
      <c r="J41" s="41">
        <v>64.649999999999991</v>
      </c>
      <c r="K41" s="41">
        <v>66.049999999999983</v>
      </c>
      <c r="L41" s="41">
        <v>67.249999999999986</v>
      </c>
      <c r="M41" s="31">
        <v>64.849999999999994</v>
      </c>
      <c r="N41" s="31">
        <v>62.25</v>
      </c>
      <c r="O41" s="42">
        <v>111195000</v>
      </c>
      <c r="P41" s="43">
        <v>-1.6895655402896399E-2</v>
      </c>
    </row>
    <row r="42" spans="1:16" ht="12.75" customHeight="1">
      <c r="A42" s="31">
        <v>32</v>
      </c>
      <c r="B42" s="32" t="s">
        <v>48</v>
      </c>
      <c r="C42" s="33" t="s">
        <v>78</v>
      </c>
      <c r="D42" s="34">
        <v>44406</v>
      </c>
      <c r="E42" s="40">
        <v>405</v>
      </c>
      <c r="F42" s="40">
        <v>407.7833333333333</v>
      </c>
      <c r="G42" s="41">
        <v>400.66666666666663</v>
      </c>
      <c r="H42" s="41">
        <v>396.33333333333331</v>
      </c>
      <c r="I42" s="41">
        <v>389.21666666666664</v>
      </c>
      <c r="J42" s="41">
        <v>412.11666666666662</v>
      </c>
      <c r="K42" s="41">
        <v>419.23333333333329</v>
      </c>
      <c r="L42" s="41">
        <v>423.56666666666661</v>
      </c>
      <c r="M42" s="31">
        <v>414.9</v>
      </c>
      <c r="N42" s="31">
        <v>403.45</v>
      </c>
      <c r="O42" s="42">
        <v>18061900</v>
      </c>
      <c r="P42" s="43">
        <v>-6.9549822964086998E-3</v>
      </c>
    </row>
    <row r="43" spans="1:16" ht="12.75" customHeight="1">
      <c r="A43" s="31">
        <v>33</v>
      </c>
      <c r="B43" s="32" t="s">
        <v>50</v>
      </c>
      <c r="C43" s="33" t="s">
        <v>79</v>
      </c>
      <c r="D43" s="34">
        <v>44406</v>
      </c>
      <c r="E43" s="40">
        <v>15043.05</v>
      </c>
      <c r="F43" s="40">
        <v>15085.449999999999</v>
      </c>
      <c r="G43" s="41">
        <v>14921.199999999997</v>
      </c>
      <c r="H43" s="41">
        <v>14799.349999999999</v>
      </c>
      <c r="I43" s="41">
        <v>14635.099999999997</v>
      </c>
      <c r="J43" s="41">
        <v>15207.299999999997</v>
      </c>
      <c r="K43" s="41">
        <v>15371.550000000001</v>
      </c>
      <c r="L43" s="41">
        <v>15493.399999999998</v>
      </c>
      <c r="M43" s="31">
        <v>15249.7</v>
      </c>
      <c r="N43" s="31">
        <v>14963.6</v>
      </c>
      <c r="O43" s="42">
        <v>142600</v>
      </c>
      <c r="P43" s="43">
        <v>-1.7500875043752187E-3</v>
      </c>
    </row>
    <row r="44" spans="1:16" ht="12.75" customHeight="1">
      <c r="A44" s="31">
        <v>34</v>
      </c>
      <c r="B44" s="32" t="s">
        <v>80</v>
      </c>
      <c r="C44" s="33" t="s">
        <v>81</v>
      </c>
      <c r="D44" s="34">
        <v>44406</v>
      </c>
      <c r="E44" s="40">
        <v>453.5</v>
      </c>
      <c r="F44" s="40">
        <v>453.51666666666671</v>
      </c>
      <c r="G44" s="41">
        <v>449.08333333333343</v>
      </c>
      <c r="H44" s="41">
        <v>444.66666666666674</v>
      </c>
      <c r="I44" s="41">
        <v>440.23333333333346</v>
      </c>
      <c r="J44" s="41">
        <v>457.93333333333339</v>
      </c>
      <c r="K44" s="41">
        <v>462.36666666666667</v>
      </c>
      <c r="L44" s="41">
        <v>466.78333333333336</v>
      </c>
      <c r="M44" s="31">
        <v>457.95</v>
      </c>
      <c r="N44" s="31">
        <v>449.1</v>
      </c>
      <c r="O44" s="42">
        <v>39079800</v>
      </c>
      <c r="P44" s="43">
        <v>1.2592696236183015E-2</v>
      </c>
    </row>
    <row r="45" spans="1:16" ht="12.75" customHeight="1">
      <c r="A45" s="31">
        <v>35</v>
      </c>
      <c r="B45" s="32" t="s">
        <v>57</v>
      </c>
      <c r="C45" s="33" t="s">
        <v>82</v>
      </c>
      <c r="D45" s="34">
        <v>44406</v>
      </c>
      <c r="E45" s="40">
        <v>3435.35</v>
      </c>
      <c r="F45" s="40">
        <v>3446.1166666666668</v>
      </c>
      <c r="G45" s="41">
        <v>3420.9833333333336</v>
      </c>
      <c r="H45" s="41">
        <v>3406.6166666666668</v>
      </c>
      <c r="I45" s="41">
        <v>3381.4833333333336</v>
      </c>
      <c r="J45" s="41">
        <v>3460.4833333333336</v>
      </c>
      <c r="K45" s="41">
        <v>3485.6166666666668</v>
      </c>
      <c r="L45" s="41">
        <v>3499.9833333333336</v>
      </c>
      <c r="M45" s="31">
        <v>3471.25</v>
      </c>
      <c r="N45" s="31">
        <v>3431.75</v>
      </c>
      <c r="O45" s="42">
        <v>2616600</v>
      </c>
      <c r="P45" s="43">
        <v>1.6471136663817887E-2</v>
      </c>
    </row>
    <row r="46" spans="1:16" ht="12.75" customHeight="1">
      <c r="A46" s="31">
        <v>36</v>
      </c>
      <c r="B46" s="32" t="s">
        <v>48</v>
      </c>
      <c r="C46" s="33" t="s">
        <v>83</v>
      </c>
      <c r="D46" s="34">
        <v>44406</v>
      </c>
      <c r="E46" s="40">
        <v>618.9</v>
      </c>
      <c r="F46" s="40">
        <v>620.4666666666667</v>
      </c>
      <c r="G46" s="41">
        <v>605.93333333333339</v>
      </c>
      <c r="H46" s="41">
        <v>592.9666666666667</v>
      </c>
      <c r="I46" s="41">
        <v>578.43333333333339</v>
      </c>
      <c r="J46" s="41">
        <v>633.43333333333339</v>
      </c>
      <c r="K46" s="41">
        <v>647.9666666666667</v>
      </c>
      <c r="L46" s="41">
        <v>660.93333333333339</v>
      </c>
      <c r="M46" s="31">
        <v>635</v>
      </c>
      <c r="N46" s="31">
        <v>607.5</v>
      </c>
      <c r="O46" s="42">
        <v>25438600</v>
      </c>
      <c r="P46" s="43">
        <v>-5.026694045174538E-2</v>
      </c>
    </row>
    <row r="47" spans="1:16" ht="12.75" customHeight="1">
      <c r="A47" s="31">
        <v>37</v>
      </c>
      <c r="B47" s="32" t="s">
        <v>59</v>
      </c>
      <c r="C47" s="33" t="s">
        <v>84</v>
      </c>
      <c r="D47" s="34">
        <v>44406</v>
      </c>
      <c r="E47" s="40">
        <v>144.55000000000001</v>
      </c>
      <c r="F47" s="40">
        <v>145.6</v>
      </c>
      <c r="G47" s="41">
        <v>142.69999999999999</v>
      </c>
      <c r="H47" s="41">
        <v>140.85</v>
      </c>
      <c r="I47" s="41">
        <v>137.94999999999999</v>
      </c>
      <c r="J47" s="41">
        <v>147.44999999999999</v>
      </c>
      <c r="K47" s="41">
        <v>150.35000000000002</v>
      </c>
      <c r="L47" s="41">
        <v>152.19999999999999</v>
      </c>
      <c r="M47" s="31">
        <v>148.5</v>
      </c>
      <c r="N47" s="31">
        <v>143.75</v>
      </c>
      <c r="O47" s="42">
        <v>64616400</v>
      </c>
      <c r="P47" s="43">
        <v>7.9177897574123982E-3</v>
      </c>
    </row>
    <row r="48" spans="1:16" ht="12.75" customHeight="1">
      <c r="A48" s="31">
        <v>38</v>
      </c>
      <c r="B48" s="32" t="s">
        <v>64</v>
      </c>
      <c r="C48" s="33" t="s">
        <v>85</v>
      </c>
      <c r="D48" s="34">
        <v>44406</v>
      </c>
      <c r="E48" s="40">
        <v>490.95</v>
      </c>
      <c r="F48" s="40">
        <v>493.26666666666671</v>
      </c>
      <c r="G48" s="41">
        <v>476.53333333333342</v>
      </c>
      <c r="H48" s="41">
        <v>462.11666666666673</v>
      </c>
      <c r="I48" s="41">
        <v>445.38333333333344</v>
      </c>
      <c r="J48" s="41">
        <v>507.68333333333339</v>
      </c>
      <c r="K48" s="41">
        <v>524.41666666666663</v>
      </c>
      <c r="L48" s="41">
        <v>538.83333333333337</v>
      </c>
      <c r="M48" s="31">
        <v>510</v>
      </c>
      <c r="N48" s="31">
        <v>478.85</v>
      </c>
      <c r="O48" s="42">
        <v>11881250</v>
      </c>
      <c r="P48" s="43">
        <v>0.10139049826187717</v>
      </c>
    </row>
    <row r="49" spans="1:16" ht="12.75" customHeight="1">
      <c r="A49" s="31">
        <v>39</v>
      </c>
      <c r="B49" s="32" t="s">
        <v>48</v>
      </c>
      <c r="C49" s="33" t="s">
        <v>86</v>
      </c>
      <c r="D49" s="34">
        <v>44406</v>
      </c>
      <c r="E49" s="40">
        <v>957.2</v>
      </c>
      <c r="F49" s="40">
        <v>962.26666666666677</v>
      </c>
      <c r="G49" s="41">
        <v>949.18333333333351</v>
      </c>
      <c r="H49" s="41">
        <v>941.16666666666674</v>
      </c>
      <c r="I49" s="41">
        <v>928.08333333333348</v>
      </c>
      <c r="J49" s="41">
        <v>970.28333333333353</v>
      </c>
      <c r="K49" s="41">
        <v>983.36666666666679</v>
      </c>
      <c r="L49" s="41">
        <v>991.38333333333355</v>
      </c>
      <c r="M49" s="31">
        <v>975.35</v>
      </c>
      <c r="N49" s="31">
        <v>954.25</v>
      </c>
      <c r="O49" s="42">
        <v>9482850</v>
      </c>
      <c r="P49" s="43">
        <v>1.3195360788943677E-2</v>
      </c>
    </row>
    <row r="50" spans="1:16" ht="12.75" customHeight="1">
      <c r="A50" s="31">
        <v>40</v>
      </c>
      <c r="B50" s="32" t="s">
        <v>45</v>
      </c>
      <c r="C50" s="33" t="s">
        <v>87</v>
      </c>
      <c r="D50" s="34">
        <v>44406</v>
      </c>
      <c r="E50" s="40">
        <v>142.94999999999999</v>
      </c>
      <c r="F50" s="40">
        <v>143.28333333333333</v>
      </c>
      <c r="G50" s="41">
        <v>141.31666666666666</v>
      </c>
      <c r="H50" s="41">
        <v>139.68333333333334</v>
      </c>
      <c r="I50" s="41">
        <v>137.71666666666667</v>
      </c>
      <c r="J50" s="41">
        <v>144.91666666666666</v>
      </c>
      <c r="K50" s="41">
        <v>146.8833333333333</v>
      </c>
      <c r="L50" s="41">
        <v>148.51666666666665</v>
      </c>
      <c r="M50" s="31">
        <v>145.25</v>
      </c>
      <c r="N50" s="31">
        <v>141.65</v>
      </c>
      <c r="O50" s="42">
        <v>61429200</v>
      </c>
      <c r="P50" s="43">
        <v>-1.455329470421776E-2</v>
      </c>
    </row>
    <row r="51" spans="1:16" ht="12.75" customHeight="1">
      <c r="A51" s="31">
        <v>41</v>
      </c>
      <c r="B51" s="32" t="s">
        <v>88</v>
      </c>
      <c r="C51" s="33" t="s">
        <v>89</v>
      </c>
      <c r="D51" s="34">
        <v>44406</v>
      </c>
      <c r="E51" s="40">
        <v>4549.75</v>
      </c>
      <c r="F51" s="40">
        <v>4536.833333333333</v>
      </c>
      <c r="G51" s="41">
        <v>4485.6666666666661</v>
      </c>
      <c r="H51" s="41">
        <v>4421.583333333333</v>
      </c>
      <c r="I51" s="41">
        <v>4370.4166666666661</v>
      </c>
      <c r="J51" s="41">
        <v>4600.9166666666661</v>
      </c>
      <c r="K51" s="41">
        <v>4652.0833333333321</v>
      </c>
      <c r="L51" s="41">
        <v>4716.1666666666661</v>
      </c>
      <c r="M51" s="31">
        <v>4588</v>
      </c>
      <c r="N51" s="31">
        <v>4472.75</v>
      </c>
      <c r="O51" s="42">
        <v>498200</v>
      </c>
      <c r="P51" s="43">
        <v>-6.1416729464958554E-2</v>
      </c>
    </row>
    <row r="52" spans="1:16" ht="12.75" customHeight="1">
      <c r="A52" s="31">
        <v>42</v>
      </c>
      <c r="B52" s="32" t="s">
        <v>57</v>
      </c>
      <c r="C52" s="33" t="s">
        <v>90</v>
      </c>
      <c r="D52" s="34">
        <v>44406</v>
      </c>
      <c r="E52" s="40">
        <v>1755.9</v>
      </c>
      <c r="F52" s="40">
        <v>1764.6333333333332</v>
      </c>
      <c r="G52" s="41">
        <v>1743.2666666666664</v>
      </c>
      <c r="H52" s="41">
        <v>1730.6333333333332</v>
      </c>
      <c r="I52" s="41">
        <v>1709.2666666666664</v>
      </c>
      <c r="J52" s="41">
        <v>1777.2666666666664</v>
      </c>
      <c r="K52" s="41">
        <v>1798.6333333333332</v>
      </c>
      <c r="L52" s="41">
        <v>1811.2666666666664</v>
      </c>
      <c r="M52" s="31">
        <v>1786</v>
      </c>
      <c r="N52" s="31">
        <v>1752</v>
      </c>
      <c r="O52" s="42">
        <v>2271150</v>
      </c>
      <c r="P52" s="43">
        <v>-1.202801461632156E-2</v>
      </c>
    </row>
    <row r="53" spans="1:16" ht="12.75" customHeight="1">
      <c r="A53" s="31">
        <v>43</v>
      </c>
      <c r="B53" s="32" t="s">
        <v>45</v>
      </c>
      <c r="C53" s="33" t="s">
        <v>91</v>
      </c>
      <c r="D53" s="34">
        <v>44406</v>
      </c>
      <c r="E53" s="40">
        <v>663.9</v>
      </c>
      <c r="F53" s="40">
        <v>663.7166666666667</v>
      </c>
      <c r="G53" s="41">
        <v>657.43333333333339</v>
      </c>
      <c r="H53" s="41">
        <v>650.9666666666667</v>
      </c>
      <c r="I53" s="41">
        <v>644.68333333333339</v>
      </c>
      <c r="J53" s="41">
        <v>670.18333333333339</v>
      </c>
      <c r="K53" s="41">
        <v>676.4666666666667</v>
      </c>
      <c r="L53" s="41">
        <v>682.93333333333339</v>
      </c>
      <c r="M53" s="31">
        <v>670</v>
      </c>
      <c r="N53" s="31">
        <v>657.25</v>
      </c>
      <c r="O53" s="42">
        <v>7711842</v>
      </c>
      <c r="P53" s="43">
        <v>-2.219579865239794E-2</v>
      </c>
    </row>
    <row r="54" spans="1:16" ht="12.75" customHeight="1">
      <c r="A54" s="31">
        <v>44</v>
      </c>
      <c r="B54" s="32" t="s">
        <v>45</v>
      </c>
      <c r="C54" s="33" t="s">
        <v>92</v>
      </c>
      <c r="D54" s="34">
        <v>44406</v>
      </c>
      <c r="E54" s="40">
        <v>867.2</v>
      </c>
      <c r="F54" s="40">
        <v>865.61666666666667</v>
      </c>
      <c r="G54" s="41">
        <v>855.68333333333339</v>
      </c>
      <c r="H54" s="41">
        <v>844.16666666666674</v>
      </c>
      <c r="I54" s="41">
        <v>834.23333333333346</v>
      </c>
      <c r="J54" s="41">
        <v>877.13333333333333</v>
      </c>
      <c r="K54" s="41">
        <v>887.06666666666649</v>
      </c>
      <c r="L54" s="41">
        <v>898.58333333333326</v>
      </c>
      <c r="M54" s="31">
        <v>875.55</v>
      </c>
      <c r="N54" s="31">
        <v>854.1</v>
      </c>
      <c r="O54" s="42">
        <v>1174375</v>
      </c>
      <c r="P54" s="43">
        <v>-3.4925526450950178E-2</v>
      </c>
    </row>
    <row r="55" spans="1:16" ht="12.75" customHeight="1">
      <c r="A55" s="31">
        <v>45</v>
      </c>
      <c r="B55" s="32" t="s">
        <v>59</v>
      </c>
      <c r="C55" s="33" t="s">
        <v>93</v>
      </c>
      <c r="D55" s="34">
        <v>44406</v>
      </c>
      <c r="E55" s="40">
        <v>153.5</v>
      </c>
      <c r="F55" s="40">
        <v>155.21666666666667</v>
      </c>
      <c r="G55" s="41">
        <v>151.43333333333334</v>
      </c>
      <c r="H55" s="41">
        <v>149.36666666666667</v>
      </c>
      <c r="I55" s="41">
        <v>145.58333333333334</v>
      </c>
      <c r="J55" s="41">
        <v>157.28333333333333</v>
      </c>
      <c r="K55" s="41">
        <v>161.06666666666669</v>
      </c>
      <c r="L55" s="41">
        <v>163.13333333333333</v>
      </c>
      <c r="M55" s="31">
        <v>159</v>
      </c>
      <c r="N55" s="31">
        <v>153.15</v>
      </c>
      <c r="O55" s="42">
        <v>11271600</v>
      </c>
      <c r="P55" s="43">
        <v>-4.9908544551868307E-2</v>
      </c>
    </row>
    <row r="56" spans="1:16" ht="12.75" customHeight="1">
      <c r="A56" s="31">
        <v>46</v>
      </c>
      <c r="B56" s="32" t="s">
        <v>71</v>
      </c>
      <c r="C56" s="33" t="s">
        <v>94</v>
      </c>
      <c r="D56" s="34">
        <v>44406</v>
      </c>
      <c r="E56" s="40">
        <v>853.3</v>
      </c>
      <c r="F56" s="40">
        <v>853.96666666666658</v>
      </c>
      <c r="G56" s="41">
        <v>840.38333333333321</v>
      </c>
      <c r="H56" s="41">
        <v>827.46666666666658</v>
      </c>
      <c r="I56" s="41">
        <v>813.88333333333321</v>
      </c>
      <c r="J56" s="41">
        <v>866.88333333333321</v>
      </c>
      <c r="K56" s="41">
        <v>880.46666666666647</v>
      </c>
      <c r="L56" s="41">
        <v>893.38333333333321</v>
      </c>
      <c r="M56" s="31">
        <v>867.55</v>
      </c>
      <c r="N56" s="31">
        <v>841.05</v>
      </c>
      <c r="O56" s="42">
        <v>2706000</v>
      </c>
      <c r="P56" s="43">
        <v>-4.0629653265262709E-2</v>
      </c>
    </row>
    <row r="57" spans="1:16" ht="12.75" customHeight="1">
      <c r="A57" s="31">
        <v>47</v>
      </c>
      <c r="B57" s="32" t="s">
        <v>57</v>
      </c>
      <c r="C57" s="33" t="s">
        <v>95</v>
      </c>
      <c r="D57" s="34">
        <v>44406</v>
      </c>
      <c r="E57" s="40">
        <v>587.35</v>
      </c>
      <c r="F57" s="40">
        <v>586.66666666666663</v>
      </c>
      <c r="G57" s="41">
        <v>582.18333333333328</v>
      </c>
      <c r="H57" s="41">
        <v>577.01666666666665</v>
      </c>
      <c r="I57" s="41">
        <v>572.5333333333333</v>
      </c>
      <c r="J57" s="41">
        <v>591.83333333333326</v>
      </c>
      <c r="K57" s="41">
        <v>596.31666666666661</v>
      </c>
      <c r="L57" s="41">
        <v>601.48333333333323</v>
      </c>
      <c r="M57" s="31">
        <v>591.15</v>
      </c>
      <c r="N57" s="31">
        <v>581.5</v>
      </c>
      <c r="O57" s="42">
        <v>9271250</v>
      </c>
      <c r="P57" s="43">
        <v>2.5682616923492834E-3</v>
      </c>
    </row>
    <row r="58" spans="1:16" ht="12.75" customHeight="1">
      <c r="A58" s="31">
        <v>48</v>
      </c>
      <c r="B58" s="32" t="s">
        <v>39</v>
      </c>
      <c r="C58" s="33" t="s">
        <v>96</v>
      </c>
      <c r="D58" s="34">
        <v>44406</v>
      </c>
      <c r="E58" s="40">
        <v>1908.2</v>
      </c>
      <c r="F58" s="40">
        <v>1919.1833333333332</v>
      </c>
      <c r="G58" s="41">
        <v>1869.3666666666663</v>
      </c>
      <c r="H58" s="41">
        <v>1830.5333333333331</v>
      </c>
      <c r="I58" s="41">
        <v>1780.7166666666662</v>
      </c>
      <c r="J58" s="41">
        <v>1958.0166666666664</v>
      </c>
      <c r="K58" s="41">
        <v>2007.8333333333335</v>
      </c>
      <c r="L58" s="41">
        <v>2046.6666666666665</v>
      </c>
      <c r="M58" s="31">
        <v>1969</v>
      </c>
      <c r="N58" s="31">
        <v>1880.35</v>
      </c>
      <c r="O58" s="42">
        <v>3052500</v>
      </c>
      <c r="P58" s="43">
        <v>-6.8326012689116644E-3</v>
      </c>
    </row>
    <row r="59" spans="1:16" ht="12.75" customHeight="1">
      <c r="A59" s="31">
        <v>49</v>
      </c>
      <c r="B59" s="32" t="s">
        <v>48</v>
      </c>
      <c r="C59" s="33" t="s">
        <v>97</v>
      </c>
      <c r="D59" s="34">
        <v>44406</v>
      </c>
      <c r="E59" s="40">
        <v>4788.5</v>
      </c>
      <c r="F59" s="40">
        <v>4804.3166666666666</v>
      </c>
      <c r="G59" s="41">
        <v>4760.6833333333334</v>
      </c>
      <c r="H59" s="41">
        <v>4732.8666666666668</v>
      </c>
      <c r="I59" s="41">
        <v>4689.2333333333336</v>
      </c>
      <c r="J59" s="41">
        <v>4832.1333333333332</v>
      </c>
      <c r="K59" s="41">
        <v>4875.7666666666664</v>
      </c>
      <c r="L59" s="41">
        <v>4903.583333333333</v>
      </c>
      <c r="M59" s="31">
        <v>4847.95</v>
      </c>
      <c r="N59" s="31">
        <v>4776.5</v>
      </c>
      <c r="O59" s="42">
        <v>2218200</v>
      </c>
      <c r="P59" s="43">
        <v>-2.9998250830855343E-2</v>
      </c>
    </row>
    <row r="60" spans="1:16" ht="12.75" customHeight="1">
      <c r="A60" s="31">
        <v>50</v>
      </c>
      <c r="B60" s="32" t="s">
        <v>98</v>
      </c>
      <c r="C60" s="33" t="s">
        <v>99</v>
      </c>
      <c r="D60" s="34">
        <v>44406</v>
      </c>
      <c r="E60" s="40">
        <v>323.39999999999998</v>
      </c>
      <c r="F60" s="40">
        <v>326.31666666666666</v>
      </c>
      <c r="G60" s="41">
        <v>318.83333333333331</v>
      </c>
      <c r="H60" s="41">
        <v>314.26666666666665</v>
      </c>
      <c r="I60" s="41">
        <v>306.7833333333333</v>
      </c>
      <c r="J60" s="41">
        <v>330.88333333333333</v>
      </c>
      <c r="K60" s="41">
        <v>338.36666666666667</v>
      </c>
      <c r="L60" s="41">
        <v>342.93333333333334</v>
      </c>
      <c r="M60" s="31">
        <v>333.8</v>
      </c>
      <c r="N60" s="31">
        <v>321.75</v>
      </c>
      <c r="O60" s="42">
        <v>40906800</v>
      </c>
      <c r="P60" s="43">
        <v>-2.0466218885815884E-2</v>
      </c>
    </row>
    <row r="61" spans="1:16" ht="12.75" customHeight="1">
      <c r="A61" s="31">
        <v>51</v>
      </c>
      <c r="B61" s="32" t="s">
        <v>48</v>
      </c>
      <c r="C61" s="33" t="s">
        <v>100</v>
      </c>
      <c r="D61" s="34">
        <v>44406</v>
      </c>
      <c r="E61" s="40">
        <v>5361.05</v>
      </c>
      <c r="F61" s="40">
        <v>5382.833333333333</v>
      </c>
      <c r="G61" s="41">
        <v>5314.6666666666661</v>
      </c>
      <c r="H61" s="41">
        <v>5268.2833333333328</v>
      </c>
      <c r="I61" s="41">
        <v>5200.1166666666659</v>
      </c>
      <c r="J61" s="41">
        <v>5429.2166666666662</v>
      </c>
      <c r="K61" s="41">
        <v>5497.3833333333323</v>
      </c>
      <c r="L61" s="41">
        <v>5543.7666666666664</v>
      </c>
      <c r="M61" s="31">
        <v>5451</v>
      </c>
      <c r="N61" s="31">
        <v>5336.45</v>
      </c>
      <c r="O61" s="42">
        <v>2522250</v>
      </c>
      <c r="P61" s="43">
        <v>3.9305438081496591E-3</v>
      </c>
    </row>
    <row r="62" spans="1:16" ht="12.75" customHeight="1">
      <c r="A62" s="31">
        <v>52</v>
      </c>
      <c r="B62" s="32" t="s">
        <v>50</v>
      </c>
      <c r="C62" s="33" t="s">
        <v>101</v>
      </c>
      <c r="D62" s="34">
        <v>44406</v>
      </c>
      <c r="E62" s="40">
        <v>2557.9499999999998</v>
      </c>
      <c r="F62" s="40">
        <v>2571.15</v>
      </c>
      <c r="G62" s="41">
        <v>2533.0500000000002</v>
      </c>
      <c r="H62" s="41">
        <v>2508.15</v>
      </c>
      <c r="I62" s="41">
        <v>2470.0500000000002</v>
      </c>
      <c r="J62" s="41">
        <v>2596.0500000000002</v>
      </c>
      <c r="K62" s="41">
        <v>2634.1499999999996</v>
      </c>
      <c r="L62" s="41">
        <v>2659.05</v>
      </c>
      <c r="M62" s="31">
        <v>2609.25</v>
      </c>
      <c r="N62" s="31">
        <v>2546.25</v>
      </c>
      <c r="O62" s="42">
        <v>2444400</v>
      </c>
      <c r="P62" s="43">
        <v>-2.5706940874035988E-3</v>
      </c>
    </row>
    <row r="63" spans="1:16" ht="12.75" customHeight="1">
      <c r="A63" s="31">
        <v>53</v>
      </c>
      <c r="B63" s="32" t="s">
        <v>50</v>
      </c>
      <c r="C63" s="33" t="s">
        <v>102</v>
      </c>
      <c r="D63" s="34">
        <v>44406</v>
      </c>
      <c r="E63" s="40">
        <v>1169.3</v>
      </c>
      <c r="F63" s="40">
        <v>1175.1000000000001</v>
      </c>
      <c r="G63" s="41">
        <v>1153.4500000000003</v>
      </c>
      <c r="H63" s="41">
        <v>1137.6000000000001</v>
      </c>
      <c r="I63" s="41">
        <v>1115.9500000000003</v>
      </c>
      <c r="J63" s="41">
        <v>1190.9500000000003</v>
      </c>
      <c r="K63" s="41">
        <v>1212.6000000000004</v>
      </c>
      <c r="L63" s="41">
        <v>1228.4500000000003</v>
      </c>
      <c r="M63" s="31">
        <v>1196.75</v>
      </c>
      <c r="N63" s="31">
        <v>1159.25</v>
      </c>
      <c r="O63" s="42">
        <v>4720650</v>
      </c>
      <c r="P63" s="43">
        <v>-1.3221430213842263E-2</v>
      </c>
    </row>
    <row r="64" spans="1:16" ht="12.75" customHeight="1">
      <c r="A64" s="31">
        <v>54</v>
      </c>
      <c r="B64" s="32" t="s">
        <v>50</v>
      </c>
      <c r="C64" s="33" t="s">
        <v>103</v>
      </c>
      <c r="D64" s="34">
        <v>44406</v>
      </c>
      <c r="E64" s="40">
        <v>178.3</v>
      </c>
      <c r="F64" s="40">
        <v>179.51666666666665</v>
      </c>
      <c r="G64" s="41">
        <v>176.73333333333329</v>
      </c>
      <c r="H64" s="41">
        <v>175.16666666666663</v>
      </c>
      <c r="I64" s="41">
        <v>172.38333333333327</v>
      </c>
      <c r="J64" s="41">
        <v>181.08333333333331</v>
      </c>
      <c r="K64" s="41">
        <v>183.86666666666667</v>
      </c>
      <c r="L64" s="41">
        <v>185.43333333333334</v>
      </c>
      <c r="M64" s="31">
        <v>182.3</v>
      </c>
      <c r="N64" s="31">
        <v>177.95</v>
      </c>
      <c r="O64" s="42">
        <v>16664400</v>
      </c>
      <c r="P64" s="43">
        <v>-1.5099223468507334E-3</v>
      </c>
    </row>
    <row r="65" spans="1:16" ht="12.75" customHeight="1">
      <c r="A65" s="31">
        <v>55</v>
      </c>
      <c r="B65" s="32" t="s">
        <v>59</v>
      </c>
      <c r="C65" s="33" t="s">
        <v>104</v>
      </c>
      <c r="D65" s="34">
        <v>44406</v>
      </c>
      <c r="E65" s="40">
        <v>83.9</v>
      </c>
      <c r="F65" s="40">
        <v>84.45</v>
      </c>
      <c r="G65" s="41">
        <v>82.5</v>
      </c>
      <c r="H65" s="41">
        <v>81.099999999999994</v>
      </c>
      <c r="I65" s="41">
        <v>79.149999999999991</v>
      </c>
      <c r="J65" s="41">
        <v>85.850000000000009</v>
      </c>
      <c r="K65" s="41">
        <v>87.800000000000026</v>
      </c>
      <c r="L65" s="41">
        <v>89.200000000000017</v>
      </c>
      <c r="M65" s="31">
        <v>86.4</v>
      </c>
      <c r="N65" s="31">
        <v>83.05</v>
      </c>
      <c r="O65" s="42">
        <v>89660000</v>
      </c>
      <c r="P65" s="43">
        <v>1.8516414858570942E-2</v>
      </c>
    </row>
    <row r="66" spans="1:16" ht="12.75" customHeight="1">
      <c r="A66" s="31">
        <v>56</v>
      </c>
      <c r="B66" s="32" t="s">
        <v>80</v>
      </c>
      <c r="C66" s="33" t="s">
        <v>105</v>
      </c>
      <c r="D66" s="34">
        <v>44406</v>
      </c>
      <c r="E66" s="40">
        <v>142.30000000000001</v>
      </c>
      <c r="F66" s="40">
        <v>142.66666666666669</v>
      </c>
      <c r="G66" s="41">
        <v>140.43333333333337</v>
      </c>
      <c r="H66" s="41">
        <v>138.56666666666669</v>
      </c>
      <c r="I66" s="41">
        <v>136.33333333333337</v>
      </c>
      <c r="J66" s="41">
        <v>144.53333333333336</v>
      </c>
      <c r="K66" s="41">
        <v>146.76666666666671</v>
      </c>
      <c r="L66" s="41">
        <v>148.63333333333335</v>
      </c>
      <c r="M66" s="31">
        <v>144.9</v>
      </c>
      <c r="N66" s="31">
        <v>140.80000000000001</v>
      </c>
      <c r="O66" s="42">
        <v>32940000</v>
      </c>
      <c r="P66" s="43">
        <v>-4.1022908897176344E-2</v>
      </c>
    </row>
    <row r="67" spans="1:16" ht="12.75" customHeight="1">
      <c r="A67" s="31">
        <v>57</v>
      </c>
      <c r="B67" s="32" t="s">
        <v>48</v>
      </c>
      <c r="C67" s="33" t="s">
        <v>106</v>
      </c>
      <c r="D67" s="34">
        <v>44406</v>
      </c>
      <c r="E67" s="40">
        <v>669.75</v>
      </c>
      <c r="F67" s="40">
        <v>675.11666666666667</v>
      </c>
      <c r="G67" s="41">
        <v>662.18333333333339</v>
      </c>
      <c r="H67" s="41">
        <v>654.61666666666667</v>
      </c>
      <c r="I67" s="41">
        <v>641.68333333333339</v>
      </c>
      <c r="J67" s="41">
        <v>682.68333333333339</v>
      </c>
      <c r="K67" s="41">
        <v>695.61666666666656</v>
      </c>
      <c r="L67" s="41">
        <v>703.18333333333339</v>
      </c>
      <c r="M67" s="31">
        <v>688.05</v>
      </c>
      <c r="N67" s="31">
        <v>667.55</v>
      </c>
      <c r="O67" s="42">
        <v>7121950</v>
      </c>
      <c r="P67" s="43">
        <v>1.8083182640144666E-2</v>
      </c>
    </row>
    <row r="68" spans="1:16" ht="12.75" customHeight="1">
      <c r="A68" s="31">
        <v>58</v>
      </c>
      <c r="B68" s="32" t="s">
        <v>107</v>
      </c>
      <c r="C68" s="33" t="s">
        <v>108</v>
      </c>
      <c r="D68" s="34">
        <v>44406</v>
      </c>
      <c r="E68" s="40">
        <v>29.3</v>
      </c>
      <c r="F68" s="40">
        <v>29.5</v>
      </c>
      <c r="G68" s="41">
        <v>28.7</v>
      </c>
      <c r="H68" s="41">
        <v>28.099999999999998</v>
      </c>
      <c r="I68" s="41">
        <v>27.299999999999997</v>
      </c>
      <c r="J68" s="41">
        <v>30.1</v>
      </c>
      <c r="K68" s="41">
        <v>30.9</v>
      </c>
      <c r="L68" s="41">
        <v>31.500000000000004</v>
      </c>
      <c r="M68" s="31">
        <v>30.3</v>
      </c>
      <c r="N68" s="31">
        <v>28.9</v>
      </c>
      <c r="O68" s="42">
        <v>120240000</v>
      </c>
      <c r="P68" s="43">
        <v>-1.1651562788977252E-2</v>
      </c>
    </row>
    <row r="69" spans="1:16" ht="12.75" customHeight="1">
      <c r="A69" s="31">
        <v>59</v>
      </c>
      <c r="B69" s="32" t="s">
        <v>57</v>
      </c>
      <c r="C69" s="33" t="s">
        <v>109</v>
      </c>
      <c r="D69" s="34">
        <v>44406</v>
      </c>
      <c r="E69" s="40">
        <v>951.9</v>
      </c>
      <c r="F69" s="40">
        <v>949.7833333333333</v>
      </c>
      <c r="G69" s="41">
        <v>943.36666666666656</v>
      </c>
      <c r="H69" s="41">
        <v>934.83333333333326</v>
      </c>
      <c r="I69" s="41">
        <v>928.41666666666652</v>
      </c>
      <c r="J69" s="41">
        <v>958.31666666666661</v>
      </c>
      <c r="K69" s="41">
        <v>964.73333333333335</v>
      </c>
      <c r="L69" s="41">
        <v>973.26666666666665</v>
      </c>
      <c r="M69" s="31">
        <v>956.2</v>
      </c>
      <c r="N69" s="31">
        <v>941.25</v>
      </c>
      <c r="O69" s="42">
        <v>3849000</v>
      </c>
      <c r="P69" s="43">
        <v>6.0115002613695765E-3</v>
      </c>
    </row>
    <row r="70" spans="1:16" ht="12.75" customHeight="1">
      <c r="A70" s="31">
        <v>60</v>
      </c>
      <c r="B70" s="32" t="s">
        <v>98</v>
      </c>
      <c r="C70" s="33" t="s">
        <v>110</v>
      </c>
      <c r="D70" s="34">
        <v>44406</v>
      </c>
      <c r="E70" s="40">
        <v>1546.05</v>
      </c>
      <c r="F70" s="40">
        <v>1544.9333333333334</v>
      </c>
      <c r="G70" s="41">
        <v>1519.1166666666668</v>
      </c>
      <c r="H70" s="41">
        <v>1492.1833333333334</v>
      </c>
      <c r="I70" s="41">
        <v>1466.3666666666668</v>
      </c>
      <c r="J70" s="41">
        <v>1571.8666666666668</v>
      </c>
      <c r="K70" s="41">
        <v>1597.6833333333334</v>
      </c>
      <c r="L70" s="41">
        <v>1624.6166666666668</v>
      </c>
      <c r="M70" s="31">
        <v>1570.75</v>
      </c>
      <c r="N70" s="31">
        <v>1518</v>
      </c>
      <c r="O70" s="42">
        <v>2028650</v>
      </c>
      <c r="P70" s="43">
        <v>-3.4642746674914938E-2</v>
      </c>
    </row>
    <row r="71" spans="1:16" ht="12.75" customHeight="1">
      <c r="A71" s="31">
        <v>61</v>
      </c>
      <c r="B71" s="32" t="s">
        <v>48</v>
      </c>
      <c r="C71" s="33" t="s">
        <v>111</v>
      </c>
      <c r="D71" s="34">
        <v>44406</v>
      </c>
      <c r="E71" s="40">
        <v>368.6</v>
      </c>
      <c r="F71" s="40">
        <v>370.05</v>
      </c>
      <c r="G71" s="41">
        <v>358.95000000000005</v>
      </c>
      <c r="H71" s="41">
        <v>349.3</v>
      </c>
      <c r="I71" s="41">
        <v>338.20000000000005</v>
      </c>
      <c r="J71" s="41">
        <v>379.70000000000005</v>
      </c>
      <c r="K71" s="41">
        <v>390.80000000000007</v>
      </c>
      <c r="L71" s="41">
        <v>400.45000000000005</v>
      </c>
      <c r="M71" s="31">
        <v>381.15</v>
      </c>
      <c r="N71" s="31">
        <v>360.4</v>
      </c>
      <c r="O71" s="42">
        <v>12229500</v>
      </c>
      <c r="P71" s="43">
        <v>-4.4099830385267748E-2</v>
      </c>
    </row>
    <row r="72" spans="1:16" ht="12.75" customHeight="1">
      <c r="A72" s="31">
        <v>62</v>
      </c>
      <c r="B72" s="32" t="s">
        <v>43</v>
      </c>
      <c r="C72" s="33" t="s">
        <v>112</v>
      </c>
      <c r="D72" s="34">
        <v>44406</v>
      </c>
      <c r="E72" s="40">
        <v>1578.15</v>
      </c>
      <c r="F72" s="40">
        <v>1571.7166666666665</v>
      </c>
      <c r="G72" s="41">
        <v>1550.9333333333329</v>
      </c>
      <c r="H72" s="41">
        <v>1523.7166666666665</v>
      </c>
      <c r="I72" s="41">
        <v>1502.9333333333329</v>
      </c>
      <c r="J72" s="41">
        <v>1598.9333333333329</v>
      </c>
      <c r="K72" s="41">
        <v>1619.7166666666662</v>
      </c>
      <c r="L72" s="41">
        <v>1646.9333333333329</v>
      </c>
      <c r="M72" s="31">
        <v>1592.5</v>
      </c>
      <c r="N72" s="31">
        <v>1544.5</v>
      </c>
      <c r="O72" s="42">
        <v>12657800</v>
      </c>
      <c r="P72" s="43">
        <v>1.0312405216863815E-2</v>
      </c>
    </row>
    <row r="73" spans="1:16" ht="12.75" customHeight="1">
      <c r="A73" s="31">
        <v>63</v>
      </c>
      <c r="B73" s="32" t="s">
        <v>80</v>
      </c>
      <c r="C73" s="33" t="s">
        <v>113</v>
      </c>
      <c r="D73" s="34">
        <v>44406</v>
      </c>
      <c r="E73" s="40">
        <v>710.65</v>
      </c>
      <c r="F73" s="40">
        <v>704.26666666666677</v>
      </c>
      <c r="G73" s="41">
        <v>692.08333333333348</v>
      </c>
      <c r="H73" s="41">
        <v>673.51666666666677</v>
      </c>
      <c r="I73" s="41">
        <v>661.33333333333348</v>
      </c>
      <c r="J73" s="41">
        <v>722.83333333333348</v>
      </c>
      <c r="K73" s="41">
        <v>735.01666666666665</v>
      </c>
      <c r="L73" s="41">
        <v>753.58333333333348</v>
      </c>
      <c r="M73" s="31">
        <v>716.45</v>
      </c>
      <c r="N73" s="31">
        <v>685.7</v>
      </c>
      <c r="O73" s="42">
        <v>1955000</v>
      </c>
      <c r="P73" s="43">
        <v>4.8257372654155493E-2</v>
      </c>
    </row>
    <row r="74" spans="1:16" ht="12.75" customHeight="1">
      <c r="A74" s="31">
        <v>64</v>
      </c>
      <c r="B74" s="32" t="s">
        <v>71</v>
      </c>
      <c r="C74" s="33" t="s">
        <v>114</v>
      </c>
      <c r="D74" s="34">
        <v>44406</v>
      </c>
      <c r="E74" s="40">
        <v>1106.5</v>
      </c>
      <c r="F74" s="40">
        <v>1094.5333333333333</v>
      </c>
      <c r="G74" s="41">
        <v>1075.7166666666667</v>
      </c>
      <c r="H74" s="41">
        <v>1044.9333333333334</v>
      </c>
      <c r="I74" s="41">
        <v>1026.1166666666668</v>
      </c>
      <c r="J74" s="41">
        <v>1125.3166666666666</v>
      </c>
      <c r="K74" s="41">
        <v>1144.1333333333332</v>
      </c>
      <c r="L74" s="41">
        <v>1174.9166666666665</v>
      </c>
      <c r="M74" s="31">
        <v>1113.3499999999999</v>
      </c>
      <c r="N74" s="31">
        <v>1063.75</v>
      </c>
      <c r="O74" s="42">
        <v>7173500</v>
      </c>
      <c r="P74" s="43">
        <v>6.9155674789477609E-2</v>
      </c>
    </row>
    <row r="75" spans="1:16" ht="12.75" customHeight="1">
      <c r="A75" s="31">
        <v>65</v>
      </c>
      <c r="B75" s="32" t="s">
        <v>88</v>
      </c>
      <c r="C75" s="33" t="s">
        <v>115</v>
      </c>
      <c r="D75" s="34">
        <v>44406</v>
      </c>
      <c r="E75" s="40">
        <v>973.8</v>
      </c>
      <c r="F75" s="40">
        <v>982</v>
      </c>
      <c r="G75" s="41">
        <v>957.85</v>
      </c>
      <c r="H75" s="41">
        <v>941.9</v>
      </c>
      <c r="I75" s="41">
        <v>917.75</v>
      </c>
      <c r="J75" s="41">
        <v>997.95</v>
      </c>
      <c r="K75" s="41">
        <v>1022.1000000000001</v>
      </c>
      <c r="L75" s="41">
        <v>1038.0500000000002</v>
      </c>
      <c r="M75" s="31">
        <v>1006.15</v>
      </c>
      <c r="N75" s="31">
        <v>966.05</v>
      </c>
      <c r="O75" s="42">
        <v>18314100</v>
      </c>
      <c r="P75" s="43">
        <v>-0.10642439974042829</v>
      </c>
    </row>
    <row r="76" spans="1:16" ht="12.75" customHeight="1">
      <c r="A76" s="31">
        <v>66</v>
      </c>
      <c r="B76" s="32" t="s">
        <v>64</v>
      </c>
      <c r="C76" t="s">
        <v>116</v>
      </c>
      <c r="D76" s="34">
        <v>44406</v>
      </c>
      <c r="E76" s="40">
        <v>2458.85</v>
      </c>
      <c r="F76" s="40">
        <v>2462.4666666666667</v>
      </c>
      <c r="G76" s="41">
        <v>2445.1833333333334</v>
      </c>
      <c r="H76" s="41">
        <v>2431.5166666666669</v>
      </c>
      <c r="I76" s="41">
        <v>2414.2333333333336</v>
      </c>
      <c r="J76" s="41">
        <v>2476.1333333333332</v>
      </c>
      <c r="K76" s="41">
        <v>2493.416666666667</v>
      </c>
      <c r="L76" s="41">
        <v>2507.083333333333</v>
      </c>
      <c r="M76" s="31">
        <v>2479.75</v>
      </c>
      <c r="N76" s="31">
        <v>2448.8000000000002</v>
      </c>
      <c r="O76" s="42">
        <v>15276300</v>
      </c>
      <c r="P76" s="43">
        <v>-2.3753834355828223E-2</v>
      </c>
    </row>
    <row r="77" spans="1:16" ht="12.75" customHeight="1">
      <c r="A77" s="31">
        <v>67</v>
      </c>
      <c r="B77" s="32" t="s">
        <v>64</v>
      </c>
      <c r="C77" s="33" t="s">
        <v>117</v>
      </c>
      <c r="D77" s="34">
        <v>44406</v>
      </c>
      <c r="E77" s="40">
        <v>2875.45</v>
      </c>
      <c r="F77" s="40">
        <v>2909.5166666666664</v>
      </c>
      <c r="G77" s="41">
        <v>2830.0333333333328</v>
      </c>
      <c r="H77" s="41">
        <v>2784.6166666666663</v>
      </c>
      <c r="I77" s="41">
        <v>2705.1333333333328</v>
      </c>
      <c r="J77" s="41">
        <v>2954.9333333333329</v>
      </c>
      <c r="K77" s="41">
        <v>3034.4166666666665</v>
      </c>
      <c r="L77" s="41">
        <v>3079.833333333333</v>
      </c>
      <c r="M77" s="31">
        <v>2989</v>
      </c>
      <c r="N77" s="31">
        <v>2864.1</v>
      </c>
      <c r="O77" s="42">
        <v>1076000</v>
      </c>
      <c r="P77" s="43">
        <v>6.0934726878327745E-2</v>
      </c>
    </row>
    <row r="78" spans="1:16" ht="12.75" customHeight="1">
      <c r="A78" s="31">
        <v>68</v>
      </c>
      <c r="B78" s="32" t="s">
        <v>59</v>
      </c>
      <c r="C78" s="33" t="s">
        <v>118</v>
      </c>
      <c r="D78" s="34">
        <v>44406</v>
      </c>
      <c r="E78" s="40">
        <v>1447.5</v>
      </c>
      <c r="F78" s="40">
        <v>1448.8999999999999</v>
      </c>
      <c r="G78" s="41">
        <v>1439.0999999999997</v>
      </c>
      <c r="H78" s="41">
        <v>1430.6999999999998</v>
      </c>
      <c r="I78" s="41">
        <v>1420.8999999999996</v>
      </c>
      <c r="J78" s="41">
        <v>1457.2999999999997</v>
      </c>
      <c r="K78" s="41">
        <v>1467.1</v>
      </c>
      <c r="L78" s="41">
        <v>1475.4999999999998</v>
      </c>
      <c r="M78" s="31">
        <v>1458.7</v>
      </c>
      <c r="N78" s="31">
        <v>1440.5</v>
      </c>
      <c r="O78" s="42">
        <v>31117900</v>
      </c>
      <c r="P78" s="43">
        <v>7.0741862225586677E-2</v>
      </c>
    </row>
    <row r="79" spans="1:16" ht="12.75" customHeight="1">
      <c r="A79" s="31">
        <v>69</v>
      </c>
      <c r="B79" s="32" t="s">
        <v>64</v>
      </c>
      <c r="C79" s="33" t="s">
        <v>119</v>
      </c>
      <c r="D79" s="34">
        <v>44406</v>
      </c>
      <c r="E79" s="40">
        <v>664.65</v>
      </c>
      <c r="F79" s="40">
        <v>669.86666666666667</v>
      </c>
      <c r="G79" s="41">
        <v>658.0333333333333</v>
      </c>
      <c r="H79" s="41">
        <v>651.41666666666663</v>
      </c>
      <c r="I79" s="41">
        <v>639.58333333333326</v>
      </c>
      <c r="J79" s="41">
        <v>676.48333333333335</v>
      </c>
      <c r="K79" s="41">
        <v>688.31666666666661</v>
      </c>
      <c r="L79" s="41">
        <v>694.93333333333339</v>
      </c>
      <c r="M79" s="31">
        <v>681.7</v>
      </c>
      <c r="N79" s="31">
        <v>663.25</v>
      </c>
      <c r="O79" s="42">
        <v>20512800</v>
      </c>
      <c r="P79" s="43">
        <v>1.1993270744016932E-2</v>
      </c>
    </row>
    <row r="80" spans="1:16" ht="12.75" customHeight="1">
      <c r="A80" s="31">
        <v>70</v>
      </c>
      <c r="B80" s="32" t="s">
        <v>50</v>
      </c>
      <c r="C80" s="33" t="s">
        <v>120</v>
      </c>
      <c r="D80" s="34">
        <v>44406</v>
      </c>
      <c r="E80" s="40">
        <v>2807.55</v>
      </c>
      <c r="F80" s="40">
        <v>2819.9166666666665</v>
      </c>
      <c r="G80" s="41">
        <v>2780.833333333333</v>
      </c>
      <c r="H80" s="41">
        <v>2754.1166666666663</v>
      </c>
      <c r="I80" s="41">
        <v>2715.0333333333328</v>
      </c>
      <c r="J80" s="41">
        <v>2846.6333333333332</v>
      </c>
      <c r="K80" s="41">
        <v>2885.7166666666662</v>
      </c>
      <c r="L80" s="41">
        <v>2912.4333333333334</v>
      </c>
      <c r="M80" s="31">
        <v>2859</v>
      </c>
      <c r="N80" s="31">
        <v>2793.2</v>
      </c>
      <c r="O80" s="42">
        <v>5004300</v>
      </c>
      <c r="P80" s="43">
        <v>1.8189586766770433E-2</v>
      </c>
    </row>
    <row r="81" spans="1:16" ht="12.75" customHeight="1">
      <c r="A81" s="31">
        <v>71</v>
      </c>
      <c r="B81" s="32" t="s">
        <v>121</v>
      </c>
      <c r="C81" s="33" t="s">
        <v>122</v>
      </c>
      <c r="D81" s="34">
        <v>44406</v>
      </c>
      <c r="E81" s="40">
        <v>383.5</v>
      </c>
      <c r="F81" s="40">
        <v>387.01666666666665</v>
      </c>
      <c r="G81" s="41">
        <v>376.98333333333329</v>
      </c>
      <c r="H81" s="41">
        <v>370.46666666666664</v>
      </c>
      <c r="I81" s="41">
        <v>360.43333333333328</v>
      </c>
      <c r="J81" s="41">
        <v>393.5333333333333</v>
      </c>
      <c r="K81" s="41">
        <v>403.56666666666661</v>
      </c>
      <c r="L81" s="41">
        <v>410.08333333333331</v>
      </c>
      <c r="M81" s="31">
        <v>397.05</v>
      </c>
      <c r="N81" s="31">
        <v>380.5</v>
      </c>
      <c r="O81" s="42">
        <v>27133000</v>
      </c>
      <c r="P81" s="43">
        <v>-8.3714513904015103E-2</v>
      </c>
    </row>
    <row r="82" spans="1:16" ht="12.75" customHeight="1">
      <c r="A82" s="31">
        <v>72</v>
      </c>
      <c r="B82" s="32" t="s">
        <v>80</v>
      </c>
      <c r="C82" s="33" t="s">
        <v>123</v>
      </c>
      <c r="D82" s="34">
        <v>44406</v>
      </c>
      <c r="E82" s="40">
        <v>276.5</v>
      </c>
      <c r="F82" s="40">
        <v>275.33333333333331</v>
      </c>
      <c r="G82" s="41">
        <v>273.06666666666661</v>
      </c>
      <c r="H82" s="41">
        <v>269.63333333333327</v>
      </c>
      <c r="I82" s="41">
        <v>267.36666666666656</v>
      </c>
      <c r="J82" s="41">
        <v>278.76666666666665</v>
      </c>
      <c r="K82" s="41">
        <v>281.03333333333342</v>
      </c>
      <c r="L82" s="41">
        <v>284.4666666666667</v>
      </c>
      <c r="M82" s="31">
        <v>277.60000000000002</v>
      </c>
      <c r="N82" s="31">
        <v>271.89999999999998</v>
      </c>
      <c r="O82" s="42">
        <v>18376200</v>
      </c>
      <c r="P82" s="43">
        <v>-8.0163241509983961E-3</v>
      </c>
    </row>
    <row r="83" spans="1:16" ht="12.75" customHeight="1">
      <c r="A83" s="31">
        <v>73</v>
      </c>
      <c r="B83" s="32" t="s">
        <v>57</v>
      </c>
      <c r="C83" s="33" t="s">
        <v>124</v>
      </c>
      <c r="D83" s="34">
        <v>44406</v>
      </c>
      <c r="E83" s="40">
        <v>2436.5</v>
      </c>
      <c r="F83" s="40">
        <v>2435.0333333333333</v>
      </c>
      <c r="G83" s="41">
        <v>2406.7166666666667</v>
      </c>
      <c r="H83" s="41">
        <v>2376.9333333333334</v>
      </c>
      <c r="I83" s="41">
        <v>2348.6166666666668</v>
      </c>
      <c r="J83" s="41">
        <v>2464.8166666666666</v>
      </c>
      <c r="K83" s="41">
        <v>2493.1333333333332</v>
      </c>
      <c r="L83" s="41">
        <v>2522.9166666666665</v>
      </c>
      <c r="M83" s="31">
        <v>2463.35</v>
      </c>
      <c r="N83" s="31">
        <v>2405.25</v>
      </c>
      <c r="O83" s="42">
        <v>6467400</v>
      </c>
      <c r="P83" s="43">
        <v>-4.280259302015807E-2</v>
      </c>
    </row>
    <row r="84" spans="1:16" ht="12.75" customHeight="1">
      <c r="A84" s="31">
        <v>74</v>
      </c>
      <c r="B84" s="32" t="s">
        <v>64</v>
      </c>
      <c r="C84" s="33" t="s">
        <v>125</v>
      </c>
      <c r="D84" s="34">
        <v>44406</v>
      </c>
      <c r="E84" s="40">
        <v>265.85000000000002</v>
      </c>
      <c r="F84" s="40">
        <v>268.68333333333334</v>
      </c>
      <c r="G84" s="41">
        <v>261.36666666666667</v>
      </c>
      <c r="H84" s="41">
        <v>256.88333333333333</v>
      </c>
      <c r="I84" s="41">
        <v>249.56666666666666</v>
      </c>
      <c r="J84" s="41">
        <v>273.16666666666669</v>
      </c>
      <c r="K84" s="41">
        <v>280.48333333333341</v>
      </c>
      <c r="L84" s="41">
        <v>284.9666666666667</v>
      </c>
      <c r="M84" s="31">
        <v>276</v>
      </c>
      <c r="N84" s="31">
        <v>264.2</v>
      </c>
      <c r="O84" s="42">
        <v>30742700</v>
      </c>
      <c r="P84" s="43">
        <v>-2.7840407803156553E-2</v>
      </c>
    </row>
    <row r="85" spans="1:16" ht="12.75" customHeight="1">
      <c r="A85" s="31">
        <v>75</v>
      </c>
      <c r="B85" s="32" t="s">
        <v>59</v>
      </c>
      <c r="C85" s="33" t="s">
        <v>126</v>
      </c>
      <c r="D85" s="34">
        <v>44406</v>
      </c>
      <c r="E85" s="40">
        <v>640.5</v>
      </c>
      <c r="F85" s="40">
        <v>643.55000000000007</v>
      </c>
      <c r="G85" s="41">
        <v>636.10000000000014</v>
      </c>
      <c r="H85" s="41">
        <v>631.70000000000005</v>
      </c>
      <c r="I85" s="41">
        <v>624.25000000000011</v>
      </c>
      <c r="J85" s="41">
        <v>647.95000000000016</v>
      </c>
      <c r="K85" s="41">
        <v>655.4000000000002</v>
      </c>
      <c r="L85" s="41">
        <v>659.80000000000018</v>
      </c>
      <c r="M85" s="31">
        <v>651</v>
      </c>
      <c r="N85" s="31">
        <v>639.15</v>
      </c>
      <c r="O85" s="42">
        <v>68349875</v>
      </c>
      <c r="P85" s="43">
        <v>4.1816492262938872E-3</v>
      </c>
    </row>
    <row r="86" spans="1:16" ht="12.75" customHeight="1">
      <c r="A86" s="31">
        <v>76</v>
      </c>
      <c r="B86" s="32" t="s">
        <v>64</v>
      </c>
      <c r="C86" s="33" t="s">
        <v>127</v>
      </c>
      <c r="D86" s="34">
        <v>44406</v>
      </c>
      <c r="E86" s="40">
        <v>1480.7</v>
      </c>
      <c r="F86" s="40">
        <v>1480.9333333333334</v>
      </c>
      <c r="G86" s="41">
        <v>1470.5666666666668</v>
      </c>
      <c r="H86" s="41">
        <v>1460.4333333333334</v>
      </c>
      <c r="I86" s="41">
        <v>1450.0666666666668</v>
      </c>
      <c r="J86" s="41">
        <v>1491.0666666666668</v>
      </c>
      <c r="K86" s="41">
        <v>1501.4333333333336</v>
      </c>
      <c r="L86" s="41">
        <v>1511.5666666666668</v>
      </c>
      <c r="M86" s="31">
        <v>1491.3</v>
      </c>
      <c r="N86" s="31">
        <v>1470.8</v>
      </c>
      <c r="O86" s="42">
        <v>1230800</v>
      </c>
      <c r="P86" s="43">
        <v>-8.21917808219178E-3</v>
      </c>
    </row>
    <row r="87" spans="1:16" ht="12.75" customHeight="1">
      <c r="A87" s="31">
        <v>77</v>
      </c>
      <c r="B87" s="32" t="s">
        <v>64</v>
      </c>
      <c r="C87" s="33" t="s">
        <v>128</v>
      </c>
      <c r="D87" s="34">
        <v>44406</v>
      </c>
      <c r="E87" s="40">
        <v>606.75</v>
      </c>
      <c r="F87" s="40">
        <v>611.46666666666658</v>
      </c>
      <c r="G87" s="41">
        <v>598.58333333333314</v>
      </c>
      <c r="H87" s="41">
        <v>590.41666666666652</v>
      </c>
      <c r="I87" s="41">
        <v>577.53333333333308</v>
      </c>
      <c r="J87" s="41">
        <v>619.63333333333321</v>
      </c>
      <c r="K87" s="41">
        <v>632.51666666666665</v>
      </c>
      <c r="L87" s="41">
        <v>640.68333333333328</v>
      </c>
      <c r="M87" s="31">
        <v>624.35</v>
      </c>
      <c r="N87" s="31">
        <v>603.29999999999995</v>
      </c>
      <c r="O87" s="42">
        <v>6322500</v>
      </c>
      <c r="P87" s="43">
        <v>5.9665871121718375E-3</v>
      </c>
    </row>
    <row r="88" spans="1:16" ht="12.75" customHeight="1">
      <c r="A88" s="31">
        <v>78</v>
      </c>
      <c r="B88" s="32" t="s">
        <v>75</v>
      </c>
      <c r="C88" s="33" t="s">
        <v>129</v>
      </c>
      <c r="D88" s="34">
        <v>44406</v>
      </c>
      <c r="E88" s="40">
        <v>9.0500000000000007</v>
      </c>
      <c r="F88" s="40">
        <v>9.1166666666666654</v>
      </c>
      <c r="G88" s="41">
        <v>8.8833333333333311</v>
      </c>
      <c r="H88" s="41">
        <v>8.716666666666665</v>
      </c>
      <c r="I88" s="41">
        <v>8.4833333333333307</v>
      </c>
      <c r="J88" s="41">
        <v>9.2833333333333314</v>
      </c>
      <c r="K88" s="41">
        <v>9.5166666666666657</v>
      </c>
      <c r="L88" s="41">
        <v>9.6833333333333318</v>
      </c>
      <c r="M88" s="31">
        <v>9.35</v>
      </c>
      <c r="N88" s="31">
        <v>8.9499999999999993</v>
      </c>
      <c r="O88" s="42">
        <v>651700000</v>
      </c>
      <c r="P88" s="43">
        <v>2.1841729777192405E-2</v>
      </c>
    </row>
    <row r="89" spans="1:16" ht="12.75" customHeight="1">
      <c r="A89" s="31">
        <v>79</v>
      </c>
      <c r="B89" s="32" t="s">
        <v>59</v>
      </c>
      <c r="C89" s="33" t="s">
        <v>130</v>
      </c>
      <c r="D89" s="34">
        <v>44406</v>
      </c>
      <c r="E89" s="40">
        <v>51.3</v>
      </c>
      <c r="F89" s="40">
        <v>51.866666666666667</v>
      </c>
      <c r="G89" s="41">
        <v>50.433333333333337</v>
      </c>
      <c r="H89" s="41">
        <v>49.56666666666667</v>
      </c>
      <c r="I89" s="41">
        <v>48.13333333333334</v>
      </c>
      <c r="J89" s="41">
        <v>52.733333333333334</v>
      </c>
      <c r="K89" s="41">
        <v>54.166666666666657</v>
      </c>
      <c r="L89" s="41">
        <v>55.033333333333331</v>
      </c>
      <c r="M89" s="31">
        <v>53.3</v>
      </c>
      <c r="N89" s="31">
        <v>51</v>
      </c>
      <c r="O89" s="42">
        <v>198559500</v>
      </c>
      <c r="P89" s="43">
        <v>1.8269511838643671E-2</v>
      </c>
    </row>
    <row r="90" spans="1:16" ht="12.75" customHeight="1">
      <c r="A90" s="31">
        <v>80</v>
      </c>
      <c r="B90" s="32" t="s">
        <v>80</v>
      </c>
      <c r="C90" s="33" t="s">
        <v>131</v>
      </c>
      <c r="D90" s="34">
        <v>44406</v>
      </c>
      <c r="E90" s="40">
        <v>539.70000000000005</v>
      </c>
      <c r="F90" s="40">
        <v>542.63333333333333</v>
      </c>
      <c r="G90" s="41">
        <v>535.36666666666667</v>
      </c>
      <c r="H90" s="41">
        <v>531.0333333333333</v>
      </c>
      <c r="I90" s="41">
        <v>523.76666666666665</v>
      </c>
      <c r="J90" s="41">
        <v>546.9666666666667</v>
      </c>
      <c r="K90" s="41">
        <v>554.23333333333335</v>
      </c>
      <c r="L90" s="41">
        <v>558.56666666666672</v>
      </c>
      <c r="M90" s="31">
        <v>549.9</v>
      </c>
      <c r="N90" s="31">
        <v>538.29999999999995</v>
      </c>
      <c r="O90" s="42">
        <v>10194250</v>
      </c>
      <c r="P90" s="43">
        <v>2.2197711291879224E-2</v>
      </c>
    </row>
    <row r="91" spans="1:16" ht="12.75" customHeight="1">
      <c r="A91" s="31">
        <v>81</v>
      </c>
      <c r="B91" s="32" t="s">
        <v>107</v>
      </c>
      <c r="C91" s="33" t="s">
        <v>132</v>
      </c>
      <c r="D91" s="34">
        <v>44406</v>
      </c>
      <c r="E91" s="40">
        <v>143.25</v>
      </c>
      <c r="F91" s="40">
        <v>144.98333333333332</v>
      </c>
      <c r="G91" s="41">
        <v>140.51666666666665</v>
      </c>
      <c r="H91" s="41">
        <v>137.78333333333333</v>
      </c>
      <c r="I91" s="41">
        <v>133.31666666666666</v>
      </c>
      <c r="J91" s="41">
        <v>147.71666666666664</v>
      </c>
      <c r="K91" s="41">
        <v>152.18333333333328</v>
      </c>
      <c r="L91" s="41">
        <v>154.91666666666663</v>
      </c>
      <c r="M91" s="31">
        <v>149.44999999999999</v>
      </c>
      <c r="N91" s="31">
        <v>142.25</v>
      </c>
      <c r="O91" s="42">
        <v>7722000</v>
      </c>
      <c r="P91" s="43">
        <v>-1.2961116650049851E-2</v>
      </c>
    </row>
    <row r="92" spans="1:16" ht="12.75" customHeight="1">
      <c r="A92" s="31">
        <v>82</v>
      </c>
      <c r="B92" s="32" t="s">
        <v>45</v>
      </c>
      <c r="C92" s="33" t="s">
        <v>133</v>
      </c>
      <c r="D92" s="34">
        <v>44406</v>
      </c>
      <c r="E92" s="40">
        <v>1678.9</v>
      </c>
      <c r="F92" s="40">
        <v>1705.5833333333333</v>
      </c>
      <c r="G92" s="41">
        <v>1648.8666666666666</v>
      </c>
      <c r="H92" s="41">
        <v>1618.8333333333333</v>
      </c>
      <c r="I92" s="41">
        <v>1562.1166666666666</v>
      </c>
      <c r="J92" s="41">
        <v>1735.6166666666666</v>
      </c>
      <c r="K92" s="41">
        <v>1792.3333333333333</v>
      </c>
      <c r="L92" s="41">
        <v>1822.3666666666666</v>
      </c>
      <c r="M92" s="31">
        <v>1762.3</v>
      </c>
      <c r="N92" s="31">
        <v>1675.55</v>
      </c>
      <c r="O92" s="42">
        <v>2272000</v>
      </c>
      <c r="P92" s="43">
        <v>-2.0689655172413793E-2</v>
      </c>
    </row>
    <row r="93" spans="1:16" ht="12.75" customHeight="1">
      <c r="A93" s="31">
        <v>83</v>
      </c>
      <c r="B93" s="32" t="s">
        <v>59</v>
      </c>
      <c r="C93" s="33" t="s">
        <v>134</v>
      </c>
      <c r="D93" s="34">
        <v>44406</v>
      </c>
      <c r="E93" s="40">
        <v>981.65</v>
      </c>
      <c r="F93" s="40">
        <v>993.48333333333323</v>
      </c>
      <c r="G93" s="41">
        <v>967.86666666666645</v>
      </c>
      <c r="H93" s="41">
        <v>954.08333333333326</v>
      </c>
      <c r="I93" s="41">
        <v>928.46666666666647</v>
      </c>
      <c r="J93" s="41">
        <v>1007.2666666666664</v>
      </c>
      <c r="K93" s="41">
        <v>1032.8833333333332</v>
      </c>
      <c r="L93" s="41">
        <v>1046.6666666666665</v>
      </c>
      <c r="M93" s="31">
        <v>1019.1</v>
      </c>
      <c r="N93" s="31">
        <v>979.7</v>
      </c>
      <c r="O93" s="42">
        <v>16033500</v>
      </c>
      <c r="P93" s="43">
        <v>-4.5386346586646663E-2</v>
      </c>
    </row>
    <row r="94" spans="1:16" ht="12.75" customHeight="1">
      <c r="A94" s="31">
        <v>84</v>
      </c>
      <c r="B94" s="32" t="s">
        <v>75</v>
      </c>
      <c r="C94" s="33" t="s">
        <v>135</v>
      </c>
      <c r="D94" s="34">
        <v>44406</v>
      </c>
      <c r="E94" s="40">
        <v>225</v>
      </c>
      <c r="F94" s="40">
        <v>226.6</v>
      </c>
      <c r="G94" s="41">
        <v>222.95</v>
      </c>
      <c r="H94" s="41">
        <v>220.9</v>
      </c>
      <c r="I94" s="41">
        <v>217.25</v>
      </c>
      <c r="J94" s="41">
        <v>228.64999999999998</v>
      </c>
      <c r="K94" s="41">
        <v>232.3</v>
      </c>
      <c r="L94" s="41">
        <v>234.34999999999997</v>
      </c>
      <c r="M94" s="31">
        <v>230.25</v>
      </c>
      <c r="N94" s="31">
        <v>224.55</v>
      </c>
      <c r="O94" s="42">
        <v>17844400</v>
      </c>
      <c r="P94" s="43">
        <v>-3.4247613274738596E-2</v>
      </c>
    </row>
    <row r="95" spans="1:16" ht="12.75" customHeight="1">
      <c r="A95" s="31">
        <v>85</v>
      </c>
      <c r="B95" s="32" t="s">
        <v>88</v>
      </c>
      <c r="C95" s="33" t="s">
        <v>136</v>
      </c>
      <c r="D95" s="34">
        <v>44406</v>
      </c>
      <c r="E95" s="40">
        <v>1552.2</v>
      </c>
      <c r="F95" s="40">
        <v>1551.2333333333333</v>
      </c>
      <c r="G95" s="41">
        <v>1541.0166666666667</v>
      </c>
      <c r="H95" s="41">
        <v>1529.8333333333333</v>
      </c>
      <c r="I95" s="41">
        <v>1519.6166666666666</v>
      </c>
      <c r="J95" s="41">
        <v>1562.4166666666667</v>
      </c>
      <c r="K95" s="41">
        <v>1572.6333333333334</v>
      </c>
      <c r="L95" s="41">
        <v>1583.8166666666668</v>
      </c>
      <c r="M95" s="31">
        <v>1561.45</v>
      </c>
      <c r="N95" s="31">
        <v>1540.05</v>
      </c>
      <c r="O95" s="42">
        <v>30433200</v>
      </c>
      <c r="P95" s="43">
        <v>-1.0360369149122977E-2</v>
      </c>
    </row>
    <row r="96" spans="1:16" ht="12.75" customHeight="1">
      <c r="A96" s="31">
        <v>86</v>
      </c>
      <c r="B96" s="32" t="s">
        <v>80</v>
      </c>
      <c r="C96" s="33" t="s">
        <v>137</v>
      </c>
      <c r="D96" s="34">
        <v>44406</v>
      </c>
      <c r="E96" s="40">
        <v>105.6</v>
      </c>
      <c r="F96" s="40">
        <v>105.66666666666667</v>
      </c>
      <c r="G96" s="41">
        <v>104.53333333333335</v>
      </c>
      <c r="H96" s="41">
        <v>103.46666666666667</v>
      </c>
      <c r="I96" s="41">
        <v>102.33333333333334</v>
      </c>
      <c r="J96" s="41">
        <v>106.73333333333335</v>
      </c>
      <c r="K96" s="41">
        <v>107.86666666666667</v>
      </c>
      <c r="L96" s="41">
        <v>108.93333333333335</v>
      </c>
      <c r="M96" s="31">
        <v>106.8</v>
      </c>
      <c r="N96" s="31">
        <v>104.6</v>
      </c>
      <c r="O96" s="42">
        <v>61503000</v>
      </c>
      <c r="P96" s="43">
        <v>-4.0000000000000001E-3</v>
      </c>
    </row>
    <row r="97" spans="1:16" ht="12.75" customHeight="1">
      <c r="A97" s="31">
        <v>87</v>
      </c>
      <c r="B97" s="32" t="s">
        <v>45</v>
      </c>
      <c r="C97" s="33" t="s">
        <v>138</v>
      </c>
      <c r="D97" s="34">
        <v>44406</v>
      </c>
      <c r="E97" s="40">
        <v>2382.75</v>
      </c>
      <c r="F97" s="40">
        <v>2413.4666666666667</v>
      </c>
      <c r="G97" s="41">
        <v>2343.8833333333332</v>
      </c>
      <c r="H97" s="41">
        <v>2305.0166666666664</v>
      </c>
      <c r="I97" s="41">
        <v>2235.4333333333329</v>
      </c>
      <c r="J97" s="41">
        <v>2452.3333333333335</v>
      </c>
      <c r="K97" s="41">
        <v>2521.9166666666665</v>
      </c>
      <c r="L97" s="41">
        <v>2560.7833333333338</v>
      </c>
      <c r="M97" s="31">
        <v>2483.0500000000002</v>
      </c>
      <c r="N97" s="31">
        <v>2374.6</v>
      </c>
      <c r="O97" s="42">
        <v>2005575</v>
      </c>
      <c r="P97" s="43">
        <v>-9.5691676436107861E-2</v>
      </c>
    </row>
    <row r="98" spans="1:16" ht="12.75" customHeight="1">
      <c r="A98" s="31">
        <v>88</v>
      </c>
      <c r="B98" s="32" t="s">
        <v>57</v>
      </c>
      <c r="C98" s="33" t="s">
        <v>139</v>
      </c>
      <c r="D98" s="34">
        <v>44406</v>
      </c>
      <c r="E98" s="40">
        <v>206.95</v>
      </c>
      <c r="F98" s="40">
        <v>207.63333333333333</v>
      </c>
      <c r="G98" s="41">
        <v>205.81666666666666</v>
      </c>
      <c r="H98" s="41">
        <v>204.68333333333334</v>
      </c>
      <c r="I98" s="41">
        <v>202.86666666666667</v>
      </c>
      <c r="J98" s="41">
        <v>208.76666666666665</v>
      </c>
      <c r="K98" s="41">
        <v>210.58333333333331</v>
      </c>
      <c r="L98" s="41">
        <v>211.71666666666664</v>
      </c>
      <c r="M98" s="31">
        <v>209.45</v>
      </c>
      <c r="N98" s="31">
        <v>206.5</v>
      </c>
      <c r="O98" s="42">
        <v>179683200</v>
      </c>
      <c r="P98" s="43">
        <v>-2.7098674521354935E-2</v>
      </c>
    </row>
    <row r="99" spans="1:16" ht="12.75" customHeight="1">
      <c r="A99" s="31">
        <v>89</v>
      </c>
      <c r="B99" s="32" t="s">
        <v>121</v>
      </c>
      <c r="C99" s="33" t="s">
        <v>140</v>
      </c>
      <c r="D99" s="34">
        <v>44406</v>
      </c>
      <c r="E99" s="40">
        <v>380.15</v>
      </c>
      <c r="F99" s="40">
        <v>384.51666666666665</v>
      </c>
      <c r="G99" s="41">
        <v>373.93333333333328</v>
      </c>
      <c r="H99" s="41">
        <v>367.71666666666664</v>
      </c>
      <c r="I99" s="41">
        <v>357.13333333333327</v>
      </c>
      <c r="J99" s="41">
        <v>390.73333333333329</v>
      </c>
      <c r="K99" s="41">
        <v>401.31666666666666</v>
      </c>
      <c r="L99" s="41">
        <v>407.5333333333333</v>
      </c>
      <c r="M99" s="31">
        <v>395.1</v>
      </c>
      <c r="N99" s="31">
        <v>378.3</v>
      </c>
      <c r="O99" s="42">
        <v>42292500</v>
      </c>
      <c r="P99" s="43">
        <v>2.1557971014492753E-2</v>
      </c>
    </row>
    <row r="100" spans="1:16" ht="12.75" customHeight="1">
      <c r="A100" s="31">
        <v>90</v>
      </c>
      <c r="B100" s="32" t="s">
        <v>121</v>
      </c>
      <c r="C100" s="33" t="s">
        <v>141</v>
      </c>
      <c r="D100" s="34">
        <v>44406</v>
      </c>
      <c r="E100" s="40">
        <v>684.3</v>
      </c>
      <c r="F100" s="40">
        <v>687.16666666666663</v>
      </c>
      <c r="G100" s="41">
        <v>673.98333333333323</v>
      </c>
      <c r="H100" s="41">
        <v>663.66666666666663</v>
      </c>
      <c r="I100" s="41">
        <v>650.48333333333323</v>
      </c>
      <c r="J100" s="41">
        <v>697.48333333333323</v>
      </c>
      <c r="K100" s="41">
        <v>710.66666666666663</v>
      </c>
      <c r="L100" s="41">
        <v>720.98333333333323</v>
      </c>
      <c r="M100" s="31">
        <v>700.35</v>
      </c>
      <c r="N100" s="31">
        <v>676.85</v>
      </c>
      <c r="O100" s="42">
        <v>42946200</v>
      </c>
      <c r="P100" s="43">
        <v>1.8146903504560729E-2</v>
      </c>
    </row>
    <row r="101" spans="1:16" ht="12.75" customHeight="1">
      <c r="A101" s="31">
        <v>91</v>
      </c>
      <c r="B101" s="32" t="s">
        <v>45</v>
      </c>
      <c r="C101" s="33" t="s">
        <v>142</v>
      </c>
      <c r="D101" s="34">
        <v>44406</v>
      </c>
      <c r="E101" s="40">
        <v>3075.5</v>
      </c>
      <c r="F101" s="40">
        <v>3067.65</v>
      </c>
      <c r="G101" s="41">
        <v>3034.9</v>
      </c>
      <c r="H101" s="41">
        <v>2994.3</v>
      </c>
      <c r="I101" s="41">
        <v>2961.55</v>
      </c>
      <c r="J101" s="41">
        <v>3108.25</v>
      </c>
      <c r="K101" s="41">
        <v>3141</v>
      </c>
      <c r="L101" s="41">
        <v>3181.6</v>
      </c>
      <c r="M101" s="31">
        <v>3100.4</v>
      </c>
      <c r="N101" s="31">
        <v>3027.05</v>
      </c>
      <c r="O101" s="42">
        <v>1529250</v>
      </c>
      <c r="P101" s="43">
        <v>1.7465069860279441E-2</v>
      </c>
    </row>
    <row r="102" spans="1:16" ht="12.75" customHeight="1">
      <c r="A102" s="31">
        <v>92</v>
      </c>
      <c r="B102" s="32" t="s">
        <v>59</v>
      </c>
      <c r="C102" s="33" t="s">
        <v>143</v>
      </c>
      <c r="D102" s="34">
        <v>44406</v>
      </c>
      <c r="E102" s="40">
        <v>1701.85</v>
      </c>
      <c r="F102" s="40">
        <v>1707.9166666666667</v>
      </c>
      <c r="G102" s="41">
        <v>1690.6333333333334</v>
      </c>
      <c r="H102" s="41">
        <v>1679.4166666666667</v>
      </c>
      <c r="I102" s="41">
        <v>1662.1333333333334</v>
      </c>
      <c r="J102" s="41">
        <v>1719.1333333333334</v>
      </c>
      <c r="K102" s="41">
        <v>1736.4166666666667</v>
      </c>
      <c r="L102" s="41">
        <v>1747.6333333333334</v>
      </c>
      <c r="M102" s="31">
        <v>1725.2</v>
      </c>
      <c r="N102" s="31">
        <v>1696.7</v>
      </c>
      <c r="O102" s="42">
        <v>19584000</v>
      </c>
      <c r="P102" s="43">
        <v>3.7311902907048258E-3</v>
      </c>
    </row>
    <row r="103" spans="1:16" ht="12.75" customHeight="1">
      <c r="A103" s="31">
        <v>93</v>
      </c>
      <c r="B103" s="32" t="s">
        <v>64</v>
      </c>
      <c r="C103" s="33" t="s">
        <v>144</v>
      </c>
      <c r="D103" s="34">
        <v>44406</v>
      </c>
      <c r="E103" s="40">
        <v>87.65</v>
      </c>
      <c r="F103" s="40">
        <v>88.65000000000002</v>
      </c>
      <c r="G103" s="41">
        <v>86.400000000000034</v>
      </c>
      <c r="H103" s="41">
        <v>85.15000000000002</v>
      </c>
      <c r="I103" s="41">
        <v>82.900000000000034</v>
      </c>
      <c r="J103" s="41">
        <v>89.900000000000034</v>
      </c>
      <c r="K103" s="41">
        <v>92.15</v>
      </c>
      <c r="L103" s="41">
        <v>93.400000000000034</v>
      </c>
      <c r="M103" s="31">
        <v>90.9</v>
      </c>
      <c r="N103" s="31">
        <v>87.4</v>
      </c>
      <c r="O103" s="42">
        <v>78727528</v>
      </c>
      <c r="P103" s="43">
        <v>3.3021077283372363E-2</v>
      </c>
    </row>
    <row r="104" spans="1:16" ht="12.75" customHeight="1">
      <c r="A104" s="31">
        <v>94</v>
      </c>
      <c r="B104" s="32" t="s">
        <v>45</v>
      </c>
      <c r="C104" s="33" t="s">
        <v>145</v>
      </c>
      <c r="D104" s="34">
        <v>44406</v>
      </c>
      <c r="E104" s="40">
        <v>3381.8</v>
      </c>
      <c r="F104" s="40">
        <v>3406.75</v>
      </c>
      <c r="G104" s="41">
        <v>3348.9</v>
      </c>
      <c r="H104" s="41">
        <v>3316</v>
      </c>
      <c r="I104" s="41">
        <v>3258.15</v>
      </c>
      <c r="J104" s="41">
        <v>3439.65</v>
      </c>
      <c r="K104" s="41">
        <v>3497.5000000000005</v>
      </c>
      <c r="L104" s="41">
        <v>3530.4</v>
      </c>
      <c r="M104" s="31">
        <v>3464.6</v>
      </c>
      <c r="N104" s="31">
        <v>3373.85</v>
      </c>
      <c r="O104" s="42">
        <v>434750</v>
      </c>
      <c r="P104" s="43">
        <v>-6.7560321715817689E-2</v>
      </c>
    </row>
    <row r="105" spans="1:16" ht="12.75" customHeight="1">
      <c r="A105" s="31">
        <v>95</v>
      </c>
      <c r="B105" s="32" t="s">
        <v>64</v>
      </c>
      <c r="C105" s="33" t="s">
        <v>146</v>
      </c>
      <c r="D105" s="34">
        <v>44406</v>
      </c>
      <c r="E105" s="40">
        <v>453.5</v>
      </c>
      <c r="F105" s="40">
        <v>455.7</v>
      </c>
      <c r="G105" s="41">
        <v>449.79999999999995</v>
      </c>
      <c r="H105" s="41">
        <v>446.09999999999997</v>
      </c>
      <c r="I105" s="41">
        <v>440.19999999999993</v>
      </c>
      <c r="J105" s="41">
        <v>459.4</v>
      </c>
      <c r="K105" s="41">
        <v>465.29999999999995</v>
      </c>
      <c r="L105" s="41">
        <v>469</v>
      </c>
      <c r="M105" s="31">
        <v>461.6</v>
      </c>
      <c r="N105" s="31">
        <v>452</v>
      </c>
      <c r="O105" s="42">
        <v>14792000</v>
      </c>
      <c r="P105" s="43">
        <v>-7.3815595222117836E-3</v>
      </c>
    </row>
    <row r="106" spans="1:16" ht="12.75" customHeight="1">
      <c r="A106" s="31">
        <v>96</v>
      </c>
      <c r="B106" s="32" t="s">
        <v>71</v>
      </c>
      <c r="C106" s="33" t="s">
        <v>147</v>
      </c>
      <c r="D106" s="34">
        <v>44406</v>
      </c>
      <c r="E106" s="40">
        <v>1577.1</v>
      </c>
      <c r="F106" s="40">
        <v>1584.8166666666666</v>
      </c>
      <c r="G106" s="41">
        <v>1560.7333333333331</v>
      </c>
      <c r="H106" s="41">
        <v>1544.3666666666666</v>
      </c>
      <c r="I106" s="41">
        <v>1520.2833333333331</v>
      </c>
      <c r="J106" s="41">
        <v>1601.1833333333332</v>
      </c>
      <c r="K106" s="41">
        <v>1625.2666666666667</v>
      </c>
      <c r="L106" s="41">
        <v>1641.6333333333332</v>
      </c>
      <c r="M106" s="31">
        <v>1608.9</v>
      </c>
      <c r="N106" s="31">
        <v>1568.45</v>
      </c>
      <c r="O106" s="42">
        <v>14274375</v>
      </c>
      <c r="P106" s="43">
        <v>-9.2193486590038311E-3</v>
      </c>
    </row>
    <row r="107" spans="1:16" ht="12.75" customHeight="1">
      <c r="A107" s="31">
        <v>97</v>
      </c>
      <c r="B107" s="32" t="s">
        <v>88</v>
      </c>
      <c r="C107" s="33" t="s">
        <v>148</v>
      </c>
      <c r="D107" s="34">
        <v>44406</v>
      </c>
      <c r="E107" s="40">
        <v>4370.05</v>
      </c>
      <c r="F107" s="40">
        <v>4388.05</v>
      </c>
      <c r="G107" s="41">
        <v>4312.4000000000005</v>
      </c>
      <c r="H107" s="41">
        <v>4254.75</v>
      </c>
      <c r="I107" s="41">
        <v>4179.1000000000004</v>
      </c>
      <c r="J107" s="41">
        <v>4445.7000000000007</v>
      </c>
      <c r="K107" s="41">
        <v>4521.3500000000004</v>
      </c>
      <c r="L107" s="41">
        <v>4579.0000000000009</v>
      </c>
      <c r="M107" s="31">
        <v>4463.7</v>
      </c>
      <c r="N107" s="31">
        <v>4330.3999999999996</v>
      </c>
      <c r="O107" s="42">
        <v>666150</v>
      </c>
      <c r="P107" s="43">
        <v>-5.6511578500106227E-2</v>
      </c>
    </row>
    <row r="108" spans="1:16" ht="12.75" customHeight="1">
      <c r="A108" s="31">
        <v>98</v>
      </c>
      <c r="B108" s="32" t="s">
        <v>88</v>
      </c>
      <c r="C108" s="33" t="s">
        <v>149</v>
      </c>
      <c r="D108" s="34">
        <v>44406</v>
      </c>
      <c r="E108" s="40">
        <v>3414.1</v>
      </c>
      <c r="F108" s="40">
        <v>3412.5500000000006</v>
      </c>
      <c r="G108" s="41">
        <v>3385.8500000000013</v>
      </c>
      <c r="H108" s="41">
        <v>3357.6000000000008</v>
      </c>
      <c r="I108" s="41">
        <v>3330.9000000000015</v>
      </c>
      <c r="J108" s="41">
        <v>3440.8000000000011</v>
      </c>
      <c r="K108" s="41">
        <v>3467.5000000000009</v>
      </c>
      <c r="L108" s="41">
        <v>3495.7500000000009</v>
      </c>
      <c r="M108" s="31">
        <v>3439.25</v>
      </c>
      <c r="N108" s="31">
        <v>3384.3</v>
      </c>
      <c r="O108" s="42">
        <v>736800</v>
      </c>
      <c r="P108" s="43">
        <v>-3.2054650551760377E-2</v>
      </c>
    </row>
    <row r="109" spans="1:16" ht="12.75" customHeight="1">
      <c r="A109" s="31">
        <v>99</v>
      </c>
      <c r="B109" s="32" t="s">
        <v>48</v>
      </c>
      <c r="C109" s="33" t="s">
        <v>150</v>
      </c>
      <c r="D109" s="34">
        <v>44406</v>
      </c>
      <c r="E109" s="40">
        <v>1167.05</v>
      </c>
      <c r="F109" s="40">
        <v>1171.1833333333334</v>
      </c>
      <c r="G109" s="41">
        <v>1157.6166666666668</v>
      </c>
      <c r="H109" s="41">
        <v>1148.1833333333334</v>
      </c>
      <c r="I109" s="41">
        <v>1134.6166666666668</v>
      </c>
      <c r="J109" s="41">
        <v>1180.6166666666668</v>
      </c>
      <c r="K109" s="41">
        <v>1194.1833333333334</v>
      </c>
      <c r="L109" s="41">
        <v>1203.6166666666668</v>
      </c>
      <c r="M109" s="31">
        <v>1184.75</v>
      </c>
      <c r="N109" s="31">
        <v>1161.75</v>
      </c>
      <c r="O109" s="42">
        <v>7358450</v>
      </c>
      <c r="P109" s="43">
        <v>-3.4571205531392882E-2</v>
      </c>
    </row>
    <row r="110" spans="1:16" ht="12.75" customHeight="1">
      <c r="A110" s="31">
        <v>100</v>
      </c>
      <c r="B110" s="32" t="s">
        <v>50</v>
      </c>
      <c r="C110" s="33" t="s">
        <v>151</v>
      </c>
      <c r="D110" s="34">
        <v>44406</v>
      </c>
      <c r="E110" s="40">
        <v>760.7</v>
      </c>
      <c r="F110" s="40">
        <v>762.56666666666661</v>
      </c>
      <c r="G110" s="41">
        <v>750.93333333333317</v>
      </c>
      <c r="H110" s="41">
        <v>741.16666666666652</v>
      </c>
      <c r="I110" s="41">
        <v>729.53333333333308</v>
      </c>
      <c r="J110" s="41">
        <v>772.33333333333326</v>
      </c>
      <c r="K110" s="41">
        <v>783.9666666666667</v>
      </c>
      <c r="L110" s="41">
        <v>793.73333333333335</v>
      </c>
      <c r="M110" s="31">
        <v>774.2</v>
      </c>
      <c r="N110" s="31">
        <v>752.8</v>
      </c>
      <c r="O110" s="42">
        <v>11922400</v>
      </c>
      <c r="P110" s="43">
        <v>-1.6401016401016402E-2</v>
      </c>
    </row>
    <row r="111" spans="1:16" ht="12.75" customHeight="1">
      <c r="A111" s="31">
        <v>101</v>
      </c>
      <c r="B111" s="32" t="s">
        <v>64</v>
      </c>
      <c r="C111" s="33" t="s">
        <v>152</v>
      </c>
      <c r="D111" s="34">
        <v>44406</v>
      </c>
      <c r="E111" s="40">
        <v>153.80000000000001</v>
      </c>
      <c r="F111" s="40">
        <v>154.51666666666668</v>
      </c>
      <c r="G111" s="41">
        <v>151.88333333333335</v>
      </c>
      <c r="H111" s="41">
        <v>149.96666666666667</v>
      </c>
      <c r="I111" s="41">
        <v>147.33333333333334</v>
      </c>
      <c r="J111" s="41">
        <v>156.43333333333337</v>
      </c>
      <c r="K111" s="41">
        <v>159.06666666666669</v>
      </c>
      <c r="L111" s="41">
        <v>160.98333333333338</v>
      </c>
      <c r="M111" s="31">
        <v>157.15</v>
      </c>
      <c r="N111" s="31">
        <v>152.6</v>
      </c>
      <c r="O111" s="42">
        <v>43036000</v>
      </c>
      <c r="P111" s="43">
        <v>4.4968919968919968E-2</v>
      </c>
    </row>
    <row r="112" spans="1:16" ht="12.75" customHeight="1">
      <c r="A112" s="31">
        <v>102</v>
      </c>
      <c r="B112" s="32" t="s">
        <v>64</v>
      </c>
      <c r="C112" s="33" t="s">
        <v>153</v>
      </c>
      <c r="D112" s="34">
        <v>44406</v>
      </c>
      <c r="E112" s="40">
        <v>183.45</v>
      </c>
      <c r="F112" s="40">
        <v>184.20000000000002</v>
      </c>
      <c r="G112" s="41">
        <v>181.65000000000003</v>
      </c>
      <c r="H112" s="41">
        <v>179.85000000000002</v>
      </c>
      <c r="I112" s="41">
        <v>177.30000000000004</v>
      </c>
      <c r="J112" s="41">
        <v>186.00000000000003</v>
      </c>
      <c r="K112" s="41">
        <v>188.55000000000004</v>
      </c>
      <c r="L112" s="41">
        <v>190.35000000000002</v>
      </c>
      <c r="M112" s="31">
        <v>186.75</v>
      </c>
      <c r="N112" s="31">
        <v>182.4</v>
      </c>
      <c r="O112" s="42">
        <v>23016000</v>
      </c>
      <c r="P112" s="43">
        <v>1.5620863118877415E-2</v>
      </c>
    </row>
    <row r="113" spans="1:16" ht="12.75" customHeight="1">
      <c r="A113" s="31">
        <v>103</v>
      </c>
      <c r="B113" s="32" t="s">
        <v>57</v>
      </c>
      <c r="C113" s="33" t="s">
        <v>154</v>
      </c>
      <c r="D113" s="34">
        <v>44406</v>
      </c>
      <c r="E113" s="40">
        <v>530.29999999999995</v>
      </c>
      <c r="F113" s="40">
        <v>530.38333333333333</v>
      </c>
      <c r="G113" s="41">
        <v>526.76666666666665</v>
      </c>
      <c r="H113" s="41">
        <v>523.23333333333335</v>
      </c>
      <c r="I113" s="41">
        <v>519.61666666666667</v>
      </c>
      <c r="J113" s="41">
        <v>533.91666666666663</v>
      </c>
      <c r="K113" s="41">
        <v>537.53333333333319</v>
      </c>
      <c r="L113" s="41">
        <v>541.06666666666661</v>
      </c>
      <c r="M113" s="31">
        <v>534</v>
      </c>
      <c r="N113" s="31">
        <v>526.85</v>
      </c>
      <c r="O113" s="42">
        <v>7168000</v>
      </c>
      <c r="P113" s="43">
        <v>3.8539553752535496E-2</v>
      </c>
    </row>
    <row r="114" spans="1:16" ht="12.75" customHeight="1">
      <c r="A114" s="31">
        <v>104</v>
      </c>
      <c r="B114" s="32" t="s">
        <v>50</v>
      </c>
      <c r="C114" s="33" t="s">
        <v>155</v>
      </c>
      <c r="D114" s="34">
        <v>44406</v>
      </c>
      <c r="E114" s="40">
        <v>7231.65</v>
      </c>
      <c r="F114" s="40">
        <v>7213.3833333333341</v>
      </c>
      <c r="G114" s="41">
        <v>7163.4166666666679</v>
      </c>
      <c r="H114" s="41">
        <v>7095.1833333333334</v>
      </c>
      <c r="I114" s="41">
        <v>7045.2166666666672</v>
      </c>
      <c r="J114" s="41">
        <v>7281.6166666666686</v>
      </c>
      <c r="K114" s="41">
        <v>7331.5833333333339</v>
      </c>
      <c r="L114" s="41">
        <v>7399.8166666666693</v>
      </c>
      <c r="M114" s="31">
        <v>7263.35</v>
      </c>
      <c r="N114" s="31">
        <v>7145.15</v>
      </c>
      <c r="O114" s="42">
        <v>2417800</v>
      </c>
      <c r="P114" s="43">
        <v>-4.0369088811995383E-3</v>
      </c>
    </row>
    <row r="115" spans="1:16" ht="12.75" customHeight="1">
      <c r="A115" s="31">
        <v>105</v>
      </c>
      <c r="B115" s="32" t="s">
        <v>57</v>
      </c>
      <c r="C115" s="33" t="s">
        <v>156</v>
      </c>
      <c r="D115" s="34">
        <v>44406</v>
      </c>
      <c r="E115" s="40">
        <v>655.20000000000005</v>
      </c>
      <c r="F115" s="40">
        <v>657.30000000000007</v>
      </c>
      <c r="G115" s="41">
        <v>648.60000000000014</v>
      </c>
      <c r="H115" s="41">
        <v>642.00000000000011</v>
      </c>
      <c r="I115" s="41">
        <v>633.30000000000018</v>
      </c>
      <c r="J115" s="41">
        <v>663.90000000000009</v>
      </c>
      <c r="K115" s="41">
        <v>672.60000000000014</v>
      </c>
      <c r="L115" s="41">
        <v>679.2</v>
      </c>
      <c r="M115" s="31">
        <v>666</v>
      </c>
      <c r="N115" s="31">
        <v>650.70000000000005</v>
      </c>
      <c r="O115" s="42">
        <v>14526250</v>
      </c>
      <c r="P115" s="43">
        <v>-1.0894544216529066E-2</v>
      </c>
    </row>
    <row r="116" spans="1:16" ht="12.75" customHeight="1">
      <c r="A116" s="31">
        <v>106</v>
      </c>
      <c r="B116" s="32" t="s">
        <v>48</v>
      </c>
      <c r="C116" s="33" t="s">
        <v>157</v>
      </c>
      <c r="D116" s="34">
        <v>44406</v>
      </c>
      <c r="E116" s="40">
        <v>2801.25</v>
      </c>
      <c r="F116" s="40">
        <v>2824.7666666666664</v>
      </c>
      <c r="G116" s="41">
        <v>2771.5333333333328</v>
      </c>
      <c r="H116" s="41">
        <v>2741.8166666666666</v>
      </c>
      <c r="I116" s="41">
        <v>2688.583333333333</v>
      </c>
      <c r="J116" s="41">
        <v>2854.4833333333327</v>
      </c>
      <c r="K116" s="41">
        <v>2907.7166666666662</v>
      </c>
      <c r="L116" s="41">
        <v>2937.4333333333325</v>
      </c>
      <c r="M116" s="31">
        <v>2878</v>
      </c>
      <c r="N116" s="31">
        <v>2795.05</v>
      </c>
      <c r="O116" s="42">
        <v>317000</v>
      </c>
      <c r="P116" s="43">
        <v>-3.4713763702801465E-2</v>
      </c>
    </row>
    <row r="117" spans="1:16" ht="12.75" customHeight="1">
      <c r="A117" s="31">
        <v>107</v>
      </c>
      <c r="B117" s="32" t="s">
        <v>64</v>
      </c>
      <c r="C117" s="33" t="s">
        <v>158</v>
      </c>
      <c r="D117" s="34">
        <v>44406</v>
      </c>
      <c r="E117" s="40">
        <v>1047.4000000000001</v>
      </c>
      <c r="F117" s="40">
        <v>1051.4833333333333</v>
      </c>
      <c r="G117" s="41">
        <v>1032.1166666666668</v>
      </c>
      <c r="H117" s="41">
        <v>1016.8333333333335</v>
      </c>
      <c r="I117" s="41">
        <v>997.46666666666692</v>
      </c>
      <c r="J117" s="41">
        <v>1066.7666666666667</v>
      </c>
      <c r="K117" s="41">
        <v>1086.133333333333</v>
      </c>
      <c r="L117" s="41">
        <v>1101.4166666666665</v>
      </c>
      <c r="M117" s="31">
        <v>1070.8499999999999</v>
      </c>
      <c r="N117" s="31">
        <v>1036.2</v>
      </c>
      <c r="O117" s="42">
        <v>2952950</v>
      </c>
      <c r="P117" s="43">
        <v>-1.9425857975393913E-2</v>
      </c>
    </row>
    <row r="118" spans="1:16" ht="12.75" customHeight="1">
      <c r="A118" s="31">
        <v>108</v>
      </c>
      <c r="B118" s="32" t="s">
        <v>80</v>
      </c>
      <c r="C118" s="33" t="s">
        <v>159</v>
      </c>
      <c r="D118" s="34">
        <v>44406</v>
      </c>
      <c r="E118" s="40">
        <v>1132.4000000000001</v>
      </c>
      <c r="F118" s="40">
        <v>1139.3500000000001</v>
      </c>
      <c r="G118" s="41">
        <v>1122.5500000000002</v>
      </c>
      <c r="H118" s="41">
        <v>1112.7</v>
      </c>
      <c r="I118" s="41">
        <v>1095.9000000000001</v>
      </c>
      <c r="J118" s="41">
        <v>1149.2000000000003</v>
      </c>
      <c r="K118" s="41">
        <v>1166</v>
      </c>
      <c r="L118" s="41">
        <v>1175.8500000000004</v>
      </c>
      <c r="M118" s="31">
        <v>1156.1500000000001</v>
      </c>
      <c r="N118" s="31">
        <v>1129.5</v>
      </c>
      <c r="O118" s="42">
        <v>1975800</v>
      </c>
      <c r="P118" s="43">
        <v>1.0122699386503068E-2</v>
      </c>
    </row>
    <row r="119" spans="1:16" ht="12.75" customHeight="1">
      <c r="A119" s="31">
        <v>109</v>
      </c>
      <c r="B119" s="32" t="s">
        <v>88</v>
      </c>
      <c r="C119" s="33" t="s">
        <v>160</v>
      </c>
      <c r="D119" s="34">
        <v>44406</v>
      </c>
      <c r="E119" s="40">
        <v>2766.25</v>
      </c>
      <c r="F119" s="40">
        <v>2755.0499999999997</v>
      </c>
      <c r="G119" s="41">
        <v>2725.2999999999993</v>
      </c>
      <c r="H119" s="41">
        <v>2684.3499999999995</v>
      </c>
      <c r="I119" s="41">
        <v>2654.599999999999</v>
      </c>
      <c r="J119" s="41">
        <v>2795.9999999999995</v>
      </c>
      <c r="K119" s="41">
        <v>2825.7500000000005</v>
      </c>
      <c r="L119" s="41">
        <v>2866.7</v>
      </c>
      <c r="M119" s="31">
        <v>2784.8</v>
      </c>
      <c r="N119" s="31">
        <v>2714.1</v>
      </c>
      <c r="O119" s="42">
        <v>2527600</v>
      </c>
      <c r="P119" s="43">
        <v>-1.5732087227414329E-2</v>
      </c>
    </row>
    <row r="120" spans="1:16" ht="12.75" customHeight="1">
      <c r="A120" s="31">
        <v>110</v>
      </c>
      <c r="B120" s="32" t="s">
        <v>50</v>
      </c>
      <c r="C120" s="33" t="s">
        <v>161</v>
      </c>
      <c r="D120" s="34">
        <v>44406</v>
      </c>
      <c r="E120" s="40">
        <v>238.45</v>
      </c>
      <c r="F120" s="40">
        <v>239.56666666666669</v>
      </c>
      <c r="G120" s="41">
        <v>235.83333333333337</v>
      </c>
      <c r="H120" s="41">
        <v>233.21666666666667</v>
      </c>
      <c r="I120" s="41">
        <v>229.48333333333335</v>
      </c>
      <c r="J120" s="41">
        <v>242.18333333333339</v>
      </c>
      <c r="K120" s="41">
        <v>245.91666666666669</v>
      </c>
      <c r="L120" s="41">
        <v>248.53333333333342</v>
      </c>
      <c r="M120" s="31">
        <v>243.3</v>
      </c>
      <c r="N120" s="31">
        <v>236.95</v>
      </c>
      <c r="O120" s="42">
        <v>28815500</v>
      </c>
      <c r="P120" s="43">
        <v>1.2161011796181442E-3</v>
      </c>
    </row>
    <row r="121" spans="1:16" ht="12.75" customHeight="1">
      <c r="A121" s="31">
        <v>111</v>
      </c>
      <c r="B121" s="32" t="s">
        <v>88</v>
      </c>
      <c r="C121" s="33" t="s">
        <v>162</v>
      </c>
      <c r="D121" s="34">
        <v>44406</v>
      </c>
      <c r="E121" s="40">
        <v>2377.15</v>
      </c>
      <c r="F121" s="40">
        <v>2354.0499999999997</v>
      </c>
      <c r="G121" s="41">
        <v>2298.0999999999995</v>
      </c>
      <c r="H121" s="41">
        <v>2219.0499999999997</v>
      </c>
      <c r="I121" s="41">
        <v>2163.0999999999995</v>
      </c>
      <c r="J121" s="41">
        <v>2433.0999999999995</v>
      </c>
      <c r="K121" s="41">
        <v>2489.0499999999993</v>
      </c>
      <c r="L121" s="41">
        <v>2568.0999999999995</v>
      </c>
      <c r="M121" s="31">
        <v>2410</v>
      </c>
      <c r="N121" s="31">
        <v>2275</v>
      </c>
      <c r="O121" s="42">
        <v>873275</v>
      </c>
      <c r="P121" s="43">
        <v>0.12994112699747687</v>
      </c>
    </row>
    <row r="122" spans="1:16" ht="12.75" customHeight="1">
      <c r="A122" s="31">
        <v>112</v>
      </c>
      <c r="B122" s="32" t="s">
        <v>50</v>
      </c>
      <c r="C122" s="33" t="s">
        <v>163</v>
      </c>
      <c r="D122" s="34">
        <v>44406</v>
      </c>
      <c r="E122" s="40">
        <v>81768.25</v>
      </c>
      <c r="F122" s="40">
        <v>82082.866666666654</v>
      </c>
      <c r="G122" s="41">
        <v>81207.933333333305</v>
      </c>
      <c r="H122" s="41">
        <v>80647.616666666654</v>
      </c>
      <c r="I122" s="41">
        <v>79772.683333333305</v>
      </c>
      <c r="J122" s="41">
        <v>82643.183333333305</v>
      </c>
      <c r="K122" s="41">
        <v>83518.116666666654</v>
      </c>
      <c r="L122" s="41">
        <v>84078.433333333305</v>
      </c>
      <c r="M122" s="31">
        <v>82957.8</v>
      </c>
      <c r="N122" s="31">
        <v>81522.55</v>
      </c>
      <c r="O122" s="42">
        <v>40970</v>
      </c>
      <c r="P122" s="43">
        <v>-3.098391674550615E-2</v>
      </c>
    </row>
    <row r="123" spans="1:16" ht="12.75" customHeight="1">
      <c r="A123" s="31">
        <v>113</v>
      </c>
      <c r="B123" s="32" t="s">
        <v>64</v>
      </c>
      <c r="C123" s="33" t="s">
        <v>164</v>
      </c>
      <c r="D123" s="34">
        <v>44406</v>
      </c>
      <c r="E123" s="40">
        <v>1529.45</v>
      </c>
      <c r="F123" s="40">
        <v>1533.1166666666668</v>
      </c>
      <c r="G123" s="41">
        <v>1513.8333333333335</v>
      </c>
      <c r="H123" s="41">
        <v>1498.2166666666667</v>
      </c>
      <c r="I123" s="41">
        <v>1478.9333333333334</v>
      </c>
      <c r="J123" s="41">
        <v>1548.7333333333336</v>
      </c>
      <c r="K123" s="41">
        <v>1568.0166666666669</v>
      </c>
      <c r="L123" s="41">
        <v>1583.6333333333337</v>
      </c>
      <c r="M123" s="31">
        <v>1552.4</v>
      </c>
      <c r="N123" s="31">
        <v>1517.5</v>
      </c>
      <c r="O123" s="42">
        <v>3585000</v>
      </c>
      <c r="P123" s="43">
        <v>2.9728565273588969E-2</v>
      </c>
    </row>
    <row r="124" spans="1:16" ht="12.75" customHeight="1">
      <c r="A124" s="31">
        <v>114</v>
      </c>
      <c r="B124" s="32" t="s">
        <v>45</v>
      </c>
      <c r="C124" s="33" t="s">
        <v>165</v>
      </c>
      <c r="D124" s="34">
        <v>44406</v>
      </c>
      <c r="E124" s="40">
        <v>399</v>
      </c>
      <c r="F124" s="40">
        <v>406</v>
      </c>
      <c r="G124" s="41">
        <v>389.1</v>
      </c>
      <c r="H124" s="41">
        <v>379.20000000000005</v>
      </c>
      <c r="I124" s="41">
        <v>362.30000000000007</v>
      </c>
      <c r="J124" s="41">
        <v>415.9</v>
      </c>
      <c r="K124" s="41">
        <v>432.79999999999995</v>
      </c>
      <c r="L124" s="41">
        <v>442.69999999999993</v>
      </c>
      <c r="M124" s="31">
        <v>422.9</v>
      </c>
      <c r="N124" s="31">
        <v>396.1</v>
      </c>
      <c r="O124" s="42">
        <v>3193600</v>
      </c>
      <c r="P124" s="43">
        <v>5.2187664733790197E-2</v>
      </c>
    </row>
    <row r="125" spans="1:16" ht="12.75" customHeight="1">
      <c r="A125" s="31">
        <v>115</v>
      </c>
      <c r="B125" s="32" t="s">
        <v>121</v>
      </c>
      <c r="C125" s="33" t="s">
        <v>166</v>
      </c>
      <c r="D125" s="34">
        <v>44406</v>
      </c>
      <c r="E125" s="40">
        <v>85.35</v>
      </c>
      <c r="F125" s="40">
        <v>86.233333333333334</v>
      </c>
      <c r="G125" s="41">
        <v>83.466666666666669</v>
      </c>
      <c r="H125" s="41">
        <v>81.583333333333329</v>
      </c>
      <c r="I125" s="41">
        <v>78.816666666666663</v>
      </c>
      <c r="J125" s="41">
        <v>88.116666666666674</v>
      </c>
      <c r="K125" s="41">
        <v>90.883333333333354</v>
      </c>
      <c r="L125" s="41">
        <v>92.76666666666668</v>
      </c>
      <c r="M125" s="31">
        <v>89</v>
      </c>
      <c r="N125" s="31">
        <v>84.35</v>
      </c>
      <c r="O125" s="42">
        <v>98311000</v>
      </c>
      <c r="P125" s="43">
        <v>-3.7610251289732069E-2</v>
      </c>
    </row>
    <row r="126" spans="1:16" ht="12.75" customHeight="1">
      <c r="A126" s="31">
        <v>116</v>
      </c>
      <c r="B126" s="32" t="s">
        <v>45</v>
      </c>
      <c r="C126" s="33" t="s">
        <v>167</v>
      </c>
      <c r="D126" s="34">
        <v>44406</v>
      </c>
      <c r="E126" s="40">
        <v>5192.6499999999996</v>
      </c>
      <c r="F126" s="40">
        <v>5164.2666666666664</v>
      </c>
      <c r="G126" s="41">
        <v>5102.8833333333332</v>
      </c>
      <c r="H126" s="41">
        <v>5013.1166666666668</v>
      </c>
      <c r="I126" s="41">
        <v>4951.7333333333336</v>
      </c>
      <c r="J126" s="41">
        <v>5254.0333333333328</v>
      </c>
      <c r="K126" s="41">
        <v>5315.4166666666661</v>
      </c>
      <c r="L126" s="41">
        <v>5405.1833333333325</v>
      </c>
      <c r="M126" s="31">
        <v>5225.6499999999996</v>
      </c>
      <c r="N126" s="31">
        <v>5074.5</v>
      </c>
      <c r="O126" s="42">
        <v>1203750</v>
      </c>
      <c r="P126" s="43">
        <v>-1.4329580348004094E-2</v>
      </c>
    </row>
    <row r="127" spans="1:16" ht="12.75" customHeight="1">
      <c r="A127" s="31">
        <v>117</v>
      </c>
      <c r="B127" s="32" t="s">
        <v>39</v>
      </c>
      <c r="C127" s="33" t="s">
        <v>168</v>
      </c>
      <c r="D127" s="34">
        <v>44406</v>
      </c>
      <c r="E127" s="40">
        <v>3827.5</v>
      </c>
      <c r="F127" s="40">
        <v>3838.1833333333329</v>
      </c>
      <c r="G127" s="41">
        <v>3784.5666666666657</v>
      </c>
      <c r="H127" s="41">
        <v>3741.6333333333328</v>
      </c>
      <c r="I127" s="41">
        <v>3688.0166666666655</v>
      </c>
      <c r="J127" s="41">
        <v>3881.1166666666659</v>
      </c>
      <c r="K127" s="41">
        <v>3934.7333333333336</v>
      </c>
      <c r="L127" s="41">
        <v>3977.6666666666661</v>
      </c>
      <c r="M127" s="31">
        <v>3891.8</v>
      </c>
      <c r="N127" s="31">
        <v>3795.25</v>
      </c>
      <c r="O127" s="42">
        <v>367200</v>
      </c>
      <c r="P127" s="43">
        <v>-3.3175355450236969E-2</v>
      </c>
    </row>
    <row r="128" spans="1:16" ht="12.75" customHeight="1">
      <c r="A128" s="31">
        <v>118</v>
      </c>
      <c r="B128" s="32" t="s">
        <v>57</v>
      </c>
      <c r="C128" s="33" t="s">
        <v>169</v>
      </c>
      <c r="D128" s="34">
        <v>44406</v>
      </c>
      <c r="E128" s="40">
        <v>17841.599999999999</v>
      </c>
      <c r="F128" s="40">
        <v>17842.566666666666</v>
      </c>
      <c r="G128" s="41">
        <v>17737.383333333331</v>
      </c>
      <c r="H128" s="41">
        <v>17633.166666666664</v>
      </c>
      <c r="I128" s="41">
        <v>17527.98333333333</v>
      </c>
      <c r="J128" s="41">
        <v>17946.783333333333</v>
      </c>
      <c r="K128" s="41">
        <v>18051.966666666667</v>
      </c>
      <c r="L128" s="41">
        <v>18156.183333333334</v>
      </c>
      <c r="M128" s="31">
        <v>17947.75</v>
      </c>
      <c r="N128" s="31">
        <v>17738.349999999999</v>
      </c>
      <c r="O128" s="42">
        <v>208300</v>
      </c>
      <c r="P128" s="43">
        <v>-9.2746730083234242E-3</v>
      </c>
    </row>
    <row r="129" spans="1:16" ht="12.75" customHeight="1">
      <c r="A129" s="31">
        <v>119</v>
      </c>
      <c r="B129" s="32" t="s">
        <v>121</v>
      </c>
      <c r="C129" s="33" t="s">
        <v>170</v>
      </c>
      <c r="D129" s="34">
        <v>44406</v>
      </c>
      <c r="E129" s="40">
        <v>172.05</v>
      </c>
      <c r="F129" s="40">
        <v>172.68333333333337</v>
      </c>
      <c r="G129" s="41">
        <v>169.96666666666673</v>
      </c>
      <c r="H129" s="41">
        <v>167.88333333333335</v>
      </c>
      <c r="I129" s="41">
        <v>165.16666666666671</v>
      </c>
      <c r="J129" s="41">
        <v>174.76666666666674</v>
      </c>
      <c r="K129" s="41">
        <v>177.48333333333338</v>
      </c>
      <c r="L129" s="41">
        <v>179.56666666666675</v>
      </c>
      <c r="M129" s="31">
        <v>175.4</v>
      </c>
      <c r="N129" s="31">
        <v>170.6</v>
      </c>
      <c r="O129" s="42">
        <v>74061800</v>
      </c>
      <c r="P129" s="43">
        <v>-1.54092811971141E-2</v>
      </c>
    </row>
    <row r="130" spans="1:16" ht="12.75" customHeight="1">
      <c r="A130" s="31">
        <v>120</v>
      </c>
      <c r="B130" s="32" t="s">
        <v>171</v>
      </c>
      <c r="C130" s="33" t="s">
        <v>172</v>
      </c>
      <c r="D130" s="34">
        <v>44406</v>
      </c>
      <c r="E130" s="40">
        <v>118.85</v>
      </c>
      <c r="F130" s="40">
        <v>119.7</v>
      </c>
      <c r="G130" s="41">
        <v>117.7</v>
      </c>
      <c r="H130" s="41">
        <v>116.55</v>
      </c>
      <c r="I130" s="41">
        <v>114.55</v>
      </c>
      <c r="J130" s="41">
        <v>120.85000000000001</v>
      </c>
      <c r="K130" s="41">
        <v>122.85000000000001</v>
      </c>
      <c r="L130" s="41">
        <v>124.00000000000001</v>
      </c>
      <c r="M130" s="31">
        <v>121.7</v>
      </c>
      <c r="N130" s="31">
        <v>118.55</v>
      </c>
      <c r="O130" s="42">
        <v>52958700</v>
      </c>
      <c r="P130" s="43">
        <v>6.9361656009537228E-3</v>
      </c>
    </row>
    <row r="131" spans="1:16" ht="12.75" customHeight="1">
      <c r="A131" s="31">
        <v>121</v>
      </c>
      <c r="B131" s="32" t="s">
        <v>80</v>
      </c>
      <c r="C131" s="33" t="s">
        <v>173</v>
      </c>
      <c r="D131" s="34">
        <v>44406</v>
      </c>
      <c r="E131" s="40">
        <v>113</v>
      </c>
      <c r="F131" s="40">
        <v>112.8</v>
      </c>
      <c r="G131" s="41">
        <v>112.05</v>
      </c>
      <c r="H131" s="41">
        <v>111.1</v>
      </c>
      <c r="I131" s="41">
        <v>110.35</v>
      </c>
      <c r="J131" s="41">
        <v>113.75</v>
      </c>
      <c r="K131" s="41">
        <v>114.5</v>
      </c>
      <c r="L131" s="41">
        <v>115.45</v>
      </c>
      <c r="M131" s="31">
        <v>113.55</v>
      </c>
      <c r="N131" s="31">
        <v>111.85</v>
      </c>
      <c r="O131" s="42">
        <v>59798200</v>
      </c>
      <c r="P131" s="43">
        <v>-1.6837574376503354E-2</v>
      </c>
    </row>
    <row r="132" spans="1:16" ht="12.75" customHeight="1">
      <c r="A132" s="31">
        <v>122</v>
      </c>
      <c r="B132" s="32" t="s">
        <v>41</v>
      </c>
      <c r="C132" s="33" t="s">
        <v>174</v>
      </c>
      <c r="D132" s="34">
        <v>44406</v>
      </c>
      <c r="E132" s="40">
        <v>32548.5</v>
      </c>
      <c r="F132" s="40">
        <v>32656.416666666668</v>
      </c>
      <c r="G132" s="41">
        <v>32257.033333333333</v>
      </c>
      <c r="H132" s="41">
        <v>31965.566666666666</v>
      </c>
      <c r="I132" s="41">
        <v>31566.183333333331</v>
      </c>
      <c r="J132" s="41">
        <v>32947.883333333331</v>
      </c>
      <c r="K132" s="41">
        <v>33347.266666666677</v>
      </c>
      <c r="L132" s="41">
        <v>33638.733333333337</v>
      </c>
      <c r="M132" s="31">
        <v>33055.800000000003</v>
      </c>
      <c r="N132" s="31">
        <v>32364.95</v>
      </c>
      <c r="O132" s="42">
        <v>63060</v>
      </c>
      <c r="P132" s="43">
        <v>1.3500482160077145E-2</v>
      </c>
    </row>
    <row r="133" spans="1:16" ht="12.75" customHeight="1">
      <c r="A133" s="31">
        <v>123</v>
      </c>
      <c r="B133" s="32" t="s">
        <v>48</v>
      </c>
      <c r="C133" s="33" t="s">
        <v>175</v>
      </c>
      <c r="D133" s="34">
        <v>44406</v>
      </c>
      <c r="E133" s="40">
        <v>2202.5</v>
      </c>
      <c r="F133" s="40">
        <v>2236.2833333333333</v>
      </c>
      <c r="G133" s="41">
        <v>2159.9666666666667</v>
      </c>
      <c r="H133" s="41">
        <v>2117.4333333333334</v>
      </c>
      <c r="I133" s="41">
        <v>2041.1166666666668</v>
      </c>
      <c r="J133" s="41">
        <v>2278.8166666666666</v>
      </c>
      <c r="K133" s="41">
        <v>2355.1333333333332</v>
      </c>
      <c r="L133" s="41">
        <v>2397.6666666666665</v>
      </c>
      <c r="M133" s="31">
        <v>2312.6</v>
      </c>
      <c r="N133" s="31">
        <v>2193.75</v>
      </c>
      <c r="O133" s="42">
        <v>3247750</v>
      </c>
      <c r="P133" s="43">
        <v>8.4681175374714206E-5</v>
      </c>
    </row>
    <row r="134" spans="1:16" ht="12.75" customHeight="1">
      <c r="A134" s="31">
        <v>124</v>
      </c>
      <c r="B134" s="32" t="s">
        <v>80</v>
      </c>
      <c r="C134" s="33" t="s">
        <v>176</v>
      </c>
      <c r="D134" s="34">
        <v>44406</v>
      </c>
      <c r="E134" s="40">
        <v>219.35</v>
      </c>
      <c r="F134" s="40">
        <v>220.35</v>
      </c>
      <c r="G134" s="41">
        <v>217.79999999999998</v>
      </c>
      <c r="H134" s="41">
        <v>216.25</v>
      </c>
      <c r="I134" s="41">
        <v>213.7</v>
      </c>
      <c r="J134" s="41">
        <v>221.89999999999998</v>
      </c>
      <c r="K134" s="41">
        <v>224.45</v>
      </c>
      <c r="L134" s="41">
        <v>225.99999999999997</v>
      </c>
      <c r="M134" s="31">
        <v>222.9</v>
      </c>
      <c r="N134" s="31">
        <v>218.8</v>
      </c>
      <c r="O134" s="42">
        <v>25722000</v>
      </c>
      <c r="P134" s="43">
        <v>2.1322215604526504E-2</v>
      </c>
    </row>
    <row r="135" spans="1:16" ht="12.75" customHeight="1">
      <c r="A135" s="31">
        <v>125</v>
      </c>
      <c r="B135" s="32" t="s">
        <v>64</v>
      </c>
      <c r="C135" s="33" t="s">
        <v>177</v>
      </c>
      <c r="D135" s="34">
        <v>44406</v>
      </c>
      <c r="E135" s="40">
        <v>127.55</v>
      </c>
      <c r="F135" s="40">
        <v>127.11666666666667</v>
      </c>
      <c r="G135" s="41">
        <v>125.58333333333334</v>
      </c>
      <c r="H135" s="41">
        <v>123.61666666666667</v>
      </c>
      <c r="I135" s="41">
        <v>122.08333333333334</v>
      </c>
      <c r="J135" s="41">
        <v>129.08333333333334</v>
      </c>
      <c r="K135" s="41">
        <v>130.61666666666667</v>
      </c>
      <c r="L135" s="41">
        <v>132.58333333333334</v>
      </c>
      <c r="M135" s="31">
        <v>128.65</v>
      </c>
      <c r="N135" s="31">
        <v>125.15</v>
      </c>
      <c r="O135" s="42">
        <v>34168200</v>
      </c>
      <c r="P135" s="43">
        <v>-5.0155118924508788E-2</v>
      </c>
    </row>
    <row r="136" spans="1:16" ht="12.75" customHeight="1">
      <c r="A136" s="31">
        <v>126</v>
      </c>
      <c r="B136" s="32" t="s">
        <v>48</v>
      </c>
      <c r="C136" s="33" t="s">
        <v>178</v>
      </c>
      <c r="D136" s="34">
        <v>44406</v>
      </c>
      <c r="E136" s="40">
        <v>5564.25</v>
      </c>
      <c r="F136" s="40">
        <v>5591.833333333333</v>
      </c>
      <c r="G136" s="41">
        <v>5507.4666666666662</v>
      </c>
      <c r="H136" s="41">
        <v>5450.6833333333334</v>
      </c>
      <c r="I136" s="41">
        <v>5366.3166666666666</v>
      </c>
      <c r="J136" s="41">
        <v>5648.6166666666659</v>
      </c>
      <c r="K136" s="41">
        <v>5732.9833333333327</v>
      </c>
      <c r="L136" s="41">
        <v>5789.7666666666655</v>
      </c>
      <c r="M136" s="31">
        <v>5676.2</v>
      </c>
      <c r="N136" s="31">
        <v>5535.05</v>
      </c>
      <c r="O136" s="42">
        <v>321250</v>
      </c>
      <c r="P136" s="43">
        <v>3.0060120240480961E-2</v>
      </c>
    </row>
    <row r="137" spans="1:16" ht="12.75" customHeight="1">
      <c r="A137" s="31">
        <v>127</v>
      </c>
      <c r="B137" s="32" t="s">
        <v>57</v>
      </c>
      <c r="C137" s="33" t="s">
        <v>179</v>
      </c>
      <c r="D137" s="34">
        <v>44406</v>
      </c>
      <c r="E137" s="40">
        <v>2314.15</v>
      </c>
      <c r="F137" s="40">
        <v>2293.9833333333336</v>
      </c>
      <c r="G137" s="41">
        <v>2263.2666666666673</v>
      </c>
      <c r="H137" s="41">
        <v>2212.3833333333337</v>
      </c>
      <c r="I137" s="41">
        <v>2181.6666666666674</v>
      </c>
      <c r="J137" s="41">
        <v>2344.8666666666672</v>
      </c>
      <c r="K137" s="41">
        <v>2375.5833333333335</v>
      </c>
      <c r="L137" s="41">
        <v>2426.4666666666672</v>
      </c>
      <c r="M137" s="31">
        <v>2324.6999999999998</v>
      </c>
      <c r="N137" s="31">
        <v>2243.1</v>
      </c>
      <c r="O137" s="42">
        <v>2146000</v>
      </c>
      <c r="P137" s="43">
        <v>1.4897138803499646E-2</v>
      </c>
    </row>
    <row r="138" spans="1:16" ht="12.75" customHeight="1">
      <c r="A138" s="31">
        <v>128</v>
      </c>
      <c r="B138" s="32" t="s">
        <v>39</v>
      </c>
      <c r="C138" s="33" t="s">
        <v>180</v>
      </c>
      <c r="D138" s="34">
        <v>44406</v>
      </c>
      <c r="E138" s="40">
        <v>3096.75</v>
      </c>
      <c r="F138" s="40">
        <v>3167.0833333333335</v>
      </c>
      <c r="G138" s="41">
        <v>3017.166666666667</v>
      </c>
      <c r="H138" s="41">
        <v>2937.5833333333335</v>
      </c>
      <c r="I138" s="41">
        <v>2787.666666666667</v>
      </c>
      <c r="J138" s="41">
        <v>3246.666666666667</v>
      </c>
      <c r="K138" s="41">
        <v>3396.5833333333339</v>
      </c>
      <c r="L138" s="41">
        <v>3476.166666666667</v>
      </c>
      <c r="M138" s="31">
        <v>3317</v>
      </c>
      <c r="N138" s="31">
        <v>3087.5</v>
      </c>
      <c r="O138" s="42">
        <v>830750</v>
      </c>
      <c r="P138" s="43">
        <v>5.1582278481012656E-2</v>
      </c>
    </row>
    <row r="139" spans="1:16" ht="12.75" customHeight="1">
      <c r="A139" s="31">
        <v>129</v>
      </c>
      <c r="B139" s="32" t="s">
        <v>59</v>
      </c>
      <c r="C139" s="33" t="s">
        <v>181</v>
      </c>
      <c r="D139" s="34">
        <v>44406</v>
      </c>
      <c r="E139" s="40">
        <v>39.799999999999997</v>
      </c>
      <c r="F139" s="40">
        <v>39.766666666666666</v>
      </c>
      <c r="G139" s="41">
        <v>39.033333333333331</v>
      </c>
      <c r="H139" s="41">
        <v>38.266666666666666</v>
      </c>
      <c r="I139" s="41">
        <v>37.533333333333331</v>
      </c>
      <c r="J139" s="41">
        <v>40.533333333333331</v>
      </c>
      <c r="K139" s="41">
        <v>41.266666666666666</v>
      </c>
      <c r="L139" s="41">
        <v>42.033333333333331</v>
      </c>
      <c r="M139" s="31">
        <v>40.5</v>
      </c>
      <c r="N139" s="31">
        <v>39</v>
      </c>
      <c r="O139" s="42">
        <v>308288000</v>
      </c>
      <c r="P139" s="43">
        <v>-1.7239620524329285E-2</v>
      </c>
    </row>
    <row r="140" spans="1:16" ht="12.75" customHeight="1">
      <c r="A140" s="31">
        <v>130</v>
      </c>
      <c r="B140" s="32" t="s">
        <v>171</v>
      </c>
      <c r="C140" s="33" t="s">
        <v>182</v>
      </c>
      <c r="D140" s="34">
        <v>44406</v>
      </c>
      <c r="E140" s="40">
        <v>231.85</v>
      </c>
      <c r="F140" s="40">
        <v>233.16666666666666</v>
      </c>
      <c r="G140" s="41">
        <v>230.18333333333331</v>
      </c>
      <c r="H140" s="41">
        <v>228.51666666666665</v>
      </c>
      <c r="I140" s="41">
        <v>225.5333333333333</v>
      </c>
      <c r="J140" s="41">
        <v>234.83333333333331</v>
      </c>
      <c r="K140" s="41">
        <v>237.81666666666666</v>
      </c>
      <c r="L140" s="41">
        <v>239.48333333333332</v>
      </c>
      <c r="M140" s="31">
        <v>236.15</v>
      </c>
      <c r="N140" s="31">
        <v>231.5</v>
      </c>
      <c r="O140" s="42">
        <v>23056000</v>
      </c>
      <c r="P140" s="43">
        <v>-5.6925996204933585E-3</v>
      </c>
    </row>
    <row r="141" spans="1:16" ht="12.75" customHeight="1">
      <c r="A141" s="31">
        <v>131</v>
      </c>
      <c r="B141" s="32" t="s">
        <v>183</v>
      </c>
      <c r="C141" s="33" t="s">
        <v>184</v>
      </c>
      <c r="D141" s="34">
        <v>44406</v>
      </c>
      <c r="E141" s="40">
        <v>1299.8</v>
      </c>
      <c r="F141" s="40">
        <v>1314.8</v>
      </c>
      <c r="G141" s="41">
        <v>1280</v>
      </c>
      <c r="H141" s="41">
        <v>1260.2</v>
      </c>
      <c r="I141" s="41">
        <v>1225.4000000000001</v>
      </c>
      <c r="J141" s="41">
        <v>1334.6</v>
      </c>
      <c r="K141" s="41">
        <v>1369.3999999999996</v>
      </c>
      <c r="L141" s="41">
        <v>1389.1999999999998</v>
      </c>
      <c r="M141" s="31">
        <v>1349.6</v>
      </c>
      <c r="N141" s="31">
        <v>1295</v>
      </c>
      <c r="O141" s="42">
        <v>1465607</v>
      </c>
      <c r="P141" s="43">
        <v>-4.0500932587263526E-2</v>
      </c>
    </row>
    <row r="142" spans="1:16" ht="12.75" customHeight="1">
      <c r="A142" s="31">
        <v>132</v>
      </c>
      <c r="B142" s="32" t="s">
        <v>43</v>
      </c>
      <c r="C142" s="33" t="s">
        <v>185</v>
      </c>
      <c r="D142" s="34">
        <v>44406</v>
      </c>
      <c r="E142" s="40">
        <v>1107.9000000000001</v>
      </c>
      <c r="F142" s="40">
        <v>1110.3666666666668</v>
      </c>
      <c r="G142" s="41">
        <v>1086.5833333333335</v>
      </c>
      <c r="H142" s="41">
        <v>1065.2666666666667</v>
      </c>
      <c r="I142" s="41">
        <v>1041.4833333333333</v>
      </c>
      <c r="J142" s="41">
        <v>1131.6833333333336</v>
      </c>
      <c r="K142" s="41">
        <v>1155.4666666666669</v>
      </c>
      <c r="L142" s="41">
        <v>1176.7833333333338</v>
      </c>
      <c r="M142" s="31">
        <v>1134.1500000000001</v>
      </c>
      <c r="N142" s="31">
        <v>1089.05</v>
      </c>
      <c r="O142" s="42">
        <v>2166650</v>
      </c>
      <c r="P142" s="43">
        <v>0.13794642857142858</v>
      </c>
    </row>
    <row r="143" spans="1:16" ht="12.75" customHeight="1">
      <c r="A143" s="31">
        <v>133</v>
      </c>
      <c r="B143" s="32" t="s">
        <v>59</v>
      </c>
      <c r="C143" s="33" t="s">
        <v>186</v>
      </c>
      <c r="D143" s="34">
        <v>44406</v>
      </c>
      <c r="E143" s="40">
        <v>204.1</v>
      </c>
      <c r="F143" s="40">
        <v>204.9</v>
      </c>
      <c r="G143" s="41">
        <v>200.5</v>
      </c>
      <c r="H143" s="41">
        <v>196.9</v>
      </c>
      <c r="I143" s="41">
        <v>192.5</v>
      </c>
      <c r="J143" s="41">
        <v>208.5</v>
      </c>
      <c r="K143" s="41">
        <v>212.90000000000003</v>
      </c>
      <c r="L143" s="41">
        <v>216.5</v>
      </c>
      <c r="M143" s="31">
        <v>209.3</v>
      </c>
      <c r="N143" s="31">
        <v>201.3</v>
      </c>
      <c r="O143" s="42">
        <v>34956600</v>
      </c>
      <c r="P143" s="43">
        <v>4.363636363636364E-2</v>
      </c>
    </row>
    <row r="144" spans="1:16" ht="12.75" customHeight="1">
      <c r="A144" s="31">
        <v>134</v>
      </c>
      <c r="B144" s="32" t="s">
        <v>171</v>
      </c>
      <c r="C144" s="33" t="s">
        <v>187</v>
      </c>
      <c r="D144" s="34">
        <v>44406</v>
      </c>
      <c r="E144" s="40">
        <v>151.5</v>
      </c>
      <c r="F144" s="40">
        <v>151.28333333333333</v>
      </c>
      <c r="G144" s="41">
        <v>149.26666666666665</v>
      </c>
      <c r="H144" s="41">
        <v>147.03333333333333</v>
      </c>
      <c r="I144" s="41">
        <v>145.01666666666665</v>
      </c>
      <c r="J144" s="41">
        <v>153.51666666666665</v>
      </c>
      <c r="K144" s="41">
        <v>155.53333333333336</v>
      </c>
      <c r="L144" s="41">
        <v>157.76666666666665</v>
      </c>
      <c r="M144" s="31">
        <v>153.30000000000001</v>
      </c>
      <c r="N144" s="31">
        <v>149.05000000000001</v>
      </c>
      <c r="O144" s="42">
        <v>21492000</v>
      </c>
      <c r="P144" s="43">
        <v>-2.6101141924959218E-2</v>
      </c>
    </row>
    <row r="145" spans="1:16" ht="12.75" customHeight="1">
      <c r="A145" s="31">
        <v>135</v>
      </c>
      <c r="B145" s="32" t="s">
        <v>80</v>
      </c>
      <c r="C145" s="33" t="s">
        <v>188</v>
      </c>
      <c r="D145" s="34">
        <v>44406</v>
      </c>
      <c r="E145" s="40">
        <v>2098</v>
      </c>
      <c r="F145" s="40">
        <v>2075.6666666666665</v>
      </c>
      <c r="G145" s="41">
        <v>2041.1333333333332</v>
      </c>
      <c r="H145" s="41">
        <v>1984.2666666666667</v>
      </c>
      <c r="I145" s="41">
        <v>1949.7333333333333</v>
      </c>
      <c r="J145" s="41">
        <v>2132.5333333333328</v>
      </c>
      <c r="K145" s="41">
        <v>2167.0666666666666</v>
      </c>
      <c r="L145" s="41">
        <v>2223.9333333333329</v>
      </c>
      <c r="M145" s="31">
        <v>2110.1999999999998</v>
      </c>
      <c r="N145" s="31">
        <v>2018.8</v>
      </c>
      <c r="O145" s="42">
        <v>41351500</v>
      </c>
      <c r="P145" s="43">
        <v>-2.3830882179363095E-2</v>
      </c>
    </row>
    <row r="146" spans="1:16" ht="12.75" customHeight="1">
      <c r="A146" s="31">
        <v>136</v>
      </c>
      <c r="B146" s="32" t="s">
        <v>121</v>
      </c>
      <c r="C146" s="33" t="s">
        <v>189</v>
      </c>
      <c r="D146" s="34">
        <v>44406</v>
      </c>
      <c r="E146" s="40">
        <v>123.1</v>
      </c>
      <c r="F146" s="40">
        <v>123.31666666666668</v>
      </c>
      <c r="G146" s="41">
        <v>120.43333333333335</v>
      </c>
      <c r="H146" s="41">
        <v>117.76666666666668</v>
      </c>
      <c r="I146" s="41">
        <v>114.88333333333335</v>
      </c>
      <c r="J146" s="41">
        <v>125.98333333333335</v>
      </c>
      <c r="K146" s="41">
        <v>128.86666666666667</v>
      </c>
      <c r="L146" s="41">
        <v>131.53333333333336</v>
      </c>
      <c r="M146" s="31">
        <v>126.2</v>
      </c>
      <c r="N146" s="31">
        <v>120.65</v>
      </c>
      <c r="O146" s="42">
        <v>161889500</v>
      </c>
      <c r="P146" s="43">
        <v>-7.9175641846655417E-3</v>
      </c>
    </row>
    <row r="147" spans="1:16" ht="12.75" customHeight="1">
      <c r="A147" s="31">
        <v>137</v>
      </c>
      <c r="B147" s="32" t="s">
        <v>64</v>
      </c>
      <c r="C147" s="33" t="s">
        <v>190</v>
      </c>
      <c r="D147" s="34">
        <v>44406</v>
      </c>
      <c r="E147" s="40">
        <v>1017.85</v>
      </c>
      <c r="F147" s="40">
        <v>1025.7166666666665</v>
      </c>
      <c r="G147" s="41">
        <v>1007.9333333333329</v>
      </c>
      <c r="H147" s="41">
        <v>998.01666666666642</v>
      </c>
      <c r="I147" s="41">
        <v>980.23333333333289</v>
      </c>
      <c r="J147" s="41">
        <v>1035.633333333333</v>
      </c>
      <c r="K147" s="41">
        <v>1053.4166666666663</v>
      </c>
      <c r="L147" s="41">
        <v>1063.333333333333</v>
      </c>
      <c r="M147" s="31">
        <v>1043.5</v>
      </c>
      <c r="N147" s="31">
        <v>1015.8</v>
      </c>
      <c r="O147" s="42">
        <v>4419750</v>
      </c>
      <c r="P147" s="43">
        <v>-0.12915619920200974</v>
      </c>
    </row>
    <row r="148" spans="1:16" ht="12.75" customHeight="1">
      <c r="A148" s="31">
        <v>138</v>
      </c>
      <c r="B148" s="32" t="s">
        <v>59</v>
      </c>
      <c r="C148" s="33" t="s">
        <v>191</v>
      </c>
      <c r="D148" s="34">
        <v>44406</v>
      </c>
      <c r="E148" s="40">
        <v>421.85</v>
      </c>
      <c r="F148" s="40">
        <v>423.13333333333338</v>
      </c>
      <c r="G148" s="41">
        <v>418.21666666666675</v>
      </c>
      <c r="H148" s="41">
        <v>414.58333333333337</v>
      </c>
      <c r="I148" s="41">
        <v>409.66666666666674</v>
      </c>
      <c r="J148" s="41">
        <v>426.76666666666677</v>
      </c>
      <c r="K148" s="41">
        <v>431.68333333333339</v>
      </c>
      <c r="L148" s="41">
        <v>435.31666666666678</v>
      </c>
      <c r="M148" s="31">
        <v>428.05</v>
      </c>
      <c r="N148" s="31">
        <v>419.5</v>
      </c>
      <c r="O148" s="42">
        <v>87415500</v>
      </c>
      <c r="P148" s="43">
        <v>1.8081129240767269E-2</v>
      </c>
    </row>
    <row r="149" spans="1:16" ht="12.75" customHeight="1">
      <c r="A149" s="31">
        <v>139</v>
      </c>
      <c r="B149" s="32" t="s">
        <v>43</v>
      </c>
      <c r="C149" s="33" t="s">
        <v>192</v>
      </c>
      <c r="D149" s="34">
        <v>44406</v>
      </c>
      <c r="E149" s="40">
        <v>28111.05</v>
      </c>
      <c r="F149" s="40">
        <v>28242.75</v>
      </c>
      <c r="G149" s="41">
        <v>27879.5</v>
      </c>
      <c r="H149" s="41">
        <v>27647.95</v>
      </c>
      <c r="I149" s="41">
        <v>27284.7</v>
      </c>
      <c r="J149" s="41">
        <v>28474.3</v>
      </c>
      <c r="K149" s="41">
        <v>28837.55</v>
      </c>
      <c r="L149" s="41">
        <v>29069.1</v>
      </c>
      <c r="M149" s="31">
        <v>28606</v>
      </c>
      <c r="N149" s="31">
        <v>28011.200000000001</v>
      </c>
      <c r="O149" s="42">
        <v>191700</v>
      </c>
      <c r="P149" s="43">
        <v>6.1021170610211707E-2</v>
      </c>
    </row>
    <row r="150" spans="1:16" ht="12.75" customHeight="1">
      <c r="A150" s="31">
        <v>140</v>
      </c>
      <c r="B150" s="32" t="s">
        <v>71</v>
      </c>
      <c r="C150" s="33" t="s">
        <v>193</v>
      </c>
      <c r="D150" s="34">
        <v>44406</v>
      </c>
      <c r="E150" s="40">
        <v>1947.05</v>
      </c>
      <c r="F150" s="40">
        <v>1952.6833333333334</v>
      </c>
      <c r="G150" s="41">
        <v>1922.3666666666668</v>
      </c>
      <c r="H150" s="41">
        <v>1897.6833333333334</v>
      </c>
      <c r="I150" s="41">
        <v>1867.3666666666668</v>
      </c>
      <c r="J150" s="41">
        <v>1977.3666666666668</v>
      </c>
      <c r="K150" s="41">
        <v>2007.6833333333334</v>
      </c>
      <c r="L150" s="41">
        <v>2032.3666666666668</v>
      </c>
      <c r="M150" s="31">
        <v>1983</v>
      </c>
      <c r="N150" s="31">
        <v>1928</v>
      </c>
      <c r="O150" s="42">
        <v>1549075</v>
      </c>
      <c r="P150" s="43">
        <v>-1.7614230903383328E-2</v>
      </c>
    </row>
    <row r="151" spans="1:16" ht="12.75" customHeight="1">
      <c r="A151" s="31">
        <v>141</v>
      </c>
      <c r="B151" s="32" t="s">
        <v>41</v>
      </c>
      <c r="C151" s="33" t="s">
        <v>194</v>
      </c>
      <c r="D151" s="34">
        <v>44406</v>
      </c>
      <c r="E151" s="40">
        <v>7814</v>
      </c>
      <c r="F151" s="40">
        <v>7789.8166666666666</v>
      </c>
      <c r="G151" s="41">
        <v>7699.1833333333334</v>
      </c>
      <c r="H151" s="41">
        <v>7584.3666666666668</v>
      </c>
      <c r="I151" s="41">
        <v>7493.7333333333336</v>
      </c>
      <c r="J151" s="41">
        <v>7904.6333333333332</v>
      </c>
      <c r="K151" s="41">
        <v>7995.2666666666664</v>
      </c>
      <c r="L151" s="41">
        <v>8110.083333333333</v>
      </c>
      <c r="M151" s="31">
        <v>7880.45</v>
      </c>
      <c r="N151" s="31">
        <v>7675</v>
      </c>
      <c r="O151" s="42">
        <v>427625</v>
      </c>
      <c r="P151" s="43">
        <v>-1.6105838366407822E-2</v>
      </c>
    </row>
    <row r="152" spans="1:16" ht="12.75" customHeight="1">
      <c r="A152" s="31">
        <v>142</v>
      </c>
      <c r="B152" s="32" t="s">
        <v>64</v>
      </c>
      <c r="C152" s="33" t="s">
        <v>195</v>
      </c>
      <c r="D152" s="34">
        <v>44406</v>
      </c>
      <c r="E152" s="40">
        <v>1395.75</v>
      </c>
      <c r="F152" s="40">
        <v>1386.3500000000001</v>
      </c>
      <c r="G152" s="41">
        <v>1360.7000000000003</v>
      </c>
      <c r="H152" s="41">
        <v>1325.65</v>
      </c>
      <c r="I152" s="41">
        <v>1300.0000000000002</v>
      </c>
      <c r="J152" s="41">
        <v>1421.4000000000003</v>
      </c>
      <c r="K152" s="41">
        <v>1447.0500000000004</v>
      </c>
      <c r="L152" s="41">
        <v>1482.1000000000004</v>
      </c>
      <c r="M152" s="31">
        <v>1412</v>
      </c>
      <c r="N152" s="31">
        <v>1351.3</v>
      </c>
      <c r="O152" s="42">
        <v>3558000</v>
      </c>
      <c r="P152" s="43">
        <v>-2.8187479514913145E-2</v>
      </c>
    </row>
    <row r="153" spans="1:16" ht="12.75" customHeight="1">
      <c r="A153" s="31">
        <v>143</v>
      </c>
      <c r="B153" s="32" t="s">
        <v>48</v>
      </c>
      <c r="C153" s="33" t="s">
        <v>196</v>
      </c>
      <c r="D153" s="34">
        <v>44406</v>
      </c>
      <c r="E153" s="40">
        <v>678.65</v>
      </c>
      <c r="F153" s="40">
        <v>682.91666666666663</v>
      </c>
      <c r="G153" s="41">
        <v>672.23333333333323</v>
      </c>
      <c r="H153" s="41">
        <v>665.81666666666661</v>
      </c>
      <c r="I153" s="41">
        <v>655.13333333333321</v>
      </c>
      <c r="J153" s="41">
        <v>689.33333333333326</v>
      </c>
      <c r="K153" s="41">
        <v>700.01666666666665</v>
      </c>
      <c r="L153" s="41">
        <v>706.43333333333328</v>
      </c>
      <c r="M153" s="31">
        <v>693.6</v>
      </c>
      <c r="N153" s="31">
        <v>676.5</v>
      </c>
      <c r="O153" s="42">
        <v>40419400</v>
      </c>
      <c r="P153" s="43">
        <v>-1.8668971477960243E-3</v>
      </c>
    </row>
    <row r="154" spans="1:16" ht="12.75" customHeight="1">
      <c r="A154" s="31">
        <v>144</v>
      </c>
      <c r="B154" s="32" t="s">
        <v>183</v>
      </c>
      <c r="C154" s="33" t="s">
        <v>197</v>
      </c>
      <c r="D154" s="34">
        <v>44406</v>
      </c>
      <c r="E154" s="40">
        <v>530.29999999999995</v>
      </c>
      <c r="F154" s="40">
        <v>532.1</v>
      </c>
      <c r="G154" s="41">
        <v>524.20000000000005</v>
      </c>
      <c r="H154" s="41">
        <v>518.1</v>
      </c>
      <c r="I154" s="41">
        <v>510.20000000000005</v>
      </c>
      <c r="J154" s="41">
        <v>538.20000000000005</v>
      </c>
      <c r="K154" s="41">
        <v>546.09999999999991</v>
      </c>
      <c r="L154" s="41">
        <v>552.20000000000005</v>
      </c>
      <c r="M154" s="31">
        <v>540</v>
      </c>
      <c r="N154" s="31">
        <v>526</v>
      </c>
      <c r="O154" s="42">
        <v>12820500</v>
      </c>
      <c r="P154" s="43">
        <v>-1.5889464594127805E-2</v>
      </c>
    </row>
    <row r="155" spans="1:16" ht="12.75" customHeight="1">
      <c r="A155" s="31">
        <v>145</v>
      </c>
      <c r="B155" s="32" t="s">
        <v>39</v>
      </c>
      <c r="C155" s="33" t="s">
        <v>198</v>
      </c>
      <c r="D155" s="34">
        <v>44406</v>
      </c>
      <c r="E155" s="40">
        <v>760.1</v>
      </c>
      <c r="F155" s="40">
        <v>767.68333333333339</v>
      </c>
      <c r="G155" s="41">
        <v>748.41666666666674</v>
      </c>
      <c r="H155" s="41">
        <v>736.73333333333335</v>
      </c>
      <c r="I155" s="41">
        <v>717.4666666666667</v>
      </c>
      <c r="J155" s="41">
        <v>779.36666666666679</v>
      </c>
      <c r="K155" s="41">
        <v>798.63333333333344</v>
      </c>
      <c r="L155" s="41">
        <v>810.31666666666683</v>
      </c>
      <c r="M155" s="31">
        <v>786.95</v>
      </c>
      <c r="N155" s="31">
        <v>756</v>
      </c>
      <c r="O155" s="42">
        <v>9117000</v>
      </c>
      <c r="P155" s="43">
        <v>-4.2030051486813075E-2</v>
      </c>
    </row>
    <row r="156" spans="1:16" ht="12.75" customHeight="1">
      <c r="A156" s="31">
        <v>146</v>
      </c>
      <c r="B156" s="32" t="s">
        <v>57</v>
      </c>
      <c r="C156" s="33" t="s">
        <v>199</v>
      </c>
      <c r="D156" s="34">
        <v>44406</v>
      </c>
      <c r="E156" s="40">
        <v>759.3</v>
      </c>
      <c r="F156" s="40">
        <v>758.5</v>
      </c>
      <c r="G156" s="41">
        <v>749.3</v>
      </c>
      <c r="H156" s="41">
        <v>739.3</v>
      </c>
      <c r="I156" s="41">
        <v>730.09999999999991</v>
      </c>
      <c r="J156" s="41">
        <v>768.5</v>
      </c>
      <c r="K156" s="41">
        <v>777.7</v>
      </c>
      <c r="L156" s="41">
        <v>787.7</v>
      </c>
      <c r="M156" s="31">
        <v>767.7</v>
      </c>
      <c r="N156" s="31">
        <v>748.5</v>
      </c>
      <c r="O156" s="42">
        <v>7507350</v>
      </c>
      <c r="P156" s="43">
        <v>2.0741556534508078E-2</v>
      </c>
    </row>
    <row r="157" spans="1:16" ht="12.75" customHeight="1">
      <c r="A157" s="31">
        <v>147</v>
      </c>
      <c r="B157" s="32" t="s">
        <v>50</v>
      </c>
      <c r="C157" s="33" t="s">
        <v>200</v>
      </c>
      <c r="D157" s="34">
        <v>44406</v>
      </c>
      <c r="E157" s="40">
        <v>302.7</v>
      </c>
      <c r="F157" s="40">
        <v>304.14999999999998</v>
      </c>
      <c r="G157" s="41">
        <v>300.39999999999998</v>
      </c>
      <c r="H157" s="41">
        <v>298.10000000000002</v>
      </c>
      <c r="I157" s="41">
        <v>294.35000000000002</v>
      </c>
      <c r="J157" s="41">
        <v>306.44999999999993</v>
      </c>
      <c r="K157" s="41">
        <v>310.19999999999993</v>
      </c>
      <c r="L157" s="41">
        <v>312.49999999999989</v>
      </c>
      <c r="M157" s="31">
        <v>307.89999999999998</v>
      </c>
      <c r="N157" s="31">
        <v>301.85000000000002</v>
      </c>
      <c r="O157" s="42">
        <v>146022600</v>
      </c>
      <c r="P157" s="43">
        <v>2.0731468805006846E-3</v>
      </c>
    </row>
    <row r="158" spans="1:16" ht="12.75" customHeight="1">
      <c r="A158" s="31">
        <v>148</v>
      </c>
      <c r="B158" s="32" t="s">
        <v>171</v>
      </c>
      <c r="C158" s="33" t="s">
        <v>201</v>
      </c>
      <c r="D158" s="34">
        <v>44406</v>
      </c>
      <c r="E158" s="40">
        <v>121.75</v>
      </c>
      <c r="F158" s="40">
        <v>123.06666666666666</v>
      </c>
      <c r="G158" s="41">
        <v>119.73333333333332</v>
      </c>
      <c r="H158" s="41">
        <v>117.71666666666665</v>
      </c>
      <c r="I158" s="41">
        <v>114.38333333333331</v>
      </c>
      <c r="J158" s="41">
        <v>125.08333333333333</v>
      </c>
      <c r="K158" s="41">
        <v>128.41666666666669</v>
      </c>
      <c r="L158" s="41">
        <v>130.43333333333334</v>
      </c>
      <c r="M158" s="31">
        <v>126.4</v>
      </c>
      <c r="N158" s="31">
        <v>121.05</v>
      </c>
      <c r="O158" s="42">
        <v>149674500</v>
      </c>
      <c r="P158" s="43">
        <v>3.762283575105288E-2</v>
      </c>
    </row>
    <row r="159" spans="1:16" ht="12.75" customHeight="1">
      <c r="A159" s="31">
        <v>149</v>
      </c>
      <c r="B159" s="32" t="s">
        <v>121</v>
      </c>
      <c r="C159" s="33" t="s">
        <v>202</v>
      </c>
      <c r="D159" s="34">
        <v>44406</v>
      </c>
      <c r="E159" s="40">
        <v>1235.8</v>
      </c>
      <c r="F159" s="40">
        <v>1244.4166666666667</v>
      </c>
      <c r="G159" s="41">
        <v>1217.0333333333335</v>
      </c>
      <c r="H159" s="41">
        <v>1198.2666666666669</v>
      </c>
      <c r="I159" s="41">
        <v>1170.8833333333337</v>
      </c>
      <c r="J159" s="41">
        <v>1263.1833333333334</v>
      </c>
      <c r="K159" s="41">
        <v>1290.5666666666666</v>
      </c>
      <c r="L159" s="41">
        <v>1309.3333333333333</v>
      </c>
      <c r="M159" s="31">
        <v>1271.8</v>
      </c>
      <c r="N159" s="31">
        <v>1225.6500000000001</v>
      </c>
      <c r="O159" s="42">
        <v>44249300</v>
      </c>
      <c r="P159" s="43">
        <v>1.8090078814073103E-2</v>
      </c>
    </row>
    <row r="160" spans="1:16" ht="12.75" customHeight="1">
      <c r="A160" s="31">
        <v>150</v>
      </c>
      <c r="B160" s="32" t="s">
        <v>88</v>
      </c>
      <c r="C160" s="33" t="s">
        <v>203</v>
      </c>
      <c r="D160" s="34">
        <v>44406</v>
      </c>
      <c r="E160" s="40">
        <v>3209.2</v>
      </c>
      <c r="F160" s="40">
        <v>3185.5666666666671</v>
      </c>
      <c r="G160" s="41">
        <v>3152.983333333334</v>
      </c>
      <c r="H160" s="41">
        <v>3096.7666666666669</v>
      </c>
      <c r="I160" s="41">
        <v>3064.1833333333338</v>
      </c>
      <c r="J160" s="41">
        <v>3241.7833333333342</v>
      </c>
      <c r="K160" s="41">
        <v>3274.3666666666672</v>
      </c>
      <c r="L160" s="41">
        <v>3330.5833333333344</v>
      </c>
      <c r="M160" s="31">
        <v>3218.15</v>
      </c>
      <c r="N160" s="31">
        <v>3129.35</v>
      </c>
      <c r="O160" s="42">
        <v>10045800</v>
      </c>
      <c r="P160" s="43">
        <v>-5.0365832907946231E-2</v>
      </c>
    </row>
    <row r="161" spans="1:16" ht="12.75" customHeight="1">
      <c r="A161" s="31">
        <v>151</v>
      </c>
      <c r="B161" s="32" t="s">
        <v>88</v>
      </c>
      <c r="C161" s="33" t="s">
        <v>204</v>
      </c>
      <c r="D161" s="34">
        <v>44406</v>
      </c>
      <c r="E161" s="40">
        <v>1059.9000000000001</v>
      </c>
      <c r="F161" s="40">
        <v>1063.6499999999999</v>
      </c>
      <c r="G161" s="41">
        <v>1053.4499999999998</v>
      </c>
      <c r="H161" s="41">
        <v>1047</v>
      </c>
      <c r="I161" s="41">
        <v>1036.8</v>
      </c>
      <c r="J161" s="41">
        <v>1070.0999999999997</v>
      </c>
      <c r="K161" s="41">
        <v>1080.3</v>
      </c>
      <c r="L161" s="41">
        <v>1086.7499999999995</v>
      </c>
      <c r="M161" s="31">
        <v>1073.8499999999999</v>
      </c>
      <c r="N161" s="31">
        <v>1057.2</v>
      </c>
      <c r="O161" s="42">
        <v>15315000</v>
      </c>
      <c r="P161" s="43">
        <v>-1.4083956026759517E-3</v>
      </c>
    </row>
    <row r="162" spans="1:16" ht="12.75" customHeight="1">
      <c r="A162" s="31">
        <v>152</v>
      </c>
      <c r="B162" s="32" t="s">
        <v>57</v>
      </c>
      <c r="C162" s="33" t="s">
        <v>205</v>
      </c>
      <c r="D162" s="34">
        <v>44406</v>
      </c>
      <c r="E162" s="40">
        <v>1672.7</v>
      </c>
      <c r="F162" s="40">
        <v>1675</v>
      </c>
      <c r="G162" s="41">
        <v>1660</v>
      </c>
      <c r="H162" s="41">
        <v>1647.3</v>
      </c>
      <c r="I162" s="41">
        <v>1632.3</v>
      </c>
      <c r="J162" s="41">
        <v>1687.7</v>
      </c>
      <c r="K162" s="41">
        <v>1702.7</v>
      </c>
      <c r="L162" s="41">
        <v>1715.4</v>
      </c>
      <c r="M162" s="31">
        <v>1690</v>
      </c>
      <c r="N162" s="31">
        <v>1662.3</v>
      </c>
      <c r="O162" s="42">
        <v>5019750</v>
      </c>
      <c r="P162" s="43">
        <v>-1.3413915094339623E-2</v>
      </c>
    </row>
    <row r="163" spans="1:16" ht="12.75" customHeight="1">
      <c r="A163" s="31">
        <v>153</v>
      </c>
      <c r="B163" s="32" t="s">
        <v>48</v>
      </c>
      <c r="C163" s="33" t="s">
        <v>206</v>
      </c>
      <c r="D163" s="34">
        <v>44406</v>
      </c>
      <c r="E163" s="40">
        <v>2971.7</v>
      </c>
      <c r="F163" s="40">
        <v>2980.8166666666671</v>
      </c>
      <c r="G163" s="41">
        <v>2944.6833333333343</v>
      </c>
      <c r="H163" s="41">
        <v>2917.6666666666674</v>
      </c>
      <c r="I163" s="41">
        <v>2881.5333333333347</v>
      </c>
      <c r="J163" s="41">
        <v>3007.8333333333339</v>
      </c>
      <c r="K163" s="41">
        <v>3043.9666666666662</v>
      </c>
      <c r="L163" s="41">
        <v>3070.9833333333336</v>
      </c>
      <c r="M163" s="31">
        <v>3016.95</v>
      </c>
      <c r="N163" s="31">
        <v>2953.8</v>
      </c>
      <c r="O163" s="42">
        <v>750750</v>
      </c>
      <c r="P163" s="43">
        <v>7.3800738007380072E-3</v>
      </c>
    </row>
    <row r="164" spans="1:16" ht="12.75" customHeight="1">
      <c r="A164" s="31">
        <v>154</v>
      </c>
      <c r="B164" s="32" t="s">
        <v>171</v>
      </c>
      <c r="C164" s="33" t="s">
        <v>207</v>
      </c>
      <c r="D164" s="34">
        <v>44406</v>
      </c>
      <c r="E164" s="40">
        <v>475.45</v>
      </c>
      <c r="F164" s="40">
        <v>475.63333333333338</v>
      </c>
      <c r="G164" s="41">
        <v>469.16666666666674</v>
      </c>
      <c r="H164" s="41">
        <v>462.88333333333338</v>
      </c>
      <c r="I164" s="41">
        <v>456.41666666666674</v>
      </c>
      <c r="J164" s="41">
        <v>481.91666666666674</v>
      </c>
      <c r="K164" s="41">
        <v>488.38333333333333</v>
      </c>
      <c r="L164" s="41">
        <v>494.66666666666674</v>
      </c>
      <c r="M164" s="31">
        <v>482.1</v>
      </c>
      <c r="N164" s="31">
        <v>469.35</v>
      </c>
      <c r="O164" s="42">
        <v>2881500</v>
      </c>
      <c r="P164" s="43">
        <v>-3.321590337191746E-2</v>
      </c>
    </row>
    <row r="165" spans="1:16" ht="12.75" customHeight="1">
      <c r="A165" s="31">
        <v>155</v>
      </c>
      <c r="B165" s="32" t="s">
        <v>45</v>
      </c>
      <c r="C165" s="33" t="s">
        <v>208</v>
      </c>
      <c r="D165" s="34">
        <v>44406</v>
      </c>
      <c r="E165" s="40">
        <v>861.75</v>
      </c>
      <c r="F165" s="40">
        <v>856.98333333333323</v>
      </c>
      <c r="G165" s="41">
        <v>842.96666666666647</v>
      </c>
      <c r="H165" s="41">
        <v>824.18333333333328</v>
      </c>
      <c r="I165" s="41">
        <v>810.16666666666652</v>
      </c>
      <c r="J165" s="41">
        <v>875.76666666666642</v>
      </c>
      <c r="K165" s="41">
        <v>889.78333333333308</v>
      </c>
      <c r="L165" s="41">
        <v>908.56666666666638</v>
      </c>
      <c r="M165" s="31">
        <v>871</v>
      </c>
      <c r="N165" s="31">
        <v>838.2</v>
      </c>
      <c r="O165" s="42">
        <v>1224525</v>
      </c>
      <c r="P165" s="43">
        <v>-4.9521665728756332E-2</v>
      </c>
    </row>
    <row r="166" spans="1:16" ht="12.75" customHeight="1">
      <c r="A166" s="31">
        <v>156</v>
      </c>
      <c r="B166" s="32" t="s">
        <v>50</v>
      </c>
      <c r="C166" s="33" t="s">
        <v>209</v>
      </c>
      <c r="D166" s="34">
        <v>44406</v>
      </c>
      <c r="E166" s="40">
        <v>583.4</v>
      </c>
      <c r="F166" s="40">
        <v>588.9</v>
      </c>
      <c r="G166" s="41">
        <v>576.54999999999995</v>
      </c>
      <c r="H166" s="41">
        <v>569.69999999999993</v>
      </c>
      <c r="I166" s="41">
        <v>557.34999999999991</v>
      </c>
      <c r="J166" s="41">
        <v>595.75</v>
      </c>
      <c r="K166" s="41">
        <v>608.10000000000014</v>
      </c>
      <c r="L166" s="41">
        <v>614.95000000000005</v>
      </c>
      <c r="M166" s="31">
        <v>601.25</v>
      </c>
      <c r="N166" s="31">
        <v>582.04999999999995</v>
      </c>
      <c r="O166" s="42">
        <v>6498800</v>
      </c>
      <c r="P166" s="43">
        <v>7.7780357557464597E-2</v>
      </c>
    </row>
    <row r="167" spans="1:16" ht="12.75" customHeight="1">
      <c r="A167" s="31">
        <v>157</v>
      </c>
      <c r="B167" s="32" t="s">
        <v>57</v>
      </c>
      <c r="C167" s="33" t="s">
        <v>210</v>
      </c>
      <c r="D167" s="34">
        <v>44406</v>
      </c>
      <c r="E167" s="40">
        <v>1414.05</v>
      </c>
      <c r="F167" s="40">
        <v>1417.3333333333333</v>
      </c>
      <c r="G167" s="41">
        <v>1401.9666666666665</v>
      </c>
      <c r="H167" s="41">
        <v>1389.8833333333332</v>
      </c>
      <c r="I167" s="41">
        <v>1374.5166666666664</v>
      </c>
      <c r="J167" s="41">
        <v>1429.4166666666665</v>
      </c>
      <c r="K167" s="41">
        <v>1444.7833333333333</v>
      </c>
      <c r="L167" s="41">
        <v>1456.8666666666666</v>
      </c>
      <c r="M167" s="31">
        <v>1432.7</v>
      </c>
      <c r="N167" s="31">
        <v>1405.25</v>
      </c>
      <c r="O167" s="42">
        <v>1586200</v>
      </c>
      <c r="P167" s="43">
        <v>-1.5638575152041704E-2</v>
      </c>
    </row>
    <row r="168" spans="1:16" ht="12.75" customHeight="1">
      <c r="A168" s="31">
        <v>158</v>
      </c>
      <c r="B168" s="32" t="s">
        <v>43</v>
      </c>
      <c r="C168" s="33" t="s">
        <v>211</v>
      </c>
      <c r="D168" s="34">
        <v>44406</v>
      </c>
      <c r="E168" s="40">
        <v>7445.3</v>
      </c>
      <c r="F168" s="40">
        <v>7439.1166666666659</v>
      </c>
      <c r="G168" s="41">
        <v>7333.2333333333318</v>
      </c>
      <c r="H168" s="41">
        <v>7221.1666666666661</v>
      </c>
      <c r="I168" s="41">
        <v>7115.2833333333319</v>
      </c>
      <c r="J168" s="41">
        <v>7551.1833333333316</v>
      </c>
      <c r="K168" s="41">
        <v>7657.0666666666648</v>
      </c>
      <c r="L168" s="41">
        <v>7769.1333333333314</v>
      </c>
      <c r="M168" s="31">
        <v>7545</v>
      </c>
      <c r="N168" s="31">
        <v>7327.05</v>
      </c>
      <c r="O168" s="42">
        <v>2419400</v>
      </c>
      <c r="P168" s="43">
        <v>-3.0844415958980933E-2</v>
      </c>
    </row>
    <row r="169" spans="1:16" ht="12.75" customHeight="1">
      <c r="A169" s="31">
        <v>159</v>
      </c>
      <c r="B169" s="32" t="s">
        <v>39</v>
      </c>
      <c r="C169" s="33" t="s">
        <v>212</v>
      </c>
      <c r="D169" s="34">
        <v>44406</v>
      </c>
      <c r="E169" s="40">
        <v>815.5</v>
      </c>
      <c r="F169" s="40">
        <v>820.68333333333339</v>
      </c>
      <c r="G169" s="41">
        <v>801.36666666666679</v>
      </c>
      <c r="H169" s="41">
        <v>787.23333333333335</v>
      </c>
      <c r="I169" s="41">
        <v>767.91666666666674</v>
      </c>
      <c r="J169" s="41">
        <v>834.81666666666683</v>
      </c>
      <c r="K169" s="41">
        <v>854.13333333333344</v>
      </c>
      <c r="L169" s="41">
        <v>868.26666666666688</v>
      </c>
      <c r="M169" s="31">
        <v>840</v>
      </c>
      <c r="N169" s="31">
        <v>806.55</v>
      </c>
      <c r="O169" s="42">
        <v>23696400</v>
      </c>
      <c r="P169" s="43">
        <v>-2.2260365820951564E-2</v>
      </c>
    </row>
    <row r="170" spans="1:16" ht="12.75" customHeight="1">
      <c r="A170" s="31">
        <v>160</v>
      </c>
      <c r="B170" s="32" t="s">
        <v>121</v>
      </c>
      <c r="C170" s="33" t="s">
        <v>213</v>
      </c>
      <c r="D170" s="34">
        <v>44406</v>
      </c>
      <c r="E170" s="40">
        <v>256</v>
      </c>
      <c r="F170" s="40">
        <v>257.96666666666664</v>
      </c>
      <c r="G170" s="41">
        <v>252.2833333333333</v>
      </c>
      <c r="H170" s="41">
        <v>248.56666666666666</v>
      </c>
      <c r="I170" s="41">
        <v>242.88333333333333</v>
      </c>
      <c r="J170" s="41">
        <v>261.68333333333328</v>
      </c>
      <c r="K170" s="41">
        <v>267.36666666666656</v>
      </c>
      <c r="L170" s="41">
        <v>271.08333333333326</v>
      </c>
      <c r="M170" s="31">
        <v>263.64999999999998</v>
      </c>
      <c r="N170" s="31">
        <v>254.25</v>
      </c>
      <c r="O170" s="42">
        <v>120431900</v>
      </c>
      <c r="P170" s="43">
        <v>8.8291048845724369E-3</v>
      </c>
    </row>
    <row r="171" spans="1:16" ht="12.75" customHeight="1">
      <c r="A171" s="31">
        <v>161</v>
      </c>
      <c r="B171" s="32" t="s">
        <v>71</v>
      </c>
      <c r="C171" s="33" t="s">
        <v>214</v>
      </c>
      <c r="D171" s="34">
        <v>44406</v>
      </c>
      <c r="E171" s="40">
        <v>1029.5999999999999</v>
      </c>
      <c r="F171" s="40">
        <v>1026.7333333333333</v>
      </c>
      <c r="G171" s="41">
        <v>1009.4166666666667</v>
      </c>
      <c r="H171" s="41">
        <v>989.23333333333335</v>
      </c>
      <c r="I171" s="41">
        <v>971.91666666666674</v>
      </c>
      <c r="J171" s="41">
        <v>1046.9166666666667</v>
      </c>
      <c r="K171" s="41">
        <v>1064.2333333333333</v>
      </c>
      <c r="L171" s="41">
        <v>1084.4166666666667</v>
      </c>
      <c r="M171" s="31">
        <v>1044.05</v>
      </c>
      <c r="N171" s="31">
        <v>1006.55</v>
      </c>
      <c r="O171" s="42">
        <v>3134500</v>
      </c>
      <c r="P171" s="43">
        <v>-1.4618044640050299E-2</v>
      </c>
    </row>
    <row r="172" spans="1:16" ht="12.75" customHeight="1">
      <c r="A172" s="31">
        <v>162</v>
      </c>
      <c r="B172" s="32" t="s">
        <v>88</v>
      </c>
      <c r="C172" s="33" t="s">
        <v>215</v>
      </c>
      <c r="D172" s="34">
        <v>44406</v>
      </c>
      <c r="E172" s="40">
        <v>569.35</v>
      </c>
      <c r="F172" s="40">
        <v>570.19999999999993</v>
      </c>
      <c r="G172" s="41">
        <v>562.29999999999984</v>
      </c>
      <c r="H172" s="41">
        <v>555.24999999999989</v>
      </c>
      <c r="I172" s="41">
        <v>547.3499999999998</v>
      </c>
      <c r="J172" s="41">
        <v>577.24999999999989</v>
      </c>
      <c r="K172" s="41">
        <v>585.15</v>
      </c>
      <c r="L172" s="41">
        <v>592.19999999999993</v>
      </c>
      <c r="M172" s="31">
        <v>578.1</v>
      </c>
      <c r="N172" s="31">
        <v>563.15</v>
      </c>
      <c r="O172" s="42">
        <v>32715200</v>
      </c>
      <c r="P172" s="43">
        <v>-2.0409140995544483E-2</v>
      </c>
    </row>
    <row r="173" spans="1:16" ht="12.75" customHeight="1">
      <c r="A173" s="31">
        <v>163</v>
      </c>
      <c r="B173" s="32" t="s">
        <v>183</v>
      </c>
      <c r="C173" s="33" t="s">
        <v>216</v>
      </c>
      <c r="D173" s="34">
        <v>44406</v>
      </c>
      <c r="E173" s="40">
        <v>201.55</v>
      </c>
      <c r="F173" s="40">
        <v>203.0333333333333</v>
      </c>
      <c r="G173" s="41">
        <v>198.21666666666661</v>
      </c>
      <c r="H173" s="41">
        <v>194.8833333333333</v>
      </c>
      <c r="I173" s="41">
        <v>190.06666666666661</v>
      </c>
      <c r="J173" s="41">
        <v>206.36666666666662</v>
      </c>
      <c r="K173" s="41">
        <v>211.18333333333334</v>
      </c>
      <c r="L173" s="41">
        <v>214.51666666666662</v>
      </c>
      <c r="M173" s="31">
        <v>207.85</v>
      </c>
      <c r="N173" s="31">
        <v>199.7</v>
      </c>
      <c r="O173" s="42">
        <v>63003000</v>
      </c>
      <c r="P173" s="43">
        <v>-1.385236664162284E-2</v>
      </c>
    </row>
    <row r="174" spans="1:16" ht="12.75" customHeight="1">
      <c r="A174" s="44"/>
      <c r="B174" s="45"/>
      <c r="C174" s="44"/>
      <c r="D174" s="46"/>
      <c r="E174" s="47"/>
      <c r="F174" s="47"/>
      <c r="G174" s="48"/>
      <c r="H174" s="48"/>
      <c r="I174" s="48"/>
      <c r="J174" s="48"/>
      <c r="K174" s="48"/>
      <c r="L174" s="48"/>
      <c r="M174" s="44"/>
      <c r="N174" s="44"/>
      <c r="O174" s="49"/>
      <c r="P174" s="50"/>
    </row>
    <row r="175" spans="1:16" ht="12.75" customHeight="1">
      <c r="A175" s="44"/>
      <c r="B175" s="45"/>
      <c r="C175" s="44"/>
      <c r="D175" s="46"/>
      <c r="E175" s="47"/>
      <c r="F175" s="47"/>
      <c r="G175" s="48"/>
      <c r="H175" s="48"/>
      <c r="I175" s="48"/>
      <c r="J175" s="48"/>
      <c r="K175" s="48"/>
      <c r="L175" s="48"/>
      <c r="M175" s="44"/>
      <c r="N175" s="44"/>
      <c r="O175" s="49"/>
      <c r="P175" s="50"/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F42" sqref="F42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44399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420" t="s">
        <v>16</v>
      </c>
      <c r="B8" s="422"/>
      <c r="C8" s="426" t="s">
        <v>20</v>
      </c>
      <c r="D8" s="426" t="s">
        <v>21</v>
      </c>
      <c r="E8" s="417" t="s">
        <v>22</v>
      </c>
      <c r="F8" s="418"/>
      <c r="G8" s="419"/>
      <c r="H8" s="417" t="s">
        <v>23</v>
      </c>
      <c r="I8" s="418"/>
      <c r="J8" s="419"/>
      <c r="K8" s="26"/>
      <c r="L8" s="55"/>
      <c r="M8" s="55"/>
      <c r="N8" s="1"/>
      <c r="O8" s="1"/>
    </row>
    <row r="9" spans="1:15" ht="36" customHeight="1">
      <c r="A9" s="424"/>
      <c r="B9" s="425"/>
      <c r="C9" s="425"/>
      <c r="D9" s="42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15632.1</v>
      </c>
      <c r="D10" s="35">
        <v>15646.366666666669</v>
      </c>
      <c r="E10" s="35">
        <v>15564.283333333336</v>
      </c>
      <c r="F10" s="35">
        <v>15496.466666666667</v>
      </c>
      <c r="G10" s="35">
        <v>15414.383333333335</v>
      </c>
      <c r="H10" s="35">
        <v>15714.183333333338</v>
      </c>
      <c r="I10" s="35">
        <v>15796.26666666667</v>
      </c>
      <c r="J10" s="35">
        <v>15864.083333333339</v>
      </c>
      <c r="K10" s="37">
        <v>15728.45</v>
      </c>
      <c r="L10" s="37">
        <v>15578.55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34415.449999999997</v>
      </c>
      <c r="D11" s="40">
        <v>34555.65</v>
      </c>
      <c r="E11" s="40">
        <v>34217.15</v>
      </c>
      <c r="F11" s="40">
        <v>34018.85</v>
      </c>
      <c r="G11" s="40">
        <v>33680.35</v>
      </c>
      <c r="H11" s="40">
        <v>34753.950000000004</v>
      </c>
      <c r="I11" s="40">
        <v>35092.450000000004</v>
      </c>
      <c r="J11" s="40">
        <v>35290.750000000007</v>
      </c>
      <c r="K11" s="31">
        <v>34894.15</v>
      </c>
      <c r="L11" s="31">
        <v>34357.35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2020.75</v>
      </c>
      <c r="D12" s="40">
        <v>2030.8999999999999</v>
      </c>
      <c r="E12" s="40">
        <v>2007.6</v>
      </c>
      <c r="F12" s="40">
        <v>1994.45</v>
      </c>
      <c r="G12" s="40">
        <v>1971.15</v>
      </c>
      <c r="H12" s="40">
        <v>2044.0499999999997</v>
      </c>
      <c r="I12" s="40">
        <v>2067.3499999999995</v>
      </c>
      <c r="J12" s="40">
        <v>2080.4999999999995</v>
      </c>
      <c r="K12" s="31">
        <v>2054.1999999999998</v>
      </c>
      <c r="L12" s="31">
        <v>2017.75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4412.5</v>
      </c>
      <c r="D13" s="40">
        <v>4419.3833333333341</v>
      </c>
      <c r="E13" s="40">
        <v>4386.4166666666679</v>
      </c>
      <c r="F13" s="40">
        <v>4360.3333333333339</v>
      </c>
      <c r="G13" s="40">
        <v>4327.3666666666677</v>
      </c>
      <c r="H13" s="40">
        <v>4445.4666666666681</v>
      </c>
      <c r="I13" s="40">
        <v>4478.4333333333334</v>
      </c>
      <c r="J13" s="40">
        <v>4504.5166666666682</v>
      </c>
      <c r="K13" s="31">
        <v>4452.3500000000004</v>
      </c>
      <c r="L13" s="31">
        <v>4393.3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29252.5</v>
      </c>
      <c r="D14" s="40">
        <v>29218.333333333332</v>
      </c>
      <c r="E14" s="40">
        <v>29026.166666666664</v>
      </c>
      <c r="F14" s="40">
        <v>28799.833333333332</v>
      </c>
      <c r="G14" s="40">
        <v>28607.666666666664</v>
      </c>
      <c r="H14" s="40">
        <v>29444.666666666664</v>
      </c>
      <c r="I14" s="40">
        <v>29636.833333333328</v>
      </c>
      <c r="J14" s="40">
        <v>29863.166666666664</v>
      </c>
      <c r="K14" s="31">
        <v>29410.5</v>
      </c>
      <c r="L14" s="31">
        <v>28992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3567.25</v>
      </c>
      <c r="D15" s="40">
        <v>3578.6</v>
      </c>
      <c r="E15" s="40">
        <v>3541.6499999999996</v>
      </c>
      <c r="F15" s="40">
        <v>3516.0499999999997</v>
      </c>
      <c r="G15" s="40">
        <v>3479.0999999999995</v>
      </c>
      <c r="H15" s="40">
        <v>3604.2</v>
      </c>
      <c r="I15" s="40">
        <v>3641.1499999999996</v>
      </c>
      <c r="J15" s="40">
        <v>3666.75</v>
      </c>
      <c r="K15" s="31">
        <v>3615.55</v>
      </c>
      <c r="L15" s="31">
        <v>3553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7503.4</v>
      </c>
      <c r="D16" s="40">
        <v>7537.5999999999995</v>
      </c>
      <c r="E16" s="40">
        <v>7427.9499999999989</v>
      </c>
      <c r="F16" s="40">
        <v>7352.4999999999991</v>
      </c>
      <c r="G16" s="40">
        <v>7242.8499999999985</v>
      </c>
      <c r="H16" s="40">
        <v>7613.0499999999993</v>
      </c>
      <c r="I16" s="40">
        <v>7722.6999999999989</v>
      </c>
      <c r="J16" s="40">
        <v>7798.15</v>
      </c>
      <c r="K16" s="31">
        <v>7647.25</v>
      </c>
      <c r="L16" s="31">
        <v>7462.15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2308.85</v>
      </c>
      <c r="D17" s="40">
        <v>2281.6999999999998</v>
      </c>
      <c r="E17" s="40">
        <v>2219.3499999999995</v>
      </c>
      <c r="F17" s="40">
        <v>2129.8499999999995</v>
      </c>
      <c r="G17" s="40">
        <v>2067.4999999999991</v>
      </c>
      <c r="H17" s="40">
        <v>2371.1999999999998</v>
      </c>
      <c r="I17" s="40">
        <v>2433.5500000000002</v>
      </c>
      <c r="J17" s="40">
        <v>2523.0500000000002</v>
      </c>
      <c r="K17" s="31">
        <v>2344.0500000000002</v>
      </c>
      <c r="L17" s="31">
        <v>2192.1999999999998</v>
      </c>
      <c r="M17" s="31">
        <v>85.932950000000005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1161.8</v>
      </c>
      <c r="D18" s="40">
        <v>1181.9666666666667</v>
      </c>
      <c r="E18" s="40">
        <v>1136.9333333333334</v>
      </c>
      <c r="F18" s="40">
        <v>1112.0666666666666</v>
      </c>
      <c r="G18" s="40">
        <v>1067.0333333333333</v>
      </c>
      <c r="H18" s="40">
        <v>1206.8333333333335</v>
      </c>
      <c r="I18" s="40">
        <v>1251.8666666666668</v>
      </c>
      <c r="J18" s="40">
        <v>1276.7333333333336</v>
      </c>
      <c r="K18" s="31">
        <v>1227</v>
      </c>
      <c r="L18" s="31">
        <v>1157.0999999999999</v>
      </c>
      <c r="M18" s="31">
        <v>12.87271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862.15</v>
      </c>
      <c r="D19" s="40">
        <v>862.55000000000007</v>
      </c>
      <c r="E19" s="40">
        <v>840.10000000000014</v>
      </c>
      <c r="F19" s="40">
        <v>818.05000000000007</v>
      </c>
      <c r="G19" s="40">
        <v>795.60000000000014</v>
      </c>
      <c r="H19" s="40">
        <v>884.60000000000014</v>
      </c>
      <c r="I19" s="40">
        <v>907.05000000000018</v>
      </c>
      <c r="J19" s="40">
        <v>929.10000000000014</v>
      </c>
      <c r="K19" s="31">
        <v>885</v>
      </c>
      <c r="L19" s="31">
        <v>840.5</v>
      </c>
      <c r="M19" s="31">
        <v>18.89603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17469.400000000001</v>
      </c>
      <c r="D20" s="40">
        <v>17358.966666666667</v>
      </c>
      <c r="E20" s="40">
        <v>17210.433333333334</v>
      </c>
      <c r="F20" s="40">
        <v>16951.466666666667</v>
      </c>
      <c r="G20" s="40">
        <v>16802.933333333334</v>
      </c>
      <c r="H20" s="40">
        <v>17617.933333333334</v>
      </c>
      <c r="I20" s="40">
        <v>17766.466666666667</v>
      </c>
      <c r="J20" s="40">
        <v>18025.433333333334</v>
      </c>
      <c r="K20" s="31">
        <v>17507.5</v>
      </c>
      <c r="L20" s="31">
        <v>17100</v>
      </c>
      <c r="M20" s="31">
        <v>9.8650000000000002E-2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1365.7</v>
      </c>
      <c r="D21" s="40">
        <v>1361.5666666666668</v>
      </c>
      <c r="E21" s="40">
        <v>1340.2333333333336</v>
      </c>
      <c r="F21" s="40">
        <v>1314.7666666666667</v>
      </c>
      <c r="G21" s="40">
        <v>1293.4333333333334</v>
      </c>
      <c r="H21" s="40">
        <v>1387.0333333333338</v>
      </c>
      <c r="I21" s="40">
        <v>1408.3666666666672</v>
      </c>
      <c r="J21" s="40">
        <v>1433.8333333333339</v>
      </c>
      <c r="K21" s="31">
        <v>1382.9</v>
      </c>
      <c r="L21" s="31">
        <v>1336.1</v>
      </c>
      <c r="M21" s="31">
        <v>45.299329999999998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945.1</v>
      </c>
      <c r="D22" s="40">
        <v>945.41666666666663</v>
      </c>
      <c r="E22" s="40">
        <v>929.88333333333321</v>
      </c>
      <c r="F22" s="40">
        <v>914.66666666666663</v>
      </c>
      <c r="G22" s="40">
        <v>899.13333333333321</v>
      </c>
      <c r="H22" s="40">
        <v>960.63333333333321</v>
      </c>
      <c r="I22" s="40">
        <v>976.16666666666674</v>
      </c>
      <c r="J22" s="40">
        <v>991.38333333333321</v>
      </c>
      <c r="K22" s="31">
        <v>960.95</v>
      </c>
      <c r="L22" s="31">
        <v>930.2</v>
      </c>
      <c r="M22" s="31">
        <v>2.1112099999999998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672.6</v>
      </c>
      <c r="D23" s="40">
        <v>671.15</v>
      </c>
      <c r="E23" s="40">
        <v>661.44999999999993</v>
      </c>
      <c r="F23" s="40">
        <v>650.29999999999995</v>
      </c>
      <c r="G23" s="40">
        <v>640.59999999999991</v>
      </c>
      <c r="H23" s="40">
        <v>682.3</v>
      </c>
      <c r="I23" s="40">
        <v>692</v>
      </c>
      <c r="J23" s="40">
        <v>703.15</v>
      </c>
      <c r="K23" s="31">
        <v>680.85</v>
      </c>
      <c r="L23" s="31">
        <v>660</v>
      </c>
      <c r="M23" s="31">
        <v>115.33588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815.7</v>
      </c>
      <c r="D24" s="40">
        <v>817.58333333333337</v>
      </c>
      <c r="E24" s="40">
        <v>810.36666666666679</v>
      </c>
      <c r="F24" s="40">
        <v>805.03333333333342</v>
      </c>
      <c r="G24" s="40">
        <v>797.81666666666683</v>
      </c>
      <c r="H24" s="40">
        <v>822.91666666666674</v>
      </c>
      <c r="I24" s="40">
        <v>830.13333333333321</v>
      </c>
      <c r="J24" s="40">
        <v>835.4666666666667</v>
      </c>
      <c r="K24" s="31">
        <v>824.8</v>
      </c>
      <c r="L24" s="31">
        <v>812.25</v>
      </c>
      <c r="M24" s="31">
        <v>6.3388799999999996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919.65</v>
      </c>
      <c r="D25" s="40">
        <v>933.1</v>
      </c>
      <c r="E25" s="40">
        <v>906.2</v>
      </c>
      <c r="F25" s="40">
        <v>892.75</v>
      </c>
      <c r="G25" s="40">
        <v>865.85</v>
      </c>
      <c r="H25" s="40">
        <v>946.55000000000007</v>
      </c>
      <c r="I25" s="40">
        <v>973.44999999999993</v>
      </c>
      <c r="J25" s="40">
        <v>986.90000000000009</v>
      </c>
      <c r="K25" s="31">
        <v>960</v>
      </c>
      <c r="L25" s="31">
        <v>919.65</v>
      </c>
      <c r="M25" s="31">
        <v>0.60558000000000001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119.9</v>
      </c>
      <c r="D26" s="40">
        <v>121.21666666666665</v>
      </c>
      <c r="E26" s="40">
        <v>117.43333333333331</v>
      </c>
      <c r="F26" s="40">
        <v>114.96666666666665</v>
      </c>
      <c r="G26" s="40">
        <v>111.18333333333331</v>
      </c>
      <c r="H26" s="40">
        <v>123.68333333333331</v>
      </c>
      <c r="I26" s="40">
        <v>127.46666666666664</v>
      </c>
      <c r="J26" s="40">
        <v>129.93333333333331</v>
      </c>
      <c r="K26" s="31">
        <v>125</v>
      </c>
      <c r="L26" s="31">
        <v>118.75</v>
      </c>
      <c r="M26" s="31">
        <v>41.80491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208.55</v>
      </c>
      <c r="D27" s="40">
        <v>211.61666666666667</v>
      </c>
      <c r="E27" s="40">
        <v>202.03333333333336</v>
      </c>
      <c r="F27" s="40">
        <v>195.51666666666668</v>
      </c>
      <c r="G27" s="40">
        <v>185.93333333333337</v>
      </c>
      <c r="H27" s="40">
        <v>218.13333333333335</v>
      </c>
      <c r="I27" s="40">
        <v>227.71666666666667</v>
      </c>
      <c r="J27" s="40">
        <v>234.23333333333335</v>
      </c>
      <c r="K27" s="31">
        <v>221.2</v>
      </c>
      <c r="L27" s="31">
        <v>205.1</v>
      </c>
      <c r="M27" s="31">
        <v>43.636220000000002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2141.9499999999998</v>
      </c>
      <c r="D28" s="40">
        <v>2140.8166666666666</v>
      </c>
      <c r="E28" s="40">
        <v>2112.6333333333332</v>
      </c>
      <c r="F28" s="40">
        <v>2083.3166666666666</v>
      </c>
      <c r="G28" s="40">
        <v>2055.1333333333332</v>
      </c>
      <c r="H28" s="40">
        <v>2170.1333333333332</v>
      </c>
      <c r="I28" s="40">
        <v>2198.3166666666666</v>
      </c>
      <c r="J28" s="40">
        <v>2227.6333333333332</v>
      </c>
      <c r="K28" s="31">
        <v>2169</v>
      </c>
      <c r="L28" s="31">
        <v>2111.5</v>
      </c>
      <c r="M28" s="31">
        <v>0.47678999999999999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939.25</v>
      </c>
      <c r="D29" s="40">
        <v>945.73333333333323</v>
      </c>
      <c r="E29" s="40">
        <v>929.56666666666649</v>
      </c>
      <c r="F29" s="40">
        <v>919.88333333333321</v>
      </c>
      <c r="G29" s="40">
        <v>903.71666666666647</v>
      </c>
      <c r="H29" s="40">
        <v>955.41666666666652</v>
      </c>
      <c r="I29" s="40">
        <v>971.58333333333326</v>
      </c>
      <c r="J29" s="40">
        <v>981.26666666666654</v>
      </c>
      <c r="K29" s="31">
        <v>961.9</v>
      </c>
      <c r="L29" s="31">
        <v>936.05</v>
      </c>
      <c r="M29" s="31">
        <v>2.85765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3395.7</v>
      </c>
      <c r="D30" s="40">
        <v>3429.0833333333335</v>
      </c>
      <c r="E30" s="40">
        <v>3348.0166666666669</v>
      </c>
      <c r="F30" s="40">
        <v>3300.3333333333335</v>
      </c>
      <c r="G30" s="40">
        <v>3219.2666666666669</v>
      </c>
      <c r="H30" s="40">
        <v>3476.7666666666669</v>
      </c>
      <c r="I30" s="40">
        <v>3557.8333333333335</v>
      </c>
      <c r="J30" s="40">
        <v>3605.5166666666669</v>
      </c>
      <c r="K30" s="31">
        <v>3510.15</v>
      </c>
      <c r="L30" s="31">
        <v>3381.4</v>
      </c>
      <c r="M30" s="31">
        <v>3.5348700000000002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713.35</v>
      </c>
      <c r="D31" s="40">
        <v>715.56666666666661</v>
      </c>
      <c r="E31" s="40">
        <v>706.23333333333323</v>
      </c>
      <c r="F31" s="40">
        <v>699.11666666666667</v>
      </c>
      <c r="G31" s="40">
        <v>689.7833333333333</v>
      </c>
      <c r="H31" s="40">
        <v>722.68333333333317</v>
      </c>
      <c r="I31" s="40">
        <v>732.01666666666665</v>
      </c>
      <c r="J31" s="40">
        <v>739.1333333333331</v>
      </c>
      <c r="K31" s="31">
        <v>724.9</v>
      </c>
      <c r="L31" s="31">
        <v>708.45</v>
      </c>
      <c r="M31" s="31">
        <v>10.754009999999999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404.45</v>
      </c>
      <c r="D32" s="40">
        <v>400.33333333333331</v>
      </c>
      <c r="E32" s="40">
        <v>391.76666666666665</v>
      </c>
      <c r="F32" s="40">
        <v>379.08333333333331</v>
      </c>
      <c r="G32" s="40">
        <v>370.51666666666665</v>
      </c>
      <c r="H32" s="40">
        <v>413.01666666666665</v>
      </c>
      <c r="I32" s="40">
        <v>421.58333333333337</v>
      </c>
      <c r="J32" s="40">
        <v>434.26666666666665</v>
      </c>
      <c r="K32" s="31">
        <v>408.9</v>
      </c>
      <c r="L32" s="31">
        <v>387.65</v>
      </c>
      <c r="M32" s="31">
        <v>163.47083000000001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3882.95</v>
      </c>
      <c r="D33" s="40">
        <v>3869.4166666666665</v>
      </c>
      <c r="E33" s="40">
        <v>3830.833333333333</v>
      </c>
      <c r="F33" s="40">
        <v>3778.7166666666667</v>
      </c>
      <c r="G33" s="40">
        <v>3740.1333333333332</v>
      </c>
      <c r="H33" s="40">
        <v>3921.5333333333328</v>
      </c>
      <c r="I33" s="40">
        <v>3960.1166666666659</v>
      </c>
      <c r="J33" s="40">
        <v>4012.2333333333327</v>
      </c>
      <c r="K33" s="31">
        <v>3908</v>
      </c>
      <c r="L33" s="31">
        <v>3817.3</v>
      </c>
      <c r="M33" s="31">
        <v>3.5781499999999999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221.7</v>
      </c>
      <c r="D34" s="40">
        <v>223.23333333333335</v>
      </c>
      <c r="E34" s="40">
        <v>218.7166666666667</v>
      </c>
      <c r="F34" s="40">
        <v>215.73333333333335</v>
      </c>
      <c r="G34" s="40">
        <v>211.2166666666667</v>
      </c>
      <c r="H34" s="40">
        <v>226.2166666666667</v>
      </c>
      <c r="I34" s="40">
        <v>230.73333333333335</v>
      </c>
      <c r="J34" s="40">
        <v>233.7166666666667</v>
      </c>
      <c r="K34" s="31">
        <v>227.75</v>
      </c>
      <c r="L34" s="31">
        <v>220.25</v>
      </c>
      <c r="M34" s="31">
        <v>56.421509999999998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123.35</v>
      </c>
      <c r="D35" s="40">
        <v>123.16666666666667</v>
      </c>
      <c r="E35" s="40">
        <v>121.43333333333334</v>
      </c>
      <c r="F35" s="40">
        <v>119.51666666666667</v>
      </c>
      <c r="G35" s="40">
        <v>117.78333333333333</v>
      </c>
      <c r="H35" s="40">
        <v>125.08333333333334</v>
      </c>
      <c r="I35" s="40">
        <v>126.81666666666666</v>
      </c>
      <c r="J35" s="40">
        <v>128.73333333333335</v>
      </c>
      <c r="K35" s="31">
        <v>124.9</v>
      </c>
      <c r="L35" s="31">
        <v>121.25</v>
      </c>
      <c r="M35" s="31">
        <v>72.975920000000002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3159.05</v>
      </c>
      <c r="D36" s="40">
        <v>3106.0333333333333</v>
      </c>
      <c r="E36" s="40">
        <v>3032.5666666666666</v>
      </c>
      <c r="F36" s="40">
        <v>2906.0833333333335</v>
      </c>
      <c r="G36" s="40">
        <v>2832.6166666666668</v>
      </c>
      <c r="H36" s="40">
        <v>3232.5166666666664</v>
      </c>
      <c r="I36" s="40">
        <v>3305.9833333333327</v>
      </c>
      <c r="J36" s="40">
        <v>3432.4666666666662</v>
      </c>
      <c r="K36" s="31">
        <v>3179.5</v>
      </c>
      <c r="L36" s="31">
        <v>2979.55</v>
      </c>
      <c r="M36" s="31">
        <v>67.559219999999996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965.5</v>
      </c>
      <c r="D37" s="40">
        <v>968.08333333333337</v>
      </c>
      <c r="E37" s="40">
        <v>957.91666666666674</v>
      </c>
      <c r="F37" s="40">
        <v>950.33333333333337</v>
      </c>
      <c r="G37" s="40">
        <v>940.16666666666674</v>
      </c>
      <c r="H37" s="40">
        <v>975.66666666666674</v>
      </c>
      <c r="I37" s="40">
        <v>985.83333333333348</v>
      </c>
      <c r="J37" s="40">
        <v>993.41666666666674</v>
      </c>
      <c r="K37" s="31">
        <v>978.25</v>
      </c>
      <c r="L37" s="31">
        <v>960.5</v>
      </c>
      <c r="M37" s="31">
        <v>17.10472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3397.3</v>
      </c>
      <c r="D38" s="40">
        <v>3383.4333333333329</v>
      </c>
      <c r="E38" s="40">
        <v>3347.8666666666659</v>
      </c>
      <c r="F38" s="40">
        <v>3298.4333333333329</v>
      </c>
      <c r="G38" s="40">
        <v>3262.8666666666659</v>
      </c>
      <c r="H38" s="40">
        <v>3432.8666666666659</v>
      </c>
      <c r="I38" s="40">
        <v>3468.4333333333325</v>
      </c>
      <c r="J38" s="40">
        <v>3517.8666666666659</v>
      </c>
      <c r="K38" s="31">
        <v>3419</v>
      </c>
      <c r="L38" s="31">
        <v>3334</v>
      </c>
      <c r="M38" s="31">
        <v>5.5349000000000004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745.75</v>
      </c>
      <c r="D39" s="40">
        <v>748.38333333333333</v>
      </c>
      <c r="E39" s="40">
        <v>741.56666666666661</v>
      </c>
      <c r="F39" s="40">
        <v>737.38333333333333</v>
      </c>
      <c r="G39" s="40">
        <v>730.56666666666661</v>
      </c>
      <c r="H39" s="40">
        <v>752.56666666666661</v>
      </c>
      <c r="I39" s="40">
        <v>759.38333333333344</v>
      </c>
      <c r="J39" s="40">
        <v>763.56666666666661</v>
      </c>
      <c r="K39" s="31">
        <v>755.2</v>
      </c>
      <c r="L39" s="31">
        <v>744.2</v>
      </c>
      <c r="M39" s="31">
        <v>58.157400000000003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3905.4</v>
      </c>
      <c r="D40" s="40">
        <v>3906.5833333333335</v>
      </c>
      <c r="E40" s="40">
        <v>3880.7166666666672</v>
      </c>
      <c r="F40" s="40">
        <v>3856.0333333333338</v>
      </c>
      <c r="G40" s="40">
        <v>3830.1666666666674</v>
      </c>
      <c r="H40" s="40">
        <v>3931.2666666666669</v>
      </c>
      <c r="I40" s="40">
        <v>3957.1333333333328</v>
      </c>
      <c r="J40" s="40">
        <v>3981.8166666666666</v>
      </c>
      <c r="K40" s="31">
        <v>3932.45</v>
      </c>
      <c r="L40" s="31">
        <v>3881.9</v>
      </c>
      <c r="M40" s="31">
        <v>4.6790799999999999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5941.85</v>
      </c>
      <c r="D41" s="40">
        <v>5945.9333333333334</v>
      </c>
      <c r="E41" s="40">
        <v>5863.916666666667</v>
      </c>
      <c r="F41" s="40">
        <v>5785.9833333333336</v>
      </c>
      <c r="G41" s="40">
        <v>5703.9666666666672</v>
      </c>
      <c r="H41" s="40">
        <v>6023.8666666666668</v>
      </c>
      <c r="I41" s="40">
        <v>6105.8833333333332</v>
      </c>
      <c r="J41" s="40">
        <v>6183.8166666666666</v>
      </c>
      <c r="K41" s="31">
        <v>6027.95</v>
      </c>
      <c r="L41" s="31">
        <v>5868</v>
      </c>
      <c r="M41" s="31">
        <v>14.018370000000001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12597.15</v>
      </c>
      <c r="D42" s="40">
        <v>12634.9</v>
      </c>
      <c r="E42" s="40">
        <v>12498.8</v>
      </c>
      <c r="F42" s="40">
        <v>12400.449999999999</v>
      </c>
      <c r="G42" s="40">
        <v>12264.349999999999</v>
      </c>
      <c r="H42" s="40">
        <v>12733.25</v>
      </c>
      <c r="I42" s="40">
        <v>12869.350000000002</v>
      </c>
      <c r="J42" s="40">
        <v>12967.7</v>
      </c>
      <c r="K42" s="31">
        <v>12771</v>
      </c>
      <c r="L42" s="31">
        <v>12536.55</v>
      </c>
      <c r="M42" s="31">
        <v>1.45137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3816.25</v>
      </c>
      <c r="D43" s="40">
        <v>3847.0333333333333</v>
      </c>
      <c r="E43" s="40">
        <v>3754.9666666666667</v>
      </c>
      <c r="F43" s="40">
        <v>3693.6833333333334</v>
      </c>
      <c r="G43" s="40">
        <v>3601.6166666666668</v>
      </c>
      <c r="H43" s="40">
        <v>3908.3166666666666</v>
      </c>
      <c r="I43" s="40">
        <v>4000.3833333333332</v>
      </c>
      <c r="J43" s="40">
        <v>4061.6666666666665</v>
      </c>
      <c r="K43" s="31">
        <v>3939.1</v>
      </c>
      <c r="L43" s="31">
        <v>3785.75</v>
      </c>
      <c r="M43" s="31">
        <v>0.2707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2318.9499999999998</v>
      </c>
      <c r="D44" s="40">
        <v>2327.4166666666665</v>
      </c>
      <c r="E44" s="40">
        <v>2292.1333333333332</v>
      </c>
      <c r="F44" s="40">
        <v>2265.3166666666666</v>
      </c>
      <c r="G44" s="40">
        <v>2230.0333333333333</v>
      </c>
      <c r="H44" s="40">
        <v>2354.2333333333331</v>
      </c>
      <c r="I44" s="40">
        <v>2389.5166666666669</v>
      </c>
      <c r="J44" s="40">
        <v>2416.333333333333</v>
      </c>
      <c r="K44" s="31">
        <v>2362.6999999999998</v>
      </c>
      <c r="L44" s="31">
        <v>2300.6</v>
      </c>
      <c r="M44" s="31">
        <v>1.52037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302.64999999999998</v>
      </c>
      <c r="D45" s="40">
        <v>304.38333333333338</v>
      </c>
      <c r="E45" s="40">
        <v>298.46666666666675</v>
      </c>
      <c r="F45" s="40">
        <v>294.28333333333336</v>
      </c>
      <c r="G45" s="40">
        <v>288.36666666666673</v>
      </c>
      <c r="H45" s="40">
        <v>308.56666666666678</v>
      </c>
      <c r="I45" s="40">
        <v>314.48333333333341</v>
      </c>
      <c r="J45" s="40">
        <v>318.6666666666668</v>
      </c>
      <c r="K45" s="31">
        <v>310.3</v>
      </c>
      <c r="L45" s="31">
        <v>300.2</v>
      </c>
      <c r="M45" s="31">
        <v>53.965609999999998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78.900000000000006</v>
      </c>
      <c r="D46" s="40">
        <v>79.266666666666666</v>
      </c>
      <c r="E46" s="40">
        <v>78.033333333333331</v>
      </c>
      <c r="F46" s="40">
        <v>77.166666666666671</v>
      </c>
      <c r="G46" s="40">
        <v>75.933333333333337</v>
      </c>
      <c r="H46" s="40">
        <v>80.133333333333326</v>
      </c>
      <c r="I46" s="40">
        <v>81.366666666666646</v>
      </c>
      <c r="J46" s="40">
        <v>82.23333333333332</v>
      </c>
      <c r="K46" s="31">
        <v>80.5</v>
      </c>
      <c r="L46" s="31">
        <v>78.400000000000006</v>
      </c>
      <c r="M46" s="31">
        <v>271.31175999999999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71.5</v>
      </c>
      <c r="D47" s="40">
        <v>72.166666666666671</v>
      </c>
      <c r="E47" s="40">
        <v>70.433333333333337</v>
      </c>
      <c r="F47" s="40">
        <v>69.36666666666666</v>
      </c>
      <c r="G47" s="40">
        <v>67.633333333333326</v>
      </c>
      <c r="H47" s="40">
        <v>73.233333333333348</v>
      </c>
      <c r="I47" s="40">
        <v>74.966666666666669</v>
      </c>
      <c r="J47" s="40">
        <v>76.03333333333336</v>
      </c>
      <c r="K47" s="31">
        <v>73.900000000000006</v>
      </c>
      <c r="L47" s="31">
        <v>71.099999999999994</v>
      </c>
      <c r="M47" s="31">
        <v>27.773710000000001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1554.4</v>
      </c>
      <c r="D48" s="40">
        <v>1571.4666666666665</v>
      </c>
      <c r="E48" s="40">
        <v>1532.9333333333329</v>
      </c>
      <c r="F48" s="40">
        <v>1511.4666666666665</v>
      </c>
      <c r="G48" s="40">
        <v>1472.9333333333329</v>
      </c>
      <c r="H48" s="40">
        <v>1592.9333333333329</v>
      </c>
      <c r="I48" s="40">
        <v>1631.4666666666662</v>
      </c>
      <c r="J48" s="40">
        <v>1652.9333333333329</v>
      </c>
      <c r="K48" s="31">
        <v>1610</v>
      </c>
      <c r="L48" s="31">
        <v>1550</v>
      </c>
      <c r="M48" s="31">
        <v>4.2728799999999998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864.95</v>
      </c>
      <c r="D49" s="40">
        <v>857.61666666666667</v>
      </c>
      <c r="E49" s="40">
        <v>845.23333333333335</v>
      </c>
      <c r="F49" s="40">
        <v>825.51666666666665</v>
      </c>
      <c r="G49" s="40">
        <v>813.13333333333333</v>
      </c>
      <c r="H49" s="40">
        <v>877.33333333333337</v>
      </c>
      <c r="I49" s="40">
        <v>889.71666666666681</v>
      </c>
      <c r="J49" s="40">
        <v>909.43333333333339</v>
      </c>
      <c r="K49" s="31">
        <v>870</v>
      </c>
      <c r="L49" s="31">
        <v>837.9</v>
      </c>
      <c r="M49" s="31">
        <v>37.114789999999999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181.2</v>
      </c>
      <c r="D50" s="40">
        <v>182.73333333333335</v>
      </c>
      <c r="E50" s="40">
        <v>178.7166666666667</v>
      </c>
      <c r="F50" s="40">
        <v>176.23333333333335</v>
      </c>
      <c r="G50" s="40">
        <v>172.2166666666667</v>
      </c>
      <c r="H50" s="40">
        <v>185.2166666666667</v>
      </c>
      <c r="I50" s="40">
        <v>189.23333333333335</v>
      </c>
      <c r="J50" s="40">
        <v>191.7166666666667</v>
      </c>
      <c r="K50" s="31">
        <v>186.75</v>
      </c>
      <c r="L50" s="31">
        <v>180.25</v>
      </c>
      <c r="M50" s="31">
        <v>73.003659999999996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798.5</v>
      </c>
      <c r="D51" s="40">
        <v>804.36666666666667</v>
      </c>
      <c r="E51" s="40">
        <v>789.13333333333333</v>
      </c>
      <c r="F51" s="40">
        <v>779.76666666666665</v>
      </c>
      <c r="G51" s="40">
        <v>764.5333333333333</v>
      </c>
      <c r="H51" s="40">
        <v>813.73333333333335</v>
      </c>
      <c r="I51" s="40">
        <v>828.9666666666667</v>
      </c>
      <c r="J51" s="40">
        <v>838.33333333333337</v>
      </c>
      <c r="K51" s="31">
        <v>819.6</v>
      </c>
      <c r="L51" s="31">
        <v>795</v>
      </c>
      <c r="M51" s="31">
        <v>12.69998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63.2</v>
      </c>
      <c r="D52" s="40">
        <v>63.449999999999996</v>
      </c>
      <c r="E52" s="40">
        <v>62.149999999999991</v>
      </c>
      <c r="F52" s="40">
        <v>61.099999999999994</v>
      </c>
      <c r="G52" s="40">
        <v>59.79999999999999</v>
      </c>
      <c r="H52" s="40">
        <v>64.5</v>
      </c>
      <c r="I52" s="40">
        <v>65.799999999999983</v>
      </c>
      <c r="J52" s="40">
        <v>66.849999999999994</v>
      </c>
      <c r="K52" s="31">
        <v>64.75</v>
      </c>
      <c r="L52" s="31">
        <v>62.4</v>
      </c>
      <c r="M52" s="31">
        <v>391.12353999999999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453.8</v>
      </c>
      <c r="D53" s="40">
        <v>453.59999999999997</v>
      </c>
      <c r="E53" s="40">
        <v>449.19999999999993</v>
      </c>
      <c r="F53" s="40">
        <v>444.59999999999997</v>
      </c>
      <c r="G53" s="40">
        <v>440.19999999999993</v>
      </c>
      <c r="H53" s="40">
        <v>458.19999999999993</v>
      </c>
      <c r="I53" s="40">
        <v>462.59999999999991</v>
      </c>
      <c r="J53" s="40">
        <v>467.19999999999993</v>
      </c>
      <c r="K53" s="31">
        <v>458</v>
      </c>
      <c r="L53" s="31">
        <v>449</v>
      </c>
      <c r="M53" s="31">
        <v>38.445079999999997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525.75</v>
      </c>
      <c r="D54" s="40">
        <v>528.51666666666665</v>
      </c>
      <c r="E54" s="40">
        <v>520.23333333333335</v>
      </c>
      <c r="F54" s="40">
        <v>514.7166666666667</v>
      </c>
      <c r="G54" s="40">
        <v>506.43333333333339</v>
      </c>
      <c r="H54" s="40">
        <v>534.0333333333333</v>
      </c>
      <c r="I54" s="40">
        <v>542.31666666666661</v>
      </c>
      <c r="J54" s="40">
        <v>547.83333333333326</v>
      </c>
      <c r="K54" s="31">
        <v>536.79999999999995</v>
      </c>
      <c r="L54" s="31">
        <v>523</v>
      </c>
      <c r="M54" s="31">
        <v>75.055440000000004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404.25</v>
      </c>
      <c r="D55" s="40">
        <v>406.91666666666669</v>
      </c>
      <c r="E55" s="40">
        <v>399.83333333333337</v>
      </c>
      <c r="F55" s="40">
        <v>395.41666666666669</v>
      </c>
      <c r="G55" s="40">
        <v>388.33333333333337</v>
      </c>
      <c r="H55" s="40">
        <v>411.33333333333337</v>
      </c>
      <c r="I55" s="40">
        <v>418.41666666666674</v>
      </c>
      <c r="J55" s="40">
        <v>422.83333333333337</v>
      </c>
      <c r="K55" s="31">
        <v>414</v>
      </c>
      <c r="L55" s="31">
        <v>402.5</v>
      </c>
      <c r="M55" s="31">
        <v>18.455819999999999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1267.25</v>
      </c>
      <c r="D56" s="40">
        <v>1274.3500000000001</v>
      </c>
      <c r="E56" s="40">
        <v>1250.6000000000004</v>
      </c>
      <c r="F56" s="40">
        <v>1233.9500000000003</v>
      </c>
      <c r="G56" s="40">
        <v>1210.2000000000005</v>
      </c>
      <c r="H56" s="40">
        <v>1291.0000000000002</v>
      </c>
      <c r="I56" s="40">
        <v>1314.7499999999998</v>
      </c>
      <c r="J56" s="40">
        <v>1331.4</v>
      </c>
      <c r="K56" s="31">
        <v>1298.0999999999999</v>
      </c>
      <c r="L56" s="31">
        <v>1257.7</v>
      </c>
      <c r="M56" s="31">
        <v>0.73828000000000005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15046.25</v>
      </c>
      <c r="D57" s="40">
        <v>15099.566666666666</v>
      </c>
      <c r="E57" s="40">
        <v>14946.733333333332</v>
      </c>
      <c r="F57" s="40">
        <v>14847.216666666665</v>
      </c>
      <c r="G57" s="40">
        <v>14694.383333333331</v>
      </c>
      <c r="H57" s="40">
        <v>15199.083333333332</v>
      </c>
      <c r="I57" s="40">
        <v>15351.916666666668</v>
      </c>
      <c r="J57" s="40">
        <v>15451.433333333332</v>
      </c>
      <c r="K57" s="31">
        <v>15252.4</v>
      </c>
      <c r="L57" s="31">
        <v>15000.05</v>
      </c>
      <c r="M57" s="31">
        <v>0.18879000000000001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3433.55</v>
      </c>
      <c r="D58" s="40">
        <v>3442.3333333333335</v>
      </c>
      <c r="E58" s="40">
        <v>3417.7166666666672</v>
      </c>
      <c r="F58" s="40">
        <v>3401.8833333333337</v>
      </c>
      <c r="G58" s="40">
        <v>3377.2666666666673</v>
      </c>
      <c r="H58" s="40">
        <v>3458.166666666667</v>
      </c>
      <c r="I58" s="40">
        <v>3482.7833333333328</v>
      </c>
      <c r="J58" s="40">
        <v>3498.6166666666668</v>
      </c>
      <c r="K58" s="31">
        <v>3466.95</v>
      </c>
      <c r="L58" s="31">
        <v>3426.5</v>
      </c>
      <c r="M58" s="31">
        <v>1.5295399999999999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817.7</v>
      </c>
      <c r="D59" s="40">
        <v>822.48333333333323</v>
      </c>
      <c r="E59" s="40">
        <v>800.06666666666649</v>
      </c>
      <c r="F59" s="40">
        <v>782.43333333333328</v>
      </c>
      <c r="G59" s="40">
        <v>760.01666666666654</v>
      </c>
      <c r="H59" s="40">
        <v>840.11666666666645</v>
      </c>
      <c r="I59" s="40">
        <v>862.53333333333319</v>
      </c>
      <c r="J59" s="40">
        <v>880.1666666666664</v>
      </c>
      <c r="K59" s="31">
        <v>844.9</v>
      </c>
      <c r="L59" s="31">
        <v>804.85</v>
      </c>
      <c r="M59" s="31">
        <v>6.8635900000000003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622.5</v>
      </c>
      <c r="D60" s="40">
        <v>625.4666666666667</v>
      </c>
      <c r="E60" s="40">
        <v>612.03333333333342</v>
      </c>
      <c r="F60" s="40">
        <v>601.56666666666672</v>
      </c>
      <c r="G60" s="40">
        <v>588.13333333333344</v>
      </c>
      <c r="H60" s="40">
        <v>635.93333333333339</v>
      </c>
      <c r="I60" s="40">
        <v>649.36666666666679</v>
      </c>
      <c r="J60" s="40">
        <v>659.83333333333337</v>
      </c>
      <c r="K60" s="31">
        <v>638.9</v>
      </c>
      <c r="L60" s="31">
        <v>615</v>
      </c>
      <c r="M60" s="31">
        <v>36.283329999999999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144.44999999999999</v>
      </c>
      <c r="D61" s="40">
        <v>145.5</v>
      </c>
      <c r="E61" s="40">
        <v>142.5</v>
      </c>
      <c r="F61" s="40">
        <v>140.55000000000001</v>
      </c>
      <c r="G61" s="40">
        <v>137.55000000000001</v>
      </c>
      <c r="H61" s="40">
        <v>147.44999999999999</v>
      </c>
      <c r="I61" s="40">
        <v>150.44999999999999</v>
      </c>
      <c r="J61" s="40">
        <v>152.39999999999998</v>
      </c>
      <c r="K61" s="31">
        <v>148.5</v>
      </c>
      <c r="L61" s="31">
        <v>143.55000000000001</v>
      </c>
      <c r="M61" s="31">
        <v>89.687960000000004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141.44999999999999</v>
      </c>
      <c r="D62" s="40">
        <v>141.93333333333334</v>
      </c>
      <c r="E62" s="40">
        <v>140.06666666666666</v>
      </c>
      <c r="F62" s="40">
        <v>138.68333333333334</v>
      </c>
      <c r="G62" s="40">
        <v>136.81666666666666</v>
      </c>
      <c r="H62" s="40">
        <v>143.31666666666666</v>
      </c>
      <c r="I62" s="40">
        <v>145.18333333333334</v>
      </c>
      <c r="J62" s="40">
        <v>146.56666666666666</v>
      </c>
      <c r="K62" s="31">
        <v>143.80000000000001</v>
      </c>
      <c r="L62" s="31">
        <v>140.55000000000001</v>
      </c>
      <c r="M62" s="31">
        <v>6.5259200000000002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490.2</v>
      </c>
      <c r="D63" s="40">
        <v>493.11666666666662</v>
      </c>
      <c r="E63" s="40">
        <v>476.08333333333326</v>
      </c>
      <c r="F63" s="40">
        <v>461.96666666666664</v>
      </c>
      <c r="G63" s="40">
        <v>444.93333333333328</v>
      </c>
      <c r="H63" s="40">
        <v>507.23333333333323</v>
      </c>
      <c r="I63" s="40">
        <v>524.26666666666665</v>
      </c>
      <c r="J63" s="40">
        <v>538.38333333333321</v>
      </c>
      <c r="K63" s="31">
        <v>510.15</v>
      </c>
      <c r="L63" s="31">
        <v>479</v>
      </c>
      <c r="M63" s="31">
        <v>59.645879999999998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955.15</v>
      </c>
      <c r="D64" s="40">
        <v>960.63333333333333</v>
      </c>
      <c r="E64" s="40">
        <v>947.16666666666663</v>
      </c>
      <c r="F64" s="40">
        <v>939.18333333333328</v>
      </c>
      <c r="G64" s="40">
        <v>925.71666666666658</v>
      </c>
      <c r="H64" s="40">
        <v>968.61666666666667</v>
      </c>
      <c r="I64" s="40">
        <v>982.08333333333337</v>
      </c>
      <c r="J64" s="40">
        <v>990.06666666666672</v>
      </c>
      <c r="K64" s="31">
        <v>974.1</v>
      </c>
      <c r="L64" s="31">
        <v>952.65</v>
      </c>
      <c r="M64" s="31">
        <v>15.202999999999999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153.55000000000001</v>
      </c>
      <c r="D65" s="40">
        <v>155.53333333333333</v>
      </c>
      <c r="E65" s="40">
        <v>151.21666666666667</v>
      </c>
      <c r="F65" s="40">
        <v>148.88333333333333</v>
      </c>
      <c r="G65" s="40">
        <v>144.56666666666666</v>
      </c>
      <c r="H65" s="40">
        <v>157.86666666666667</v>
      </c>
      <c r="I65" s="40">
        <v>162.18333333333334</v>
      </c>
      <c r="J65" s="40">
        <v>164.51666666666668</v>
      </c>
      <c r="K65" s="31">
        <v>159.85</v>
      </c>
      <c r="L65" s="31">
        <v>153.19999999999999</v>
      </c>
      <c r="M65" s="31">
        <v>19.942699999999999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142.9</v>
      </c>
      <c r="D66" s="40">
        <v>143.21666666666667</v>
      </c>
      <c r="E66" s="40">
        <v>141.38333333333333</v>
      </c>
      <c r="F66" s="40">
        <v>139.86666666666665</v>
      </c>
      <c r="G66" s="40">
        <v>138.0333333333333</v>
      </c>
      <c r="H66" s="40">
        <v>144.73333333333335</v>
      </c>
      <c r="I66" s="40">
        <v>146.56666666666666</v>
      </c>
      <c r="J66" s="40">
        <v>148.08333333333337</v>
      </c>
      <c r="K66" s="31">
        <v>145.05000000000001</v>
      </c>
      <c r="L66" s="31">
        <v>141.69999999999999</v>
      </c>
      <c r="M66" s="31">
        <v>62.717399999999998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4541.3</v>
      </c>
      <c r="D67" s="40">
        <v>4531.4833333333336</v>
      </c>
      <c r="E67" s="40">
        <v>4484.2666666666673</v>
      </c>
      <c r="F67" s="40">
        <v>4427.2333333333336</v>
      </c>
      <c r="G67" s="40">
        <v>4380.0166666666673</v>
      </c>
      <c r="H67" s="40">
        <v>4588.5166666666673</v>
      </c>
      <c r="I67" s="40">
        <v>4635.7333333333345</v>
      </c>
      <c r="J67" s="40">
        <v>4692.7666666666673</v>
      </c>
      <c r="K67" s="31">
        <v>4578.7</v>
      </c>
      <c r="L67" s="31">
        <v>4474.45</v>
      </c>
      <c r="M67" s="31">
        <v>3.1008399999999998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1754.45</v>
      </c>
      <c r="D68" s="40">
        <v>1763.6499999999999</v>
      </c>
      <c r="E68" s="40">
        <v>1740.7999999999997</v>
      </c>
      <c r="F68" s="40">
        <v>1727.1499999999999</v>
      </c>
      <c r="G68" s="40">
        <v>1704.2999999999997</v>
      </c>
      <c r="H68" s="40">
        <v>1777.2999999999997</v>
      </c>
      <c r="I68" s="40">
        <v>1800.1499999999996</v>
      </c>
      <c r="J68" s="40">
        <v>1813.7999999999997</v>
      </c>
      <c r="K68" s="31">
        <v>1786.5</v>
      </c>
      <c r="L68" s="31">
        <v>1750</v>
      </c>
      <c r="M68" s="31">
        <v>7.1013099999999998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664.4</v>
      </c>
      <c r="D69" s="40">
        <v>663.95</v>
      </c>
      <c r="E69" s="40">
        <v>657.90000000000009</v>
      </c>
      <c r="F69" s="40">
        <v>651.40000000000009</v>
      </c>
      <c r="G69" s="40">
        <v>645.35000000000014</v>
      </c>
      <c r="H69" s="40">
        <v>670.45</v>
      </c>
      <c r="I69" s="40">
        <v>676.5</v>
      </c>
      <c r="J69" s="40">
        <v>683</v>
      </c>
      <c r="K69" s="31">
        <v>670</v>
      </c>
      <c r="L69" s="31">
        <v>657.45</v>
      </c>
      <c r="M69" s="31">
        <v>18.223870000000002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865.95</v>
      </c>
      <c r="D70" s="40">
        <v>864.75</v>
      </c>
      <c r="E70" s="40">
        <v>853.9</v>
      </c>
      <c r="F70" s="40">
        <v>841.85</v>
      </c>
      <c r="G70" s="40">
        <v>831</v>
      </c>
      <c r="H70" s="40">
        <v>876.8</v>
      </c>
      <c r="I70" s="40">
        <v>887.64999999999986</v>
      </c>
      <c r="J70" s="40">
        <v>899.69999999999993</v>
      </c>
      <c r="K70" s="31">
        <v>875.6</v>
      </c>
      <c r="L70" s="31">
        <v>852.7</v>
      </c>
      <c r="M70" s="31">
        <v>2.3104100000000001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459.6</v>
      </c>
      <c r="D71" s="40">
        <v>456.05</v>
      </c>
      <c r="E71" s="40">
        <v>441.65000000000003</v>
      </c>
      <c r="F71" s="40">
        <v>423.70000000000005</v>
      </c>
      <c r="G71" s="40">
        <v>409.30000000000007</v>
      </c>
      <c r="H71" s="40">
        <v>474</v>
      </c>
      <c r="I71" s="40">
        <v>488.4</v>
      </c>
      <c r="J71" s="40">
        <v>506.34999999999997</v>
      </c>
      <c r="K71" s="31">
        <v>470.45</v>
      </c>
      <c r="L71" s="31">
        <v>438.1</v>
      </c>
      <c r="M71" s="31">
        <v>23.213239999999999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853.85</v>
      </c>
      <c r="D72" s="40">
        <v>854.11666666666667</v>
      </c>
      <c r="E72" s="40">
        <v>841.33333333333337</v>
      </c>
      <c r="F72" s="40">
        <v>828.81666666666672</v>
      </c>
      <c r="G72" s="40">
        <v>816.03333333333342</v>
      </c>
      <c r="H72" s="40">
        <v>866.63333333333333</v>
      </c>
      <c r="I72" s="40">
        <v>879.41666666666663</v>
      </c>
      <c r="J72" s="40">
        <v>891.93333333333328</v>
      </c>
      <c r="K72" s="31">
        <v>866.9</v>
      </c>
      <c r="L72" s="31">
        <v>841.6</v>
      </c>
      <c r="M72" s="31">
        <v>5.3545800000000003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322.39999999999998</v>
      </c>
      <c r="D73" s="40">
        <v>325.61666666666662</v>
      </c>
      <c r="E73" s="40">
        <v>317.58333333333326</v>
      </c>
      <c r="F73" s="40">
        <v>312.76666666666665</v>
      </c>
      <c r="G73" s="40">
        <v>304.73333333333329</v>
      </c>
      <c r="H73" s="40">
        <v>330.43333333333322</v>
      </c>
      <c r="I73" s="40">
        <v>338.46666666666664</v>
      </c>
      <c r="J73" s="40">
        <v>343.28333333333319</v>
      </c>
      <c r="K73" s="31">
        <v>333.65</v>
      </c>
      <c r="L73" s="31">
        <v>320.8</v>
      </c>
      <c r="M73" s="31">
        <v>115.04064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588.20000000000005</v>
      </c>
      <c r="D74" s="40">
        <v>587.88333333333333</v>
      </c>
      <c r="E74" s="40">
        <v>583.31666666666661</v>
      </c>
      <c r="F74" s="40">
        <v>578.43333333333328</v>
      </c>
      <c r="G74" s="40">
        <v>573.86666666666656</v>
      </c>
      <c r="H74" s="40">
        <v>592.76666666666665</v>
      </c>
      <c r="I74" s="40">
        <v>597.33333333333348</v>
      </c>
      <c r="J74" s="40">
        <v>602.2166666666667</v>
      </c>
      <c r="K74" s="31">
        <v>592.45000000000005</v>
      </c>
      <c r="L74" s="31">
        <v>583</v>
      </c>
      <c r="M74" s="31">
        <v>18.77572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2183.15</v>
      </c>
      <c r="D75" s="40">
        <v>2186.7166666666667</v>
      </c>
      <c r="E75" s="40">
        <v>2123.4333333333334</v>
      </c>
      <c r="F75" s="40">
        <v>2063.7166666666667</v>
      </c>
      <c r="G75" s="40">
        <v>2000.4333333333334</v>
      </c>
      <c r="H75" s="40">
        <v>2246.4333333333334</v>
      </c>
      <c r="I75" s="40">
        <v>2309.7166666666672</v>
      </c>
      <c r="J75" s="40">
        <v>2369.4333333333334</v>
      </c>
      <c r="K75" s="31">
        <v>2250</v>
      </c>
      <c r="L75" s="31">
        <v>2127</v>
      </c>
      <c r="M75" s="31">
        <v>2.5414099999999999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1907.7</v>
      </c>
      <c r="D76" s="40">
        <v>1919.0166666666664</v>
      </c>
      <c r="E76" s="40">
        <v>1869.0333333333328</v>
      </c>
      <c r="F76" s="40">
        <v>1830.3666666666663</v>
      </c>
      <c r="G76" s="40">
        <v>1780.3833333333328</v>
      </c>
      <c r="H76" s="40">
        <v>1957.6833333333329</v>
      </c>
      <c r="I76" s="40">
        <v>2007.6666666666665</v>
      </c>
      <c r="J76" s="40">
        <v>2046.333333333333</v>
      </c>
      <c r="K76" s="31">
        <v>1969</v>
      </c>
      <c r="L76" s="31">
        <v>1880.35</v>
      </c>
      <c r="M76" s="31">
        <v>8.2680699999999998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202.55</v>
      </c>
      <c r="D77" s="40">
        <v>205.53333333333333</v>
      </c>
      <c r="E77" s="40">
        <v>197.76666666666665</v>
      </c>
      <c r="F77" s="40">
        <v>192.98333333333332</v>
      </c>
      <c r="G77" s="40">
        <v>185.21666666666664</v>
      </c>
      <c r="H77" s="40">
        <v>210.31666666666666</v>
      </c>
      <c r="I77" s="40">
        <v>218.08333333333337</v>
      </c>
      <c r="J77" s="40">
        <v>222.86666666666667</v>
      </c>
      <c r="K77" s="31">
        <v>213.3</v>
      </c>
      <c r="L77" s="31">
        <v>200.75</v>
      </c>
      <c r="M77" s="31">
        <v>18.44933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4787.8500000000004</v>
      </c>
      <c r="D78" s="40">
        <v>4799.6166666666668</v>
      </c>
      <c r="E78" s="40">
        <v>4751.2333333333336</v>
      </c>
      <c r="F78" s="40">
        <v>4714.6166666666668</v>
      </c>
      <c r="G78" s="40">
        <v>4666.2333333333336</v>
      </c>
      <c r="H78" s="40">
        <v>4836.2333333333336</v>
      </c>
      <c r="I78" s="40">
        <v>4884.6166666666668</v>
      </c>
      <c r="J78" s="40">
        <v>4921.2333333333336</v>
      </c>
      <c r="K78" s="31">
        <v>4848</v>
      </c>
      <c r="L78" s="31">
        <v>4763</v>
      </c>
      <c r="M78" s="31">
        <v>3.6136900000000001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4576.6000000000004</v>
      </c>
      <c r="D79" s="40">
        <v>4551.2</v>
      </c>
      <c r="E79" s="40">
        <v>4477.3999999999996</v>
      </c>
      <c r="F79" s="40">
        <v>4378.2</v>
      </c>
      <c r="G79" s="40">
        <v>4304.3999999999996</v>
      </c>
      <c r="H79" s="40">
        <v>4650.3999999999996</v>
      </c>
      <c r="I79" s="40">
        <v>4724.2000000000007</v>
      </c>
      <c r="J79" s="40">
        <v>4823.3999999999996</v>
      </c>
      <c r="K79" s="31">
        <v>4625</v>
      </c>
      <c r="L79" s="31">
        <v>4452</v>
      </c>
      <c r="M79" s="31">
        <v>1.8112900000000001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3370.95</v>
      </c>
      <c r="D80" s="40">
        <v>3399.4833333333336</v>
      </c>
      <c r="E80" s="40">
        <v>3333.9666666666672</v>
      </c>
      <c r="F80" s="40">
        <v>3296.9833333333336</v>
      </c>
      <c r="G80" s="40">
        <v>3231.4666666666672</v>
      </c>
      <c r="H80" s="40">
        <v>3436.4666666666672</v>
      </c>
      <c r="I80" s="40">
        <v>3501.9833333333336</v>
      </c>
      <c r="J80" s="40">
        <v>3538.9666666666672</v>
      </c>
      <c r="K80" s="31">
        <v>3465</v>
      </c>
      <c r="L80" s="31">
        <v>3362.5</v>
      </c>
      <c r="M80" s="31">
        <v>1.44665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5344.05</v>
      </c>
      <c r="D81" s="40">
        <v>5367.55</v>
      </c>
      <c r="E81" s="40">
        <v>5299.1</v>
      </c>
      <c r="F81" s="40">
        <v>5254.1500000000005</v>
      </c>
      <c r="G81" s="40">
        <v>5185.7000000000007</v>
      </c>
      <c r="H81" s="40">
        <v>5412.5</v>
      </c>
      <c r="I81" s="40">
        <v>5480.9499999999989</v>
      </c>
      <c r="J81" s="40">
        <v>5525.9</v>
      </c>
      <c r="K81" s="31">
        <v>5436</v>
      </c>
      <c r="L81" s="31">
        <v>5322.6</v>
      </c>
      <c r="M81" s="31">
        <v>2.6442800000000002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2554.85</v>
      </c>
      <c r="D82" s="40">
        <v>2564.5</v>
      </c>
      <c r="E82" s="40">
        <v>2528</v>
      </c>
      <c r="F82" s="40">
        <v>2501.15</v>
      </c>
      <c r="G82" s="40">
        <v>2464.65</v>
      </c>
      <c r="H82" s="40">
        <v>2591.35</v>
      </c>
      <c r="I82" s="40">
        <v>2627.85</v>
      </c>
      <c r="J82" s="40">
        <v>2654.7</v>
      </c>
      <c r="K82" s="31">
        <v>2601</v>
      </c>
      <c r="L82" s="31">
        <v>2537.65</v>
      </c>
      <c r="M82" s="31">
        <v>8.9012200000000004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534.29999999999995</v>
      </c>
      <c r="D83" s="40">
        <v>537.43333333333328</v>
      </c>
      <c r="E83" s="40">
        <v>527.86666666666656</v>
      </c>
      <c r="F83" s="40">
        <v>521.43333333333328</v>
      </c>
      <c r="G83" s="40">
        <v>511.86666666666656</v>
      </c>
      <c r="H83" s="40">
        <v>543.86666666666656</v>
      </c>
      <c r="I83" s="40">
        <v>553.43333333333339</v>
      </c>
      <c r="J83" s="40">
        <v>559.86666666666656</v>
      </c>
      <c r="K83" s="31">
        <v>547</v>
      </c>
      <c r="L83" s="31">
        <v>531</v>
      </c>
      <c r="M83" s="31">
        <v>3.2114199999999999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1616.55</v>
      </c>
      <c r="D84" s="40">
        <v>1615.2666666666667</v>
      </c>
      <c r="E84" s="40">
        <v>1592.4833333333333</v>
      </c>
      <c r="F84" s="40">
        <v>1568.4166666666667</v>
      </c>
      <c r="G84" s="40">
        <v>1545.6333333333334</v>
      </c>
      <c r="H84" s="40">
        <v>1639.3333333333333</v>
      </c>
      <c r="I84" s="40">
        <v>1662.1166666666666</v>
      </c>
      <c r="J84" s="40">
        <v>1686.1833333333332</v>
      </c>
      <c r="K84" s="31">
        <v>1638.05</v>
      </c>
      <c r="L84" s="31">
        <v>1591.2</v>
      </c>
      <c r="M84" s="31">
        <v>1.1613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1169.8499999999999</v>
      </c>
      <c r="D85" s="40">
        <v>1174.8833333333332</v>
      </c>
      <c r="E85" s="40">
        <v>1154.9666666666665</v>
      </c>
      <c r="F85" s="40">
        <v>1140.0833333333333</v>
      </c>
      <c r="G85" s="40">
        <v>1120.1666666666665</v>
      </c>
      <c r="H85" s="40">
        <v>1189.7666666666664</v>
      </c>
      <c r="I85" s="40">
        <v>1209.6833333333334</v>
      </c>
      <c r="J85" s="40">
        <v>1224.5666666666664</v>
      </c>
      <c r="K85" s="31">
        <v>1194.8</v>
      </c>
      <c r="L85" s="31">
        <v>1160</v>
      </c>
      <c r="M85" s="31">
        <v>9.6616900000000001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178.35</v>
      </c>
      <c r="D86" s="40">
        <v>179.6</v>
      </c>
      <c r="E86" s="40">
        <v>176.79999999999998</v>
      </c>
      <c r="F86" s="40">
        <v>175.25</v>
      </c>
      <c r="G86" s="40">
        <v>172.45</v>
      </c>
      <c r="H86" s="40">
        <v>181.14999999999998</v>
      </c>
      <c r="I86" s="40">
        <v>183.95</v>
      </c>
      <c r="J86" s="40">
        <v>185.49999999999997</v>
      </c>
      <c r="K86" s="31">
        <v>182.4</v>
      </c>
      <c r="L86" s="31">
        <v>178.05</v>
      </c>
      <c r="M86" s="31">
        <v>17.765730000000001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83.75</v>
      </c>
      <c r="D87" s="40">
        <v>84.350000000000009</v>
      </c>
      <c r="E87" s="40">
        <v>82.350000000000023</v>
      </c>
      <c r="F87" s="40">
        <v>80.950000000000017</v>
      </c>
      <c r="G87" s="40">
        <v>78.950000000000031</v>
      </c>
      <c r="H87" s="40">
        <v>85.750000000000014</v>
      </c>
      <c r="I87" s="40">
        <v>87.749999999999986</v>
      </c>
      <c r="J87" s="40">
        <v>89.15</v>
      </c>
      <c r="K87" s="31">
        <v>86.35</v>
      </c>
      <c r="L87" s="31">
        <v>82.95</v>
      </c>
      <c r="M87" s="31">
        <v>155.46947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236.95</v>
      </c>
      <c r="D88" s="40">
        <v>238.04999999999998</v>
      </c>
      <c r="E88" s="40">
        <v>233.09999999999997</v>
      </c>
      <c r="F88" s="40">
        <v>229.24999999999997</v>
      </c>
      <c r="G88" s="40">
        <v>224.29999999999995</v>
      </c>
      <c r="H88" s="40">
        <v>241.89999999999998</v>
      </c>
      <c r="I88" s="40">
        <v>246.84999999999997</v>
      </c>
      <c r="J88" s="40">
        <v>250.7</v>
      </c>
      <c r="K88" s="31">
        <v>243</v>
      </c>
      <c r="L88" s="31">
        <v>234.2</v>
      </c>
      <c r="M88" s="31">
        <v>28.460909999999998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142.35</v>
      </c>
      <c r="D89" s="40">
        <v>142.70000000000002</v>
      </c>
      <c r="E89" s="40">
        <v>140.40000000000003</v>
      </c>
      <c r="F89" s="40">
        <v>138.45000000000002</v>
      </c>
      <c r="G89" s="40">
        <v>136.15000000000003</v>
      </c>
      <c r="H89" s="40">
        <v>144.65000000000003</v>
      </c>
      <c r="I89" s="40">
        <v>146.95000000000005</v>
      </c>
      <c r="J89" s="40">
        <v>148.90000000000003</v>
      </c>
      <c r="K89" s="31">
        <v>145</v>
      </c>
      <c r="L89" s="31">
        <v>140.75</v>
      </c>
      <c r="M89" s="31">
        <v>89.593400000000003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29.2</v>
      </c>
      <c r="D90" s="40">
        <v>29.5</v>
      </c>
      <c r="E90" s="40">
        <v>28.65</v>
      </c>
      <c r="F90" s="40">
        <v>28.099999999999998</v>
      </c>
      <c r="G90" s="40">
        <v>27.249999999999996</v>
      </c>
      <c r="H90" s="40">
        <v>30.05</v>
      </c>
      <c r="I90" s="40">
        <v>30.900000000000002</v>
      </c>
      <c r="J90" s="40">
        <v>31.450000000000003</v>
      </c>
      <c r="K90" s="31">
        <v>30.35</v>
      </c>
      <c r="L90" s="31">
        <v>28.95</v>
      </c>
      <c r="M90" s="31">
        <v>206.02960999999999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3794.85</v>
      </c>
      <c r="D91" s="40">
        <v>3818.85</v>
      </c>
      <c r="E91" s="40">
        <v>3737.95</v>
      </c>
      <c r="F91" s="40">
        <v>3681.0499999999997</v>
      </c>
      <c r="G91" s="40">
        <v>3600.1499999999996</v>
      </c>
      <c r="H91" s="40">
        <v>3875.75</v>
      </c>
      <c r="I91" s="40">
        <v>3956.6500000000005</v>
      </c>
      <c r="J91" s="40">
        <v>4013.55</v>
      </c>
      <c r="K91" s="31">
        <v>3899.75</v>
      </c>
      <c r="L91" s="31">
        <v>3761.95</v>
      </c>
      <c r="M91" s="31">
        <v>1.5532900000000001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667.6</v>
      </c>
      <c r="D92" s="40">
        <v>672.83333333333337</v>
      </c>
      <c r="E92" s="40">
        <v>659.76666666666677</v>
      </c>
      <c r="F92" s="40">
        <v>651.93333333333339</v>
      </c>
      <c r="G92" s="40">
        <v>638.86666666666679</v>
      </c>
      <c r="H92" s="40">
        <v>680.66666666666674</v>
      </c>
      <c r="I92" s="40">
        <v>693.73333333333335</v>
      </c>
      <c r="J92" s="40">
        <v>701.56666666666672</v>
      </c>
      <c r="K92" s="31">
        <v>685.9</v>
      </c>
      <c r="L92" s="31">
        <v>665</v>
      </c>
      <c r="M92" s="31">
        <v>17.644970000000001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645.4</v>
      </c>
      <c r="D93" s="40">
        <v>642.08333333333326</v>
      </c>
      <c r="E93" s="40">
        <v>631.36666666666656</v>
      </c>
      <c r="F93" s="40">
        <v>617.33333333333326</v>
      </c>
      <c r="G93" s="40">
        <v>606.61666666666656</v>
      </c>
      <c r="H93" s="40">
        <v>656.11666666666656</v>
      </c>
      <c r="I93" s="40">
        <v>666.83333333333326</v>
      </c>
      <c r="J93" s="40">
        <v>680.86666666666656</v>
      </c>
      <c r="K93" s="31">
        <v>652.79999999999995</v>
      </c>
      <c r="L93" s="31">
        <v>628.04999999999995</v>
      </c>
      <c r="M93" s="31">
        <v>2.9553500000000001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948.85</v>
      </c>
      <c r="D94" s="40">
        <v>947.26666666666677</v>
      </c>
      <c r="E94" s="40">
        <v>940.83333333333348</v>
      </c>
      <c r="F94" s="40">
        <v>932.81666666666672</v>
      </c>
      <c r="G94" s="40">
        <v>926.38333333333344</v>
      </c>
      <c r="H94" s="40">
        <v>955.28333333333353</v>
      </c>
      <c r="I94" s="40">
        <v>961.7166666666667</v>
      </c>
      <c r="J94" s="40">
        <v>969.73333333333358</v>
      </c>
      <c r="K94" s="31">
        <v>953.7</v>
      </c>
      <c r="L94" s="31">
        <v>939.25</v>
      </c>
      <c r="M94" s="31">
        <v>6.7176299999999998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554.85</v>
      </c>
      <c r="D95" s="40">
        <v>551.30000000000007</v>
      </c>
      <c r="E95" s="40">
        <v>543.65000000000009</v>
      </c>
      <c r="F95" s="40">
        <v>532.45000000000005</v>
      </c>
      <c r="G95" s="40">
        <v>524.80000000000007</v>
      </c>
      <c r="H95" s="40">
        <v>562.50000000000011</v>
      </c>
      <c r="I95" s="40">
        <v>570.15</v>
      </c>
      <c r="J95" s="40">
        <v>581.35000000000014</v>
      </c>
      <c r="K95" s="31">
        <v>558.95000000000005</v>
      </c>
      <c r="L95" s="31">
        <v>540.1</v>
      </c>
      <c r="M95" s="31">
        <v>1.03339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1545.9</v>
      </c>
      <c r="D96" s="40">
        <v>1544.8833333333334</v>
      </c>
      <c r="E96" s="40">
        <v>1514.8166666666668</v>
      </c>
      <c r="F96" s="40">
        <v>1483.7333333333333</v>
      </c>
      <c r="G96" s="40">
        <v>1453.6666666666667</v>
      </c>
      <c r="H96" s="40">
        <v>1575.9666666666669</v>
      </c>
      <c r="I96" s="40">
        <v>1606.0333333333335</v>
      </c>
      <c r="J96" s="40">
        <v>1637.116666666667</v>
      </c>
      <c r="K96" s="31">
        <v>1574.95</v>
      </c>
      <c r="L96" s="31">
        <v>1513.8</v>
      </c>
      <c r="M96" s="31">
        <v>5.6410400000000003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1574.1</v>
      </c>
      <c r="D97" s="40">
        <v>1566.8499999999997</v>
      </c>
      <c r="E97" s="40">
        <v>1546.1499999999994</v>
      </c>
      <c r="F97" s="40">
        <v>1518.1999999999998</v>
      </c>
      <c r="G97" s="40">
        <v>1497.4999999999995</v>
      </c>
      <c r="H97" s="40">
        <v>1594.7999999999993</v>
      </c>
      <c r="I97" s="40">
        <v>1615.4999999999995</v>
      </c>
      <c r="J97" s="40">
        <v>1643.4499999999991</v>
      </c>
      <c r="K97" s="31">
        <v>1587.55</v>
      </c>
      <c r="L97" s="31">
        <v>1538.9</v>
      </c>
      <c r="M97" s="31">
        <v>17.290659999999999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710.6</v>
      </c>
      <c r="D98" s="40">
        <v>702.51666666666677</v>
      </c>
      <c r="E98" s="40">
        <v>688.08333333333348</v>
      </c>
      <c r="F98" s="40">
        <v>665.56666666666672</v>
      </c>
      <c r="G98" s="40">
        <v>651.13333333333344</v>
      </c>
      <c r="H98" s="40">
        <v>725.03333333333353</v>
      </c>
      <c r="I98" s="40">
        <v>739.4666666666667</v>
      </c>
      <c r="J98" s="40">
        <v>761.98333333333358</v>
      </c>
      <c r="K98" s="31">
        <v>716.95</v>
      </c>
      <c r="L98" s="31">
        <v>680</v>
      </c>
      <c r="M98" s="31">
        <v>60.45411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332.15</v>
      </c>
      <c r="D99" s="40">
        <v>331.48333333333335</v>
      </c>
      <c r="E99" s="40">
        <v>323.9666666666667</v>
      </c>
      <c r="F99" s="40">
        <v>315.78333333333336</v>
      </c>
      <c r="G99" s="40">
        <v>308.26666666666671</v>
      </c>
      <c r="H99" s="40">
        <v>339.66666666666669</v>
      </c>
      <c r="I99" s="40">
        <v>347.18333333333334</v>
      </c>
      <c r="J99" s="40">
        <v>355.36666666666667</v>
      </c>
      <c r="K99" s="31">
        <v>339</v>
      </c>
      <c r="L99" s="31">
        <v>323.3</v>
      </c>
      <c r="M99" s="31">
        <v>8.7216100000000001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977.2</v>
      </c>
      <c r="D100" s="40">
        <v>986.25</v>
      </c>
      <c r="E100" s="40">
        <v>960.3</v>
      </c>
      <c r="F100" s="40">
        <v>943.4</v>
      </c>
      <c r="G100" s="40">
        <v>917.44999999999993</v>
      </c>
      <c r="H100" s="40">
        <v>1003.15</v>
      </c>
      <c r="I100" s="40">
        <v>1029.0999999999999</v>
      </c>
      <c r="J100" s="40">
        <v>1046</v>
      </c>
      <c r="K100" s="31">
        <v>1012.2</v>
      </c>
      <c r="L100" s="31">
        <v>969.35</v>
      </c>
      <c r="M100" s="31">
        <v>102.16773999999999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2877.65</v>
      </c>
      <c r="D101" s="40">
        <v>2907.9833333333336</v>
      </c>
      <c r="E101" s="40">
        <v>2834.9666666666672</v>
      </c>
      <c r="F101" s="40">
        <v>2792.2833333333338</v>
      </c>
      <c r="G101" s="40">
        <v>2719.2666666666673</v>
      </c>
      <c r="H101" s="40">
        <v>2950.666666666667</v>
      </c>
      <c r="I101" s="40">
        <v>3023.6833333333334</v>
      </c>
      <c r="J101" s="40">
        <v>3066.3666666666668</v>
      </c>
      <c r="K101" s="31">
        <v>2981</v>
      </c>
      <c r="L101" s="31">
        <v>2865.3</v>
      </c>
      <c r="M101" s="31">
        <v>7.1989599999999996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1443.15</v>
      </c>
      <c r="D102" s="40">
        <v>1444.4333333333334</v>
      </c>
      <c r="E102" s="40">
        <v>1434.8666666666668</v>
      </c>
      <c r="F102" s="40">
        <v>1426.5833333333335</v>
      </c>
      <c r="G102" s="40">
        <v>1417.0166666666669</v>
      </c>
      <c r="H102" s="40">
        <v>1452.7166666666667</v>
      </c>
      <c r="I102" s="40">
        <v>1462.2833333333333</v>
      </c>
      <c r="J102" s="40">
        <v>1470.5666666666666</v>
      </c>
      <c r="K102" s="31">
        <v>1454</v>
      </c>
      <c r="L102" s="31">
        <v>1436.15</v>
      </c>
      <c r="M102" s="31">
        <v>120.87125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663.45</v>
      </c>
      <c r="D103" s="40">
        <v>668.9666666666667</v>
      </c>
      <c r="E103" s="40">
        <v>656.43333333333339</v>
      </c>
      <c r="F103" s="40">
        <v>649.41666666666674</v>
      </c>
      <c r="G103" s="40">
        <v>636.88333333333344</v>
      </c>
      <c r="H103" s="40">
        <v>675.98333333333335</v>
      </c>
      <c r="I103" s="40">
        <v>688.51666666666665</v>
      </c>
      <c r="J103" s="40">
        <v>695.5333333333333</v>
      </c>
      <c r="K103" s="31">
        <v>681.5</v>
      </c>
      <c r="L103" s="31">
        <v>661.95</v>
      </c>
      <c r="M103" s="31">
        <v>36.294139999999999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1103.55</v>
      </c>
      <c r="D104" s="40">
        <v>1091.45</v>
      </c>
      <c r="E104" s="40">
        <v>1073.1500000000001</v>
      </c>
      <c r="F104" s="40">
        <v>1042.75</v>
      </c>
      <c r="G104" s="40">
        <v>1024.45</v>
      </c>
      <c r="H104" s="40">
        <v>1121.8500000000001</v>
      </c>
      <c r="I104" s="40">
        <v>1140.1499999999999</v>
      </c>
      <c r="J104" s="40">
        <v>1170.5500000000002</v>
      </c>
      <c r="K104" s="31">
        <v>1109.75</v>
      </c>
      <c r="L104" s="31">
        <v>1061.05</v>
      </c>
      <c r="M104" s="31">
        <v>28.629180000000002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2839</v>
      </c>
      <c r="D105" s="40">
        <v>2855.3333333333335</v>
      </c>
      <c r="E105" s="40">
        <v>2811.666666666667</v>
      </c>
      <c r="F105" s="40">
        <v>2784.3333333333335</v>
      </c>
      <c r="G105" s="40">
        <v>2740.666666666667</v>
      </c>
      <c r="H105" s="40">
        <v>2882.666666666667</v>
      </c>
      <c r="I105" s="40">
        <v>2926.3333333333339</v>
      </c>
      <c r="J105" s="40">
        <v>2953.666666666667</v>
      </c>
      <c r="K105" s="31">
        <v>2899</v>
      </c>
      <c r="L105" s="31">
        <v>2828</v>
      </c>
      <c r="M105" s="31">
        <v>4.8183600000000002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383</v>
      </c>
      <c r="D106" s="40">
        <v>386.88333333333338</v>
      </c>
      <c r="E106" s="40">
        <v>377.31666666666678</v>
      </c>
      <c r="F106" s="40">
        <v>371.63333333333338</v>
      </c>
      <c r="G106" s="40">
        <v>362.06666666666678</v>
      </c>
      <c r="H106" s="40">
        <v>392.56666666666678</v>
      </c>
      <c r="I106" s="40">
        <v>402.13333333333338</v>
      </c>
      <c r="J106" s="40">
        <v>407.81666666666678</v>
      </c>
      <c r="K106" s="31">
        <v>396.45</v>
      </c>
      <c r="L106" s="31">
        <v>381.2</v>
      </c>
      <c r="M106" s="31">
        <v>92.145529999999994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1066.75</v>
      </c>
      <c r="D107" s="40">
        <v>1069.8833333333332</v>
      </c>
      <c r="E107" s="40">
        <v>1050.8166666666664</v>
      </c>
      <c r="F107" s="40">
        <v>1034.8833333333332</v>
      </c>
      <c r="G107" s="40">
        <v>1015.8166666666664</v>
      </c>
      <c r="H107" s="40">
        <v>1085.8166666666664</v>
      </c>
      <c r="I107" s="40">
        <v>1104.883333333333</v>
      </c>
      <c r="J107" s="40">
        <v>1120.8166666666664</v>
      </c>
      <c r="K107" s="31">
        <v>1088.95</v>
      </c>
      <c r="L107" s="31">
        <v>1053.95</v>
      </c>
      <c r="M107" s="31">
        <v>1.4441600000000001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276.14999999999998</v>
      </c>
      <c r="D108" s="40">
        <v>275.09999999999997</v>
      </c>
      <c r="E108" s="40">
        <v>273.19999999999993</v>
      </c>
      <c r="F108" s="40">
        <v>270.24999999999994</v>
      </c>
      <c r="G108" s="40">
        <v>268.34999999999991</v>
      </c>
      <c r="H108" s="40">
        <v>278.04999999999995</v>
      </c>
      <c r="I108" s="40">
        <v>279.94999999999993</v>
      </c>
      <c r="J108" s="40">
        <v>282.89999999999998</v>
      </c>
      <c r="K108" s="31">
        <v>277</v>
      </c>
      <c r="L108" s="31">
        <v>272.14999999999998</v>
      </c>
      <c r="M108" s="31">
        <v>55.325980000000001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2434.9</v>
      </c>
      <c r="D109" s="40">
        <v>2432.6333333333332</v>
      </c>
      <c r="E109" s="40">
        <v>2405.2666666666664</v>
      </c>
      <c r="F109" s="40">
        <v>2375.6333333333332</v>
      </c>
      <c r="G109" s="40">
        <v>2348.2666666666664</v>
      </c>
      <c r="H109" s="40">
        <v>2462.2666666666664</v>
      </c>
      <c r="I109" s="40">
        <v>2489.6333333333332</v>
      </c>
      <c r="J109" s="40">
        <v>2519.2666666666664</v>
      </c>
      <c r="K109" s="31">
        <v>2460</v>
      </c>
      <c r="L109" s="31">
        <v>2403</v>
      </c>
      <c r="M109" s="31">
        <v>10.61476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333</v>
      </c>
      <c r="D110" s="40">
        <v>333.7166666666667</v>
      </c>
      <c r="E110" s="40">
        <v>327.73333333333341</v>
      </c>
      <c r="F110" s="40">
        <v>322.4666666666667</v>
      </c>
      <c r="G110" s="40">
        <v>316.48333333333341</v>
      </c>
      <c r="H110" s="40">
        <v>338.98333333333341</v>
      </c>
      <c r="I110" s="40">
        <v>344.96666666666675</v>
      </c>
      <c r="J110" s="40">
        <v>350.23333333333341</v>
      </c>
      <c r="K110" s="31">
        <v>339.7</v>
      </c>
      <c r="L110" s="31">
        <v>328.45</v>
      </c>
      <c r="M110" s="31">
        <v>10.782959999999999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2458.75</v>
      </c>
      <c r="D111" s="40">
        <v>2463.0833333333335</v>
      </c>
      <c r="E111" s="40">
        <v>2445.666666666667</v>
      </c>
      <c r="F111" s="40">
        <v>2432.5833333333335</v>
      </c>
      <c r="G111" s="40">
        <v>2415.166666666667</v>
      </c>
      <c r="H111" s="40">
        <v>2476.166666666667</v>
      </c>
      <c r="I111" s="40">
        <v>2493.5833333333339</v>
      </c>
      <c r="J111" s="40">
        <v>2506.666666666667</v>
      </c>
      <c r="K111" s="31">
        <v>2480.5</v>
      </c>
      <c r="L111" s="31">
        <v>2450</v>
      </c>
      <c r="M111" s="31">
        <v>17.318300000000001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641.9</v>
      </c>
      <c r="D112" s="40">
        <v>644.08333333333337</v>
      </c>
      <c r="E112" s="40">
        <v>636.91666666666674</v>
      </c>
      <c r="F112" s="40">
        <v>631.93333333333339</v>
      </c>
      <c r="G112" s="40">
        <v>624.76666666666677</v>
      </c>
      <c r="H112" s="40">
        <v>649.06666666666672</v>
      </c>
      <c r="I112" s="40">
        <v>656.23333333333346</v>
      </c>
      <c r="J112" s="40">
        <v>661.2166666666667</v>
      </c>
      <c r="K112" s="31">
        <v>651.25</v>
      </c>
      <c r="L112" s="31">
        <v>639.1</v>
      </c>
      <c r="M112" s="31">
        <v>131.69127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1477.2</v>
      </c>
      <c r="D113" s="40">
        <v>1478.5999999999997</v>
      </c>
      <c r="E113" s="40">
        <v>1465.1999999999994</v>
      </c>
      <c r="F113" s="40">
        <v>1453.1999999999996</v>
      </c>
      <c r="G113" s="40">
        <v>1439.7999999999993</v>
      </c>
      <c r="H113" s="40">
        <v>1490.5999999999995</v>
      </c>
      <c r="I113" s="40">
        <v>1503.9999999999995</v>
      </c>
      <c r="J113" s="40">
        <v>1515.9999999999995</v>
      </c>
      <c r="K113" s="31">
        <v>1492</v>
      </c>
      <c r="L113" s="31">
        <v>1466.6</v>
      </c>
      <c r="M113" s="31">
        <v>4.4675099999999999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604.79999999999995</v>
      </c>
      <c r="D114" s="40">
        <v>610.58333333333337</v>
      </c>
      <c r="E114" s="40">
        <v>595.81666666666672</v>
      </c>
      <c r="F114" s="40">
        <v>586.83333333333337</v>
      </c>
      <c r="G114" s="40">
        <v>572.06666666666672</v>
      </c>
      <c r="H114" s="40">
        <v>619.56666666666672</v>
      </c>
      <c r="I114" s="40">
        <v>634.33333333333337</v>
      </c>
      <c r="J114" s="40">
        <v>643.31666666666672</v>
      </c>
      <c r="K114" s="31">
        <v>625.35</v>
      </c>
      <c r="L114" s="31">
        <v>601.6</v>
      </c>
      <c r="M114" s="31">
        <v>12.066240000000001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760.15</v>
      </c>
      <c r="D115" s="40">
        <v>757.16666666666663</v>
      </c>
      <c r="E115" s="40">
        <v>726.38333333333321</v>
      </c>
      <c r="F115" s="40">
        <v>692.61666666666656</v>
      </c>
      <c r="G115" s="40">
        <v>661.83333333333314</v>
      </c>
      <c r="H115" s="40">
        <v>790.93333333333328</v>
      </c>
      <c r="I115" s="40">
        <v>821.71666666666681</v>
      </c>
      <c r="J115" s="40">
        <v>855.48333333333335</v>
      </c>
      <c r="K115" s="31">
        <v>787.95</v>
      </c>
      <c r="L115" s="31">
        <v>723.4</v>
      </c>
      <c r="M115" s="31">
        <v>19.907070000000001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51.2</v>
      </c>
      <c r="D116" s="40">
        <v>51.666666666666664</v>
      </c>
      <c r="E116" s="40">
        <v>50.533333333333331</v>
      </c>
      <c r="F116" s="40">
        <v>49.866666666666667</v>
      </c>
      <c r="G116" s="40">
        <v>48.733333333333334</v>
      </c>
      <c r="H116" s="40">
        <v>52.333333333333329</v>
      </c>
      <c r="I116" s="40">
        <v>53.466666666666669</v>
      </c>
      <c r="J116" s="40">
        <v>54.133333333333326</v>
      </c>
      <c r="K116" s="31">
        <v>52.8</v>
      </c>
      <c r="L116" s="31">
        <v>51</v>
      </c>
      <c r="M116" s="31">
        <v>278.10262999999998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206.8</v>
      </c>
      <c r="D117" s="40">
        <v>207.5</v>
      </c>
      <c r="E117" s="40">
        <v>205.7</v>
      </c>
      <c r="F117" s="40">
        <v>204.6</v>
      </c>
      <c r="G117" s="40">
        <v>202.79999999999998</v>
      </c>
      <c r="H117" s="40">
        <v>208.6</v>
      </c>
      <c r="I117" s="40">
        <v>210.4</v>
      </c>
      <c r="J117" s="40">
        <v>211.5</v>
      </c>
      <c r="K117" s="31">
        <v>209.3</v>
      </c>
      <c r="L117" s="31">
        <v>206.4</v>
      </c>
      <c r="M117" s="31">
        <v>236.56813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265.95</v>
      </c>
      <c r="D118" s="40">
        <v>268.96666666666664</v>
      </c>
      <c r="E118" s="40">
        <v>261.0333333333333</v>
      </c>
      <c r="F118" s="40">
        <v>256.11666666666667</v>
      </c>
      <c r="G118" s="40">
        <v>248.18333333333334</v>
      </c>
      <c r="H118" s="40">
        <v>273.88333333333327</v>
      </c>
      <c r="I118" s="40">
        <v>281.81666666666655</v>
      </c>
      <c r="J118" s="40">
        <v>286.73333333333323</v>
      </c>
      <c r="K118" s="31">
        <v>276.89999999999998</v>
      </c>
      <c r="L118" s="31">
        <v>264.05</v>
      </c>
      <c r="M118" s="31">
        <v>119.0471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7042.5</v>
      </c>
      <c r="D119" s="40">
        <v>7032.5</v>
      </c>
      <c r="E119" s="40">
        <v>7006</v>
      </c>
      <c r="F119" s="40">
        <v>6969.5</v>
      </c>
      <c r="G119" s="40">
        <v>6943</v>
      </c>
      <c r="H119" s="40">
        <v>7069</v>
      </c>
      <c r="I119" s="40">
        <v>7095.5</v>
      </c>
      <c r="J119" s="40">
        <v>7132</v>
      </c>
      <c r="K119" s="31">
        <v>7059</v>
      </c>
      <c r="L119" s="31">
        <v>6996</v>
      </c>
      <c r="M119" s="31">
        <v>0.69601000000000002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143</v>
      </c>
      <c r="D120" s="40">
        <v>144.86666666666667</v>
      </c>
      <c r="E120" s="40">
        <v>140.13333333333335</v>
      </c>
      <c r="F120" s="40">
        <v>137.26666666666668</v>
      </c>
      <c r="G120" s="40">
        <v>132.53333333333336</v>
      </c>
      <c r="H120" s="40">
        <v>147.73333333333335</v>
      </c>
      <c r="I120" s="40">
        <v>152.4666666666667</v>
      </c>
      <c r="J120" s="40">
        <v>155.33333333333334</v>
      </c>
      <c r="K120" s="31">
        <v>149.6</v>
      </c>
      <c r="L120" s="31">
        <v>142</v>
      </c>
      <c r="M120" s="31">
        <v>54.237720000000003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105.6</v>
      </c>
      <c r="D121" s="40">
        <v>105.64999999999999</v>
      </c>
      <c r="E121" s="40">
        <v>104.49999999999999</v>
      </c>
      <c r="F121" s="40">
        <v>103.39999999999999</v>
      </c>
      <c r="G121" s="40">
        <v>102.24999999999999</v>
      </c>
      <c r="H121" s="40">
        <v>106.74999999999999</v>
      </c>
      <c r="I121" s="40">
        <v>107.89999999999999</v>
      </c>
      <c r="J121" s="40">
        <v>108.99999999999999</v>
      </c>
      <c r="K121" s="31">
        <v>106.8</v>
      </c>
      <c r="L121" s="31">
        <v>104.55</v>
      </c>
      <c r="M121" s="31">
        <v>128.29211000000001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2380.65</v>
      </c>
      <c r="D122" s="40">
        <v>2410.2000000000003</v>
      </c>
      <c r="E122" s="40">
        <v>2340.4500000000007</v>
      </c>
      <c r="F122" s="40">
        <v>2300.2500000000005</v>
      </c>
      <c r="G122" s="40">
        <v>2230.5000000000009</v>
      </c>
      <c r="H122" s="40">
        <v>2450.4000000000005</v>
      </c>
      <c r="I122" s="40">
        <v>2520.1499999999996</v>
      </c>
      <c r="J122" s="40">
        <v>2560.3500000000004</v>
      </c>
      <c r="K122" s="31">
        <v>2479.9499999999998</v>
      </c>
      <c r="L122" s="31">
        <v>2370</v>
      </c>
      <c r="M122" s="31">
        <v>24.881630000000001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538.20000000000005</v>
      </c>
      <c r="D123" s="40">
        <v>541.61666666666667</v>
      </c>
      <c r="E123" s="40">
        <v>533.5333333333333</v>
      </c>
      <c r="F123" s="40">
        <v>528.86666666666667</v>
      </c>
      <c r="G123" s="40">
        <v>520.7833333333333</v>
      </c>
      <c r="H123" s="40">
        <v>546.2833333333333</v>
      </c>
      <c r="I123" s="40">
        <v>554.36666666666656</v>
      </c>
      <c r="J123" s="40">
        <v>559.0333333333333</v>
      </c>
      <c r="K123" s="31">
        <v>549.70000000000005</v>
      </c>
      <c r="L123" s="31">
        <v>536.95000000000005</v>
      </c>
      <c r="M123" s="31">
        <v>34.319679999999998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224.6</v>
      </c>
      <c r="D124" s="40">
        <v>226.53333333333333</v>
      </c>
      <c r="E124" s="40">
        <v>222.06666666666666</v>
      </c>
      <c r="F124" s="40">
        <v>219.53333333333333</v>
      </c>
      <c r="G124" s="40">
        <v>215.06666666666666</v>
      </c>
      <c r="H124" s="40">
        <v>229.06666666666666</v>
      </c>
      <c r="I124" s="40">
        <v>233.5333333333333</v>
      </c>
      <c r="J124" s="40">
        <v>236.06666666666666</v>
      </c>
      <c r="K124" s="31">
        <v>231</v>
      </c>
      <c r="L124" s="31">
        <v>224</v>
      </c>
      <c r="M124" s="31">
        <v>20.25563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981.55</v>
      </c>
      <c r="D125" s="40">
        <v>993.51666666666677</v>
      </c>
      <c r="E125" s="40">
        <v>968.03333333333353</v>
      </c>
      <c r="F125" s="40">
        <v>954.51666666666677</v>
      </c>
      <c r="G125" s="40">
        <v>929.03333333333353</v>
      </c>
      <c r="H125" s="40">
        <v>1007.0333333333335</v>
      </c>
      <c r="I125" s="40">
        <v>1032.5166666666669</v>
      </c>
      <c r="J125" s="40">
        <v>1046.0333333333335</v>
      </c>
      <c r="K125" s="31">
        <v>1019</v>
      </c>
      <c r="L125" s="31">
        <v>980</v>
      </c>
      <c r="M125" s="31">
        <v>37.527250000000002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5190.7</v>
      </c>
      <c r="D126" s="40">
        <v>5159.2</v>
      </c>
      <c r="E126" s="40">
        <v>5098.45</v>
      </c>
      <c r="F126" s="40">
        <v>5006.2</v>
      </c>
      <c r="G126" s="40">
        <v>4945.45</v>
      </c>
      <c r="H126" s="40">
        <v>5251.45</v>
      </c>
      <c r="I126" s="40">
        <v>5312.2</v>
      </c>
      <c r="J126" s="40">
        <v>5404.45</v>
      </c>
      <c r="K126" s="31">
        <v>5219.95</v>
      </c>
      <c r="L126" s="31">
        <v>5066.95</v>
      </c>
      <c r="M126" s="31">
        <v>3.83996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1550.05</v>
      </c>
      <c r="D127" s="40">
        <v>1548.5833333333333</v>
      </c>
      <c r="E127" s="40">
        <v>1539.4666666666665</v>
      </c>
      <c r="F127" s="40">
        <v>1528.8833333333332</v>
      </c>
      <c r="G127" s="40">
        <v>1519.7666666666664</v>
      </c>
      <c r="H127" s="40">
        <v>1559.1666666666665</v>
      </c>
      <c r="I127" s="40">
        <v>1568.2833333333333</v>
      </c>
      <c r="J127" s="40">
        <v>1578.8666666666666</v>
      </c>
      <c r="K127" s="31">
        <v>1557.7</v>
      </c>
      <c r="L127" s="31">
        <v>1538</v>
      </c>
      <c r="M127" s="31">
        <v>50.699390000000001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1673.95</v>
      </c>
      <c r="D128" s="40">
        <v>1703.2833333333335</v>
      </c>
      <c r="E128" s="40">
        <v>1640.666666666667</v>
      </c>
      <c r="F128" s="40">
        <v>1607.3833333333334</v>
      </c>
      <c r="G128" s="40">
        <v>1544.7666666666669</v>
      </c>
      <c r="H128" s="40">
        <v>1736.5666666666671</v>
      </c>
      <c r="I128" s="40">
        <v>1799.1833333333334</v>
      </c>
      <c r="J128" s="40">
        <v>1832.4666666666672</v>
      </c>
      <c r="K128" s="31">
        <v>1765.9</v>
      </c>
      <c r="L128" s="31">
        <v>1670</v>
      </c>
      <c r="M128" s="31">
        <v>11.96682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2119.9499999999998</v>
      </c>
      <c r="D129" s="40">
        <v>2119.1</v>
      </c>
      <c r="E129" s="40">
        <v>2108.1499999999996</v>
      </c>
      <c r="F129" s="40">
        <v>2096.35</v>
      </c>
      <c r="G129" s="40">
        <v>2085.3999999999996</v>
      </c>
      <c r="H129" s="40">
        <v>2130.8999999999996</v>
      </c>
      <c r="I129" s="40">
        <v>2141.8499999999995</v>
      </c>
      <c r="J129" s="40">
        <v>2153.6499999999996</v>
      </c>
      <c r="K129" s="31">
        <v>2130.0500000000002</v>
      </c>
      <c r="L129" s="31">
        <v>2107.3000000000002</v>
      </c>
      <c r="M129" s="31">
        <v>0.94077999999999995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201.55</v>
      </c>
      <c r="D130" s="40">
        <v>198.83333333333334</v>
      </c>
      <c r="E130" s="40">
        <v>193.26666666666668</v>
      </c>
      <c r="F130" s="40">
        <v>184.98333333333335</v>
      </c>
      <c r="G130" s="40">
        <v>179.41666666666669</v>
      </c>
      <c r="H130" s="40">
        <v>207.11666666666667</v>
      </c>
      <c r="I130" s="40">
        <v>212.68333333333334</v>
      </c>
      <c r="J130" s="40">
        <v>220.96666666666667</v>
      </c>
      <c r="K130" s="31">
        <v>204.4</v>
      </c>
      <c r="L130" s="31">
        <v>190.55</v>
      </c>
      <c r="M130" s="31">
        <v>55.681730000000002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682</v>
      </c>
      <c r="D131" s="40">
        <v>685.13333333333333</v>
      </c>
      <c r="E131" s="40">
        <v>672.26666666666665</v>
      </c>
      <c r="F131" s="40">
        <v>662.5333333333333</v>
      </c>
      <c r="G131" s="40">
        <v>649.66666666666663</v>
      </c>
      <c r="H131" s="40">
        <v>694.86666666666667</v>
      </c>
      <c r="I131" s="40">
        <v>707.73333333333323</v>
      </c>
      <c r="J131" s="40">
        <v>717.4666666666667</v>
      </c>
      <c r="K131" s="31">
        <v>698</v>
      </c>
      <c r="L131" s="31">
        <v>675.4</v>
      </c>
      <c r="M131" s="31">
        <v>58.29609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380.15</v>
      </c>
      <c r="D132" s="40">
        <v>384.73333333333329</v>
      </c>
      <c r="E132" s="40">
        <v>374.01666666666659</v>
      </c>
      <c r="F132" s="40">
        <v>367.88333333333333</v>
      </c>
      <c r="G132" s="40">
        <v>357.16666666666663</v>
      </c>
      <c r="H132" s="40">
        <v>390.86666666666656</v>
      </c>
      <c r="I132" s="40">
        <v>401.58333333333326</v>
      </c>
      <c r="J132" s="40">
        <v>407.71666666666653</v>
      </c>
      <c r="K132" s="31">
        <v>395.45</v>
      </c>
      <c r="L132" s="31">
        <v>378.6</v>
      </c>
      <c r="M132" s="31">
        <v>101.62199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3064.5</v>
      </c>
      <c r="D133" s="40">
        <v>3061.2833333333333</v>
      </c>
      <c r="E133" s="40">
        <v>3026.2666666666664</v>
      </c>
      <c r="F133" s="40">
        <v>2988.0333333333333</v>
      </c>
      <c r="G133" s="40">
        <v>2953.0166666666664</v>
      </c>
      <c r="H133" s="40">
        <v>3099.5166666666664</v>
      </c>
      <c r="I133" s="40">
        <v>3134.5333333333338</v>
      </c>
      <c r="J133" s="40">
        <v>3172.7666666666664</v>
      </c>
      <c r="K133" s="31">
        <v>3096.3</v>
      </c>
      <c r="L133" s="31">
        <v>3023.05</v>
      </c>
      <c r="M133" s="31">
        <v>3.1297100000000002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1702.65</v>
      </c>
      <c r="D134" s="40">
        <v>1707.4833333333333</v>
      </c>
      <c r="E134" s="40">
        <v>1691.1666666666667</v>
      </c>
      <c r="F134" s="40">
        <v>1679.6833333333334</v>
      </c>
      <c r="G134" s="40">
        <v>1663.3666666666668</v>
      </c>
      <c r="H134" s="40">
        <v>1718.9666666666667</v>
      </c>
      <c r="I134" s="40">
        <v>1735.2833333333333</v>
      </c>
      <c r="J134" s="40">
        <v>1746.7666666666667</v>
      </c>
      <c r="K134" s="31">
        <v>1723.8</v>
      </c>
      <c r="L134" s="31">
        <v>1696</v>
      </c>
      <c r="M134" s="31">
        <v>21.438590000000001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87.65</v>
      </c>
      <c r="D135" s="40">
        <v>88.733333333333334</v>
      </c>
      <c r="E135" s="40">
        <v>86.416666666666671</v>
      </c>
      <c r="F135" s="40">
        <v>85.183333333333337</v>
      </c>
      <c r="G135" s="40">
        <v>82.866666666666674</v>
      </c>
      <c r="H135" s="40">
        <v>89.966666666666669</v>
      </c>
      <c r="I135" s="40">
        <v>92.283333333333331</v>
      </c>
      <c r="J135" s="40">
        <v>93.516666666666666</v>
      </c>
      <c r="K135" s="31">
        <v>91.05</v>
      </c>
      <c r="L135" s="31">
        <v>87.5</v>
      </c>
      <c r="M135" s="31">
        <v>152.73475999999999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3404.6</v>
      </c>
      <c r="D136" s="40">
        <v>3404.5166666666664</v>
      </c>
      <c r="E136" s="40">
        <v>3374.083333333333</v>
      </c>
      <c r="F136" s="40">
        <v>3343.5666666666666</v>
      </c>
      <c r="G136" s="40">
        <v>3313.1333333333332</v>
      </c>
      <c r="H136" s="40">
        <v>3435.0333333333328</v>
      </c>
      <c r="I136" s="40">
        <v>3465.4666666666662</v>
      </c>
      <c r="J136" s="40">
        <v>3495.9833333333327</v>
      </c>
      <c r="K136" s="31">
        <v>3434.95</v>
      </c>
      <c r="L136" s="31">
        <v>3374</v>
      </c>
      <c r="M136" s="31">
        <v>5.0644799999999996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453.65</v>
      </c>
      <c r="D137" s="40">
        <v>455.7833333333333</v>
      </c>
      <c r="E137" s="40">
        <v>450.26666666666659</v>
      </c>
      <c r="F137" s="40">
        <v>446.88333333333327</v>
      </c>
      <c r="G137" s="40">
        <v>441.36666666666656</v>
      </c>
      <c r="H137" s="40">
        <v>459.16666666666663</v>
      </c>
      <c r="I137" s="40">
        <v>464.68333333333328</v>
      </c>
      <c r="J137" s="40">
        <v>468.06666666666666</v>
      </c>
      <c r="K137" s="31">
        <v>461.3</v>
      </c>
      <c r="L137" s="31">
        <v>452.4</v>
      </c>
      <c r="M137" s="31">
        <v>12.680809999999999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4357.6000000000004</v>
      </c>
      <c r="D138" s="40">
        <v>4379.25</v>
      </c>
      <c r="E138" s="40">
        <v>4297.3500000000004</v>
      </c>
      <c r="F138" s="40">
        <v>4237.1000000000004</v>
      </c>
      <c r="G138" s="40">
        <v>4155.2000000000007</v>
      </c>
      <c r="H138" s="40">
        <v>4439.5</v>
      </c>
      <c r="I138" s="40">
        <v>4521.3999999999996</v>
      </c>
      <c r="J138" s="40">
        <v>4581.6499999999996</v>
      </c>
      <c r="K138" s="31">
        <v>4461.1499999999996</v>
      </c>
      <c r="L138" s="31">
        <v>4319</v>
      </c>
      <c r="M138" s="31">
        <v>4.2408299999999999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1590.35</v>
      </c>
      <c r="D139" s="40">
        <v>1598.3333333333333</v>
      </c>
      <c r="E139" s="40">
        <v>1574.0166666666664</v>
      </c>
      <c r="F139" s="40">
        <v>1557.6833333333332</v>
      </c>
      <c r="G139" s="40">
        <v>1533.3666666666663</v>
      </c>
      <c r="H139" s="40">
        <v>1614.6666666666665</v>
      </c>
      <c r="I139" s="40">
        <v>1638.9833333333336</v>
      </c>
      <c r="J139" s="40">
        <v>1655.3166666666666</v>
      </c>
      <c r="K139" s="31">
        <v>1622.65</v>
      </c>
      <c r="L139" s="31">
        <v>1582</v>
      </c>
      <c r="M139" s="31">
        <v>18.47026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662.8</v>
      </c>
      <c r="D140" s="40">
        <v>662.4</v>
      </c>
      <c r="E140" s="40">
        <v>651.9</v>
      </c>
      <c r="F140" s="40">
        <v>641</v>
      </c>
      <c r="G140" s="40">
        <v>630.5</v>
      </c>
      <c r="H140" s="40">
        <v>673.3</v>
      </c>
      <c r="I140" s="40">
        <v>683.8</v>
      </c>
      <c r="J140" s="40">
        <v>694.69999999999993</v>
      </c>
      <c r="K140" s="31">
        <v>672.9</v>
      </c>
      <c r="L140" s="31">
        <v>651.5</v>
      </c>
      <c r="M140" s="31">
        <v>18.312270000000002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1174</v>
      </c>
      <c r="D141" s="40">
        <v>1177.3500000000001</v>
      </c>
      <c r="E141" s="40">
        <v>1163.1500000000003</v>
      </c>
      <c r="F141" s="40">
        <v>1152.3000000000002</v>
      </c>
      <c r="G141" s="40">
        <v>1138.1000000000004</v>
      </c>
      <c r="H141" s="40">
        <v>1188.2000000000003</v>
      </c>
      <c r="I141" s="40">
        <v>1202.4000000000001</v>
      </c>
      <c r="J141" s="40">
        <v>1213.2500000000002</v>
      </c>
      <c r="K141" s="31">
        <v>1191.55</v>
      </c>
      <c r="L141" s="31">
        <v>1166.5</v>
      </c>
      <c r="M141" s="31">
        <v>9.4199599999999997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81640.05</v>
      </c>
      <c r="D142" s="40">
        <v>81914.016666666663</v>
      </c>
      <c r="E142" s="40">
        <v>81128.033333333326</v>
      </c>
      <c r="F142" s="40">
        <v>80616.016666666663</v>
      </c>
      <c r="G142" s="40">
        <v>79830.033333333326</v>
      </c>
      <c r="H142" s="40">
        <v>82426.033333333326</v>
      </c>
      <c r="I142" s="40">
        <v>83212.016666666663</v>
      </c>
      <c r="J142" s="40">
        <v>83724.033333333326</v>
      </c>
      <c r="K142" s="31">
        <v>82700</v>
      </c>
      <c r="L142" s="31">
        <v>81402</v>
      </c>
      <c r="M142" s="31">
        <v>7.1349999999999997E-2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1131.8</v>
      </c>
      <c r="D143" s="40">
        <v>1138.6500000000001</v>
      </c>
      <c r="E143" s="40">
        <v>1121.3000000000002</v>
      </c>
      <c r="F143" s="40">
        <v>1110.8000000000002</v>
      </c>
      <c r="G143" s="40">
        <v>1093.4500000000003</v>
      </c>
      <c r="H143" s="40">
        <v>1149.1500000000001</v>
      </c>
      <c r="I143" s="40">
        <v>1166.5</v>
      </c>
      <c r="J143" s="40">
        <v>1177</v>
      </c>
      <c r="K143" s="31">
        <v>1156</v>
      </c>
      <c r="L143" s="31">
        <v>1128.1500000000001</v>
      </c>
      <c r="M143" s="31">
        <v>2.6591300000000002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153.65</v>
      </c>
      <c r="D144" s="40">
        <v>154.51666666666668</v>
      </c>
      <c r="E144" s="40">
        <v>151.63333333333335</v>
      </c>
      <c r="F144" s="40">
        <v>149.61666666666667</v>
      </c>
      <c r="G144" s="40">
        <v>146.73333333333335</v>
      </c>
      <c r="H144" s="40">
        <v>156.53333333333336</v>
      </c>
      <c r="I144" s="40">
        <v>159.41666666666669</v>
      </c>
      <c r="J144" s="40">
        <v>161.43333333333337</v>
      </c>
      <c r="K144" s="31">
        <v>157.4</v>
      </c>
      <c r="L144" s="31">
        <v>152.5</v>
      </c>
      <c r="M144" s="31">
        <v>49.117899999999999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760.2</v>
      </c>
      <c r="D145" s="40">
        <v>762.75</v>
      </c>
      <c r="E145" s="40">
        <v>749.8</v>
      </c>
      <c r="F145" s="40">
        <v>739.4</v>
      </c>
      <c r="G145" s="40">
        <v>726.44999999999993</v>
      </c>
      <c r="H145" s="40">
        <v>773.15</v>
      </c>
      <c r="I145" s="40">
        <v>786.1</v>
      </c>
      <c r="J145" s="40">
        <v>796.5</v>
      </c>
      <c r="K145" s="31">
        <v>775.7</v>
      </c>
      <c r="L145" s="31">
        <v>752.35</v>
      </c>
      <c r="M145" s="31">
        <v>21.799099999999999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182.85</v>
      </c>
      <c r="D146" s="40">
        <v>183.6</v>
      </c>
      <c r="E146" s="40">
        <v>180.95</v>
      </c>
      <c r="F146" s="40">
        <v>179.04999999999998</v>
      </c>
      <c r="G146" s="40">
        <v>176.39999999999998</v>
      </c>
      <c r="H146" s="40">
        <v>185.5</v>
      </c>
      <c r="I146" s="40">
        <v>188.15000000000003</v>
      </c>
      <c r="J146" s="40">
        <v>190.05</v>
      </c>
      <c r="K146" s="31">
        <v>186.25</v>
      </c>
      <c r="L146" s="31">
        <v>181.7</v>
      </c>
      <c r="M146" s="31">
        <v>35.309640000000002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529.9</v>
      </c>
      <c r="D147" s="40">
        <v>529.80000000000007</v>
      </c>
      <c r="E147" s="40">
        <v>525.95000000000016</v>
      </c>
      <c r="F147" s="40">
        <v>522.00000000000011</v>
      </c>
      <c r="G147" s="40">
        <v>518.1500000000002</v>
      </c>
      <c r="H147" s="40">
        <v>533.75000000000011</v>
      </c>
      <c r="I147" s="40">
        <v>537.6</v>
      </c>
      <c r="J147" s="40">
        <v>541.55000000000007</v>
      </c>
      <c r="K147" s="31">
        <v>533.65</v>
      </c>
      <c r="L147" s="31">
        <v>525.85</v>
      </c>
      <c r="M147" s="31">
        <v>17.305879999999998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7232.7</v>
      </c>
      <c r="D148" s="40">
        <v>7214.05</v>
      </c>
      <c r="E148" s="40">
        <v>7163.1</v>
      </c>
      <c r="F148" s="40">
        <v>7093.5</v>
      </c>
      <c r="G148" s="40">
        <v>7042.55</v>
      </c>
      <c r="H148" s="40">
        <v>7283.6500000000005</v>
      </c>
      <c r="I148" s="40">
        <v>7334.5999999999995</v>
      </c>
      <c r="J148" s="40">
        <v>7404.2000000000007</v>
      </c>
      <c r="K148" s="31">
        <v>7265</v>
      </c>
      <c r="L148" s="31">
        <v>7144.45</v>
      </c>
      <c r="M148" s="31">
        <v>4.1381600000000001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1047.75</v>
      </c>
      <c r="D149" s="40">
        <v>1050.5666666666666</v>
      </c>
      <c r="E149" s="40">
        <v>1032.2833333333333</v>
      </c>
      <c r="F149" s="40">
        <v>1016.8166666666666</v>
      </c>
      <c r="G149" s="40">
        <v>998.5333333333333</v>
      </c>
      <c r="H149" s="40">
        <v>1066.0333333333333</v>
      </c>
      <c r="I149" s="40">
        <v>1084.3166666666666</v>
      </c>
      <c r="J149" s="40">
        <v>1099.7833333333333</v>
      </c>
      <c r="K149" s="31">
        <v>1068.8499999999999</v>
      </c>
      <c r="L149" s="31">
        <v>1035.0999999999999</v>
      </c>
      <c r="M149" s="31">
        <v>2.8615400000000002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2762.95</v>
      </c>
      <c r="D150" s="40">
        <v>2750.4833333333336</v>
      </c>
      <c r="E150" s="40">
        <v>2717.4666666666672</v>
      </c>
      <c r="F150" s="40">
        <v>2671.9833333333336</v>
      </c>
      <c r="G150" s="40">
        <v>2638.9666666666672</v>
      </c>
      <c r="H150" s="40">
        <v>2795.9666666666672</v>
      </c>
      <c r="I150" s="40">
        <v>2828.9833333333336</v>
      </c>
      <c r="J150" s="40">
        <v>2874.4666666666672</v>
      </c>
      <c r="K150" s="31">
        <v>2783.5</v>
      </c>
      <c r="L150" s="31">
        <v>2705</v>
      </c>
      <c r="M150" s="31">
        <v>10.712389999999999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2368.5</v>
      </c>
      <c r="D151" s="40">
        <v>2346.2000000000003</v>
      </c>
      <c r="E151" s="40">
        <v>2289.1000000000004</v>
      </c>
      <c r="F151" s="40">
        <v>2209.7000000000003</v>
      </c>
      <c r="G151" s="40">
        <v>2152.6000000000004</v>
      </c>
      <c r="H151" s="40">
        <v>2425.6000000000004</v>
      </c>
      <c r="I151" s="40">
        <v>2482.6999999999998</v>
      </c>
      <c r="J151" s="40">
        <v>2562.1000000000004</v>
      </c>
      <c r="K151" s="31">
        <v>2403.3000000000002</v>
      </c>
      <c r="L151" s="31">
        <v>2266.8000000000002</v>
      </c>
      <c r="M151" s="31">
        <v>7.3334099999999998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1528.35</v>
      </c>
      <c r="D152" s="40">
        <v>1530.0833333333333</v>
      </c>
      <c r="E152" s="40">
        <v>1512.2666666666664</v>
      </c>
      <c r="F152" s="40">
        <v>1496.1833333333332</v>
      </c>
      <c r="G152" s="40">
        <v>1478.3666666666663</v>
      </c>
      <c r="H152" s="40">
        <v>1546.1666666666665</v>
      </c>
      <c r="I152" s="40">
        <v>1563.9833333333336</v>
      </c>
      <c r="J152" s="40">
        <v>1580.0666666666666</v>
      </c>
      <c r="K152" s="31">
        <v>1547.9</v>
      </c>
      <c r="L152" s="31">
        <v>1514</v>
      </c>
      <c r="M152" s="31">
        <v>3.8049400000000002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1076.0999999999999</v>
      </c>
      <c r="D153" s="40">
        <v>1074.75</v>
      </c>
      <c r="E153" s="40">
        <v>1058.8499999999999</v>
      </c>
      <c r="F153" s="40">
        <v>1041.5999999999999</v>
      </c>
      <c r="G153" s="40">
        <v>1025.6999999999998</v>
      </c>
      <c r="H153" s="40">
        <v>1092</v>
      </c>
      <c r="I153" s="40">
        <v>1107.9000000000001</v>
      </c>
      <c r="J153" s="40">
        <v>1125.1500000000001</v>
      </c>
      <c r="K153" s="31">
        <v>1090.6500000000001</v>
      </c>
      <c r="L153" s="31">
        <v>1057.5</v>
      </c>
      <c r="M153" s="31">
        <v>2.6165500000000002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171.55</v>
      </c>
      <c r="D154" s="40">
        <v>172.35</v>
      </c>
      <c r="E154" s="40">
        <v>169.45</v>
      </c>
      <c r="F154" s="40">
        <v>167.35</v>
      </c>
      <c r="G154" s="40">
        <v>164.45</v>
      </c>
      <c r="H154" s="40">
        <v>174.45</v>
      </c>
      <c r="I154" s="40">
        <v>177.35000000000002</v>
      </c>
      <c r="J154" s="40">
        <v>179.45</v>
      </c>
      <c r="K154" s="31">
        <v>175.25</v>
      </c>
      <c r="L154" s="31">
        <v>170.25</v>
      </c>
      <c r="M154" s="31">
        <v>102.57006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118.45</v>
      </c>
      <c r="D155" s="40">
        <v>119.55</v>
      </c>
      <c r="E155" s="40">
        <v>117.1</v>
      </c>
      <c r="F155" s="40">
        <v>115.75</v>
      </c>
      <c r="G155" s="40">
        <v>113.3</v>
      </c>
      <c r="H155" s="40">
        <v>120.89999999999999</v>
      </c>
      <c r="I155" s="40">
        <v>123.35000000000001</v>
      </c>
      <c r="J155" s="40">
        <v>124.69999999999999</v>
      </c>
      <c r="K155" s="31">
        <v>122</v>
      </c>
      <c r="L155" s="31">
        <v>118.2</v>
      </c>
      <c r="M155" s="31">
        <v>113.60715999999999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3816</v>
      </c>
      <c r="D156" s="40">
        <v>3832.8666666666663</v>
      </c>
      <c r="E156" s="40">
        <v>3765.8333333333326</v>
      </c>
      <c r="F156" s="40">
        <v>3715.6666666666661</v>
      </c>
      <c r="G156" s="40">
        <v>3648.6333333333323</v>
      </c>
      <c r="H156" s="40">
        <v>3883.0333333333328</v>
      </c>
      <c r="I156" s="40">
        <v>3950.0666666666666</v>
      </c>
      <c r="J156" s="40">
        <v>4000.2333333333331</v>
      </c>
      <c r="K156" s="31">
        <v>3899.9</v>
      </c>
      <c r="L156" s="31">
        <v>3782.7</v>
      </c>
      <c r="M156" s="31">
        <v>1.1517299999999999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17856.099999999999</v>
      </c>
      <c r="D157" s="40">
        <v>17821.366666666665</v>
      </c>
      <c r="E157" s="40">
        <v>17735.73333333333</v>
      </c>
      <c r="F157" s="40">
        <v>17615.366666666665</v>
      </c>
      <c r="G157" s="40">
        <v>17529.73333333333</v>
      </c>
      <c r="H157" s="40">
        <v>17941.73333333333</v>
      </c>
      <c r="I157" s="40">
        <v>18027.366666666669</v>
      </c>
      <c r="J157" s="40">
        <v>18147.73333333333</v>
      </c>
      <c r="K157" s="31">
        <v>17907</v>
      </c>
      <c r="L157" s="31">
        <v>17701</v>
      </c>
      <c r="M157" s="31">
        <v>0.44594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397.9</v>
      </c>
      <c r="D158" s="40">
        <v>405.13333333333327</v>
      </c>
      <c r="E158" s="40">
        <v>387.56666666666655</v>
      </c>
      <c r="F158" s="40">
        <v>377.23333333333329</v>
      </c>
      <c r="G158" s="40">
        <v>359.66666666666657</v>
      </c>
      <c r="H158" s="40">
        <v>415.46666666666653</v>
      </c>
      <c r="I158" s="40">
        <v>433.03333333333325</v>
      </c>
      <c r="J158" s="40">
        <v>443.3666666666665</v>
      </c>
      <c r="K158" s="31">
        <v>422.7</v>
      </c>
      <c r="L158" s="31">
        <v>394.8</v>
      </c>
      <c r="M158" s="31">
        <v>40.106169999999999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694.35</v>
      </c>
      <c r="D159" s="40">
        <v>697.69999999999993</v>
      </c>
      <c r="E159" s="40">
        <v>678.39999999999986</v>
      </c>
      <c r="F159" s="40">
        <v>662.44999999999993</v>
      </c>
      <c r="G159" s="40">
        <v>643.14999999999986</v>
      </c>
      <c r="H159" s="40">
        <v>713.64999999999986</v>
      </c>
      <c r="I159" s="40">
        <v>732.94999999999982</v>
      </c>
      <c r="J159" s="40">
        <v>748.89999999999986</v>
      </c>
      <c r="K159" s="31">
        <v>717</v>
      </c>
      <c r="L159" s="31">
        <v>681.75</v>
      </c>
      <c r="M159" s="31">
        <v>4.2925899999999997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112.6</v>
      </c>
      <c r="D160" s="40">
        <v>112.48333333333333</v>
      </c>
      <c r="E160" s="40">
        <v>111.71666666666667</v>
      </c>
      <c r="F160" s="40">
        <v>110.83333333333333</v>
      </c>
      <c r="G160" s="40">
        <v>110.06666666666666</v>
      </c>
      <c r="H160" s="40">
        <v>113.36666666666667</v>
      </c>
      <c r="I160" s="40">
        <v>114.13333333333335</v>
      </c>
      <c r="J160" s="40">
        <v>115.01666666666668</v>
      </c>
      <c r="K160" s="31">
        <v>113.25</v>
      </c>
      <c r="L160" s="31">
        <v>111.6</v>
      </c>
      <c r="M160" s="31">
        <v>186.34406000000001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155.44999999999999</v>
      </c>
      <c r="D161" s="40">
        <v>154.85</v>
      </c>
      <c r="E161" s="40">
        <v>153.69999999999999</v>
      </c>
      <c r="F161" s="40">
        <v>151.94999999999999</v>
      </c>
      <c r="G161" s="40">
        <v>150.79999999999998</v>
      </c>
      <c r="H161" s="40">
        <v>156.6</v>
      </c>
      <c r="I161" s="40">
        <v>157.75000000000003</v>
      </c>
      <c r="J161" s="40">
        <v>159.5</v>
      </c>
      <c r="K161" s="31">
        <v>156</v>
      </c>
      <c r="L161" s="31">
        <v>153.1</v>
      </c>
      <c r="M161" s="31">
        <v>7.8245199999999997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3088.2</v>
      </c>
      <c r="D162" s="40">
        <v>3157.4333333333329</v>
      </c>
      <c r="E162" s="40">
        <v>3005.1166666666659</v>
      </c>
      <c r="F162" s="40">
        <v>2922.0333333333328</v>
      </c>
      <c r="G162" s="40">
        <v>2769.7166666666658</v>
      </c>
      <c r="H162" s="40">
        <v>3240.516666666666</v>
      </c>
      <c r="I162" s="40">
        <v>3392.8333333333326</v>
      </c>
      <c r="J162" s="40">
        <v>3475.9166666666661</v>
      </c>
      <c r="K162" s="31">
        <v>3309.75</v>
      </c>
      <c r="L162" s="31">
        <v>3074.35</v>
      </c>
      <c r="M162" s="31">
        <v>13.81353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32462.75</v>
      </c>
      <c r="D163" s="40">
        <v>32568.866666666669</v>
      </c>
      <c r="E163" s="40">
        <v>32141.483333333337</v>
      </c>
      <c r="F163" s="40">
        <v>31820.216666666667</v>
      </c>
      <c r="G163" s="40">
        <v>31392.833333333336</v>
      </c>
      <c r="H163" s="40">
        <v>32890.133333333339</v>
      </c>
      <c r="I163" s="40">
        <v>33317.51666666667</v>
      </c>
      <c r="J163" s="40">
        <v>33638.78333333334</v>
      </c>
      <c r="K163" s="31">
        <v>32996.25</v>
      </c>
      <c r="L163" s="31">
        <v>32247.599999999999</v>
      </c>
      <c r="M163" s="31">
        <v>0.20638999999999999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218.9</v>
      </c>
      <c r="D164" s="40">
        <v>219.95000000000002</v>
      </c>
      <c r="E164" s="40">
        <v>217.45000000000005</v>
      </c>
      <c r="F164" s="40">
        <v>216.00000000000003</v>
      </c>
      <c r="G164" s="40">
        <v>213.50000000000006</v>
      </c>
      <c r="H164" s="40">
        <v>221.40000000000003</v>
      </c>
      <c r="I164" s="40">
        <v>223.89999999999998</v>
      </c>
      <c r="J164" s="40">
        <v>225.35000000000002</v>
      </c>
      <c r="K164" s="31">
        <v>222.45</v>
      </c>
      <c r="L164" s="31">
        <v>218.5</v>
      </c>
      <c r="M164" s="31">
        <v>21.05452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5559.5</v>
      </c>
      <c r="D165" s="40">
        <v>5590.8166666666666</v>
      </c>
      <c r="E165" s="40">
        <v>5509.1333333333332</v>
      </c>
      <c r="F165" s="40">
        <v>5458.7666666666664</v>
      </c>
      <c r="G165" s="40">
        <v>5377.083333333333</v>
      </c>
      <c r="H165" s="40">
        <v>5641.1833333333334</v>
      </c>
      <c r="I165" s="40">
        <v>5722.8666666666659</v>
      </c>
      <c r="J165" s="40">
        <v>5773.2333333333336</v>
      </c>
      <c r="K165" s="31">
        <v>5672.5</v>
      </c>
      <c r="L165" s="31">
        <v>5540.45</v>
      </c>
      <c r="M165" s="31">
        <v>0.53091999999999995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2315.65</v>
      </c>
      <c r="D166" s="40">
        <v>2297.1166666666668</v>
      </c>
      <c r="E166" s="40">
        <v>2267.7833333333338</v>
      </c>
      <c r="F166" s="40">
        <v>2219.916666666667</v>
      </c>
      <c r="G166" s="40">
        <v>2190.5833333333339</v>
      </c>
      <c r="H166" s="40">
        <v>2344.9833333333336</v>
      </c>
      <c r="I166" s="40">
        <v>2374.3166666666666</v>
      </c>
      <c r="J166" s="40">
        <v>2422.1833333333334</v>
      </c>
      <c r="K166" s="31">
        <v>2326.4499999999998</v>
      </c>
      <c r="L166" s="31">
        <v>2249.25</v>
      </c>
      <c r="M166" s="31">
        <v>6.3786500000000004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2198.5500000000002</v>
      </c>
      <c r="D167" s="40">
        <v>2235.9500000000003</v>
      </c>
      <c r="E167" s="40">
        <v>2149.8500000000004</v>
      </c>
      <c r="F167" s="40">
        <v>2101.15</v>
      </c>
      <c r="G167" s="40">
        <v>2015.0500000000002</v>
      </c>
      <c r="H167" s="40">
        <v>2284.6500000000005</v>
      </c>
      <c r="I167" s="40">
        <v>2370.75</v>
      </c>
      <c r="J167" s="40">
        <v>2419.4500000000007</v>
      </c>
      <c r="K167" s="31">
        <v>2322.0500000000002</v>
      </c>
      <c r="L167" s="31">
        <v>2187.25</v>
      </c>
      <c r="M167" s="31">
        <v>6.6899199999999999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1990.6</v>
      </c>
      <c r="D168" s="40">
        <v>1972.6000000000001</v>
      </c>
      <c r="E168" s="40">
        <v>1943.2000000000003</v>
      </c>
      <c r="F168" s="40">
        <v>1895.8000000000002</v>
      </c>
      <c r="G168" s="40">
        <v>1866.4000000000003</v>
      </c>
      <c r="H168" s="40">
        <v>2020.0000000000002</v>
      </c>
      <c r="I168" s="40">
        <v>2049.4000000000005</v>
      </c>
      <c r="J168" s="40">
        <v>2096.8000000000002</v>
      </c>
      <c r="K168" s="31">
        <v>2002</v>
      </c>
      <c r="L168" s="31">
        <v>1925.2</v>
      </c>
      <c r="M168" s="31">
        <v>3.3667899999999999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127.55</v>
      </c>
      <c r="D169" s="40">
        <v>127.05</v>
      </c>
      <c r="E169" s="40">
        <v>125.6</v>
      </c>
      <c r="F169" s="40">
        <v>123.64999999999999</v>
      </c>
      <c r="G169" s="40">
        <v>122.19999999999999</v>
      </c>
      <c r="H169" s="40">
        <v>129</v>
      </c>
      <c r="I169" s="40">
        <v>130.45000000000002</v>
      </c>
      <c r="J169" s="40">
        <v>132.4</v>
      </c>
      <c r="K169" s="31">
        <v>128.5</v>
      </c>
      <c r="L169" s="31">
        <v>125.1</v>
      </c>
      <c r="M169" s="31">
        <v>71.479399999999998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231.3</v>
      </c>
      <c r="D170" s="40">
        <v>232.85</v>
      </c>
      <c r="E170" s="40">
        <v>229.39999999999998</v>
      </c>
      <c r="F170" s="40">
        <v>227.49999999999997</v>
      </c>
      <c r="G170" s="40">
        <v>224.04999999999995</v>
      </c>
      <c r="H170" s="40">
        <v>234.75</v>
      </c>
      <c r="I170" s="40">
        <v>238.2</v>
      </c>
      <c r="J170" s="40">
        <v>240.10000000000002</v>
      </c>
      <c r="K170" s="31">
        <v>236.3</v>
      </c>
      <c r="L170" s="31">
        <v>230.95</v>
      </c>
      <c r="M170" s="31">
        <v>79.751649999999998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329.05</v>
      </c>
      <c r="D171" s="40">
        <v>331.61666666666667</v>
      </c>
      <c r="E171" s="40">
        <v>321.43333333333334</v>
      </c>
      <c r="F171" s="40">
        <v>313.81666666666666</v>
      </c>
      <c r="G171" s="40">
        <v>303.63333333333333</v>
      </c>
      <c r="H171" s="40">
        <v>339.23333333333335</v>
      </c>
      <c r="I171" s="40">
        <v>349.41666666666674</v>
      </c>
      <c r="J171" s="40">
        <v>357.03333333333336</v>
      </c>
      <c r="K171" s="31">
        <v>341.8</v>
      </c>
      <c r="L171" s="31">
        <v>324</v>
      </c>
      <c r="M171" s="31">
        <v>11.3324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12846.15</v>
      </c>
      <c r="D172" s="40">
        <v>12870.6</v>
      </c>
      <c r="E172" s="40">
        <v>12795.6</v>
      </c>
      <c r="F172" s="40">
        <v>12745.05</v>
      </c>
      <c r="G172" s="40">
        <v>12670.05</v>
      </c>
      <c r="H172" s="40">
        <v>12921.150000000001</v>
      </c>
      <c r="I172" s="40">
        <v>12996.150000000001</v>
      </c>
      <c r="J172" s="40">
        <v>13046.700000000003</v>
      </c>
      <c r="K172" s="31">
        <v>12945.6</v>
      </c>
      <c r="L172" s="31">
        <v>12820.05</v>
      </c>
      <c r="M172" s="31">
        <v>6.6729999999999998E-2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39.75</v>
      </c>
      <c r="D173" s="40">
        <v>39.866666666666667</v>
      </c>
      <c r="E173" s="40">
        <v>39.333333333333336</v>
      </c>
      <c r="F173" s="40">
        <v>38.916666666666671</v>
      </c>
      <c r="G173" s="40">
        <v>38.38333333333334</v>
      </c>
      <c r="H173" s="40">
        <v>40.283333333333331</v>
      </c>
      <c r="I173" s="40">
        <v>40.816666666666663</v>
      </c>
      <c r="J173" s="40">
        <v>41.233333333333327</v>
      </c>
      <c r="K173" s="31">
        <v>40.4</v>
      </c>
      <c r="L173" s="31">
        <v>39.450000000000003</v>
      </c>
      <c r="M173" s="31">
        <v>487.57312000000002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204.15</v>
      </c>
      <c r="D174" s="40">
        <v>205.06666666666669</v>
      </c>
      <c r="E174" s="40">
        <v>200.83333333333337</v>
      </c>
      <c r="F174" s="40">
        <v>197.51666666666668</v>
      </c>
      <c r="G174" s="40">
        <v>193.28333333333336</v>
      </c>
      <c r="H174" s="40">
        <v>208.38333333333338</v>
      </c>
      <c r="I174" s="40">
        <v>212.61666666666667</v>
      </c>
      <c r="J174" s="40">
        <v>215.93333333333339</v>
      </c>
      <c r="K174" s="31">
        <v>209.3</v>
      </c>
      <c r="L174" s="31">
        <v>201.75</v>
      </c>
      <c r="M174" s="31">
        <v>93.193269999999998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151.4</v>
      </c>
      <c r="D175" s="40">
        <v>151.28333333333333</v>
      </c>
      <c r="E175" s="40">
        <v>149.16666666666666</v>
      </c>
      <c r="F175" s="40">
        <v>146.93333333333334</v>
      </c>
      <c r="G175" s="40">
        <v>144.81666666666666</v>
      </c>
      <c r="H175" s="40">
        <v>153.51666666666665</v>
      </c>
      <c r="I175" s="40">
        <v>155.63333333333333</v>
      </c>
      <c r="J175" s="40">
        <v>157.86666666666665</v>
      </c>
      <c r="K175" s="31">
        <v>153.4</v>
      </c>
      <c r="L175" s="31">
        <v>149.05000000000001</v>
      </c>
      <c r="M175" s="31">
        <v>27.989450000000001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2093.8000000000002</v>
      </c>
      <c r="D176" s="40">
        <v>2095.2666666666669</v>
      </c>
      <c r="E176" s="40">
        <v>2082.5333333333338</v>
      </c>
      <c r="F176" s="40">
        <v>2071.2666666666669</v>
      </c>
      <c r="G176" s="40">
        <v>2058.5333333333338</v>
      </c>
      <c r="H176" s="40">
        <v>2106.5333333333338</v>
      </c>
      <c r="I176" s="40">
        <v>2119.2666666666664</v>
      </c>
      <c r="J176" s="40">
        <v>2130.5333333333338</v>
      </c>
      <c r="K176" s="31">
        <v>2108</v>
      </c>
      <c r="L176" s="31">
        <v>2084</v>
      </c>
      <c r="M176" s="31">
        <v>31.11185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964.65</v>
      </c>
      <c r="D177" s="40">
        <v>963.55000000000007</v>
      </c>
      <c r="E177" s="40">
        <v>947.10000000000014</v>
      </c>
      <c r="F177" s="40">
        <v>929.55000000000007</v>
      </c>
      <c r="G177" s="40">
        <v>913.10000000000014</v>
      </c>
      <c r="H177" s="40">
        <v>981.10000000000014</v>
      </c>
      <c r="I177" s="40">
        <v>997.55000000000018</v>
      </c>
      <c r="J177" s="40">
        <v>1015.1000000000001</v>
      </c>
      <c r="K177" s="31">
        <v>980</v>
      </c>
      <c r="L177" s="31">
        <v>946</v>
      </c>
      <c r="M177" s="31">
        <v>14.71828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1014.75</v>
      </c>
      <c r="D178" s="40">
        <v>1022.9166666666666</v>
      </c>
      <c r="E178" s="40">
        <v>1004.6333333333332</v>
      </c>
      <c r="F178" s="40">
        <v>994.51666666666654</v>
      </c>
      <c r="G178" s="40">
        <v>976.23333333333312</v>
      </c>
      <c r="H178" s="40">
        <v>1033.0333333333333</v>
      </c>
      <c r="I178" s="40">
        <v>1051.3166666666668</v>
      </c>
      <c r="J178" s="40">
        <v>1061.4333333333334</v>
      </c>
      <c r="K178" s="31">
        <v>1041.2</v>
      </c>
      <c r="L178" s="31">
        <v>1012.8</v>
      </c>
      <c r="M178" s="31">
        <v>6.95099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7796.95</v>
      </c>
      <c r="D179" s="40">
        <v>7777.6333333333341</v>
      </c>
      <c r="E179" s="40">
        <v>7700.3166666666684</v>
      </c>
      <c r="F179" s="40">
        <v>7603.6833333333343</v>
      </c>
      <c r="G179" s="40">
        <v>7526.3666666666686</v>
      </c>
      <c r="H179" s="40">
        <v>7874.2666666666682</v>
      </c>
      <c r="I179" s="40">
        <v>7951.5833333333339</v>
      </c>
      <c r="J179" s="40">
        <v>8048.2166666666681</v>
      </c>
      <c r="K179" s="31">
        <v>7854.95</v>
      </c>
      <c r="L179" s="31">
        <v>7681</v>
      </c>
      <c r="M179" s="31">
        <v>1.0367900000000001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7921.45</v>
      </c>
      <c r="D180" s="40">
        <v>7941.4000000000005</v>
      </c>
      <c r="E180" s="40">
        <v>7862.0500000000011</v>
      </c>
      <c r="F180" s="40">
        <v>7802.6500000000005</v>
      </c>
      <c r="G180" s="40">
        <v>7723.3000000000011</v>
      </c>
      <c r="H180" s="40">
        <v>8000.8000000000011</v>
      </c>
      <c r="I180" s="40">
        <v>8080.1500000000015</v>
      </c>
      <c r="J180" s="40">
        <v>8139.5500000000011</v>
      </c>
      <c r="K180" s="31">
        <v>8020.75</v>
      </c>
      <c r="L180" s="31">
        <v>7882</v>
      </c>
      <c r="M180" s="31">
        <v>8.6709999999999995E-2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28082.9</v>
      </c>
      <c r="D181" s="40">
        <v>28212.633333333331</v>
      </c>
      <c r="E181" s="40">
        <v>27870.266666666663</v>
      </c>
      <c r="F181" s="40">
        <v>27657.633333333331</v>
      </c>
      <c r="G181" s="40">
        <v>27315.266666666663</v>
      </c>
      <c r="H181" s="40">
        <v>28425.266666666663</v>
      </c>
      <c r="I181" s="40">
        <v>28767.633333333331</v>
      </c>
      <c r="J181" s="40">
        <v>28980.266666666663</v>
      </c>
      <c r="K181" s="31">
        <v>28555</v>
      </c>
      <c r="L181" s="31">
        <v>28000</v>
      </c>
      <c r="M181" s="31">
        <v>0.71763999999999994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1395.9</v>
      </c>
      <c r="D182" s="40">
        <v>1385.6000000000001</v>
      </c>
      <c r="E182" s="40">
        <v>1361.3000000000002</v>
      </c>
      <c r="F182" s="40">
        <v>1326.7</v>
      </c>
      <c r="G182" s="40">
        <v>1302.4000000000001</v>
      </c>
      <c r="H182" s="40">
        <v>1420.2000000000003</v>
      </c>
      <c r="I182" s="40">
        <v>1444.5</v>
      </c>
      <c r="J182" s="40">
        <v>1479.1000000000004</v>
      </c>
      <c r="K182" s="31">
        <v>1409.9</v>
      </c>
      <c r="L182" s="31">
        <v>1351</v>
      </c>
      <c r="M182" s="31">
        <v>12.700609999999999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1944.35</v>
      </c>
      <c r="D183" s="40">
        <v>1949.0166666666667</v>
      </c>
      <c r="E183" s="40">
        <v>1919.3333333333333</v>
      </c>
      <c r="F183" s="40">
        <v>1894.3166666666666</v>
      </c>
      <c r="G183" s="40">
        <v>1864.6333333333332</v>
      </c>
      <c r="H183" s="40">
        <v>1974.0333333333333</v>
      </c>
      <c r="I183" s="40">
        <v>2003.7166666666667</v>
      </c>
      <c r="J183" s="40">
        <v>2028.7333333333333</v>
      </c>
      <c r="K183" s="31">
        <v>1978.7</v>
      </c>
      <c r="L183" s="31">
        <v>1924</v>
      </c>
      <c r="M183" s="31">
        <v>2.4770699999999999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420.9</v>
      </c>
      <c r="D184" s="40">
        <v>422.26666666666665</v>
      </c>
      <c r="E184" s="40">
        <v>417.5333333333333</v>
      </c>
      <c r="F184" s="40">
        <v>414.16666666666663</v>
      </c>
      <c r="G184" s="40">
        <v>409.43333333333328</v>
      </c>
      <c r="H184" s="40">
        <v>425.63333333333333</v>
      </c>
      <c r="I184" s="40">
        <v>430.36666666666667</v>
      </c>
      <c r="J184" s="40">
        <v>433.73333333333335</v>
      </c>
      <c r="K184" s="31">
        <v>427</v>
      </c>
      <c r="L184" s="31">
        <v>418.9</v>
      </c>
      <c r="M184" s="31">
        <v>146.23321000000001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122.85</v>
      </c>
      <c r="D185" s="40">
        <v>123.45</v>
      </c>
      <c r="E185" s="40">
        <v>120.2</v>
      </c>
      <c r="F185" s="40">
        <v>117.55</v>
      </c>
      <c r="G185" s="40">
        <v>114.3</v>
      </c>
      <c r="H185" s="40">
        <v>126.10000000000001</v>
      </c>
      <c r="I185" s="40">
        <v>129.35000000000002</v>
      </c>
      <c r="J185" s="40">
        <v>132</v>
      </c>
      <c r="K185" s="31">
        <v>126.7</v>
      </c>
      <c r="L185" s="31">
        <v>120.8</v>
      </c>
      <c r="M185" s="31">
        <v>462.91708999999997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676.45</v>
      </c>
      <c r="D186" s="40">
        <v>680.65000000000009</v>
      </c>
      <c r="E186" s="40">
        <v>669.70000000000016</v>
      </c>
      <c r="F186" s="40">
        <v>662.95</v>
      </c>
      <c r="G186" s="40">
        <v>652.00000000000011</v>
      </c>
      <c r="H186" s="40">
        <v>687.4000000000002</v>
      </c>
      <c r="I186" s="40">
        <v>698.35</v>
      </c>
      <c r="J186" s="40">
        <v>705.10000000000025</v>
      </c>
      <c r="K186" s="31">
        <v>691.6</v>
      </c>
      <c r="L186" s="31">
        <v>673.9</v>
      </c>
      <c r="M186" s="31">
        <v>27.249829999999999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529.9</v>
      </c>
      <c r="D187" s="40">
        <v>531.91666666666663</v>
      </c>
      <c r="E187" s="40">
        <v>522.83333333333326</v>
      </c>
      <c r="F187" s="40">
        <v>515.76666666666665</v>
      </c>
      <c r="G187" s="40">
        <v>506.68333333333328</v>
      </c>
      <c r="H187" s="40">
        <v>538.98333333333323</v>
      </c>
      <c r="I187" s="40">
        <v>548.06666666666649</v>
      </c>
      <c r="J187" s="40">
        <v>555.13333333333321</v>
      </c>
      <c r="K187" s="31">
        <v>541</v>
      </c>
      <c r="L187" s="31">
        <v>524.85</v>
      </c>
      <c r="M187" s="31">
        <v>11.369059999999999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651.45000000000005</v>
      </c>
      <c r="D188" s="40">
        <v>661.93333333333328</v>
      </c>
      <c r="E188" s="40">
        <v>636.31666666666661</v>
      </c>
      <c r="F188" s="40">
        <v>621.18333333333328</v>
      </c>
      <c r="G188" s="40">
        <v>595.56666666666661</v>
      </c>
      <c r="H188" s="40">
        <v>677.06666666666661</v>
      </c>
      <c r="I188" s="40">
        <v>702.68333333333317</v>
      </c>
      <c r="J188" s="40">
        <v>717.81666666666661</v>
      </c>
      <c r="K188" s="31">
        <v>687.55</v>
      </c>
      <c r="L188" s="31">
        <v>646.79999999999995</v>
      </c>
      <c r="M188" s="31">
        <v>14.961690000000001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583.04999999999995</v>
      </c>
      <c r="D189" s="40">
        <v>589.48333333333323</v>
      </c>
      <c r="E189" s="40">
        <v>575.46666666666647</v>
      </c>
      <c r="F189" s="40">
        <v>567.88333333333321</v>
      </c>
      <c r="G189" s="40">
        <v>553.86666666666645</v>
      </c>
      <c r="H189" s="40">
        <v>597.06666666666649</v>
      </c>
      <c r="I189" s="40">
        <v>611.08333333333314</v>
      </c>
      <c r="J189" s="40">
        <v>618.66666666666652</v>
      </c>
      <c r="K189" s="31">
        <v>603.5</v>
      </c>
      <c r="L189" s="31">
        <v>581.9</v>
      </c>
      <c r="M189" s="31">
        <v>17.299710000000001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759.65</v>
      </c>
      <c r="D190" s="40">
        <v>766.43333333333339</v>
      </c>
      <c r="E190" s="40">
        <v>748.21666666666681</v>
      </c>
      <c r="F190" s="40">
        <v>736.78333333333342</v>
      </c>
      <c r="G190" s="40">
        <v>718.56666666666683</v>
      </c>
      <c r="H190" s="40">
        <v>777.86666666666679</v>
      </c>
      <c r="I190" s="40">
        <v>796.08333333333348</v>
      </c>
      <c r="J190" s="40">
        <v>807.51666666666677</v>
      </c>
      <c r="K190" s="31">
        <v>784.65</v>
      </c>
      <c r="L190" s="31">
        <v>755</v>
      </c>
      <c r="M190" s="31">
        <v>22.048110000000001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3205.8</v>
      </c>
      <c r="D191" s="40">
        <v>3192.3166666666671</v>
      </c>
      <c r="E191" s="40">
        <v>3169.6333333333341</v>
      </c>
      <c r="F191" s="40">
        <v>3133.4666666666672</v>
      </c>
      <c r="G191" s="40">
        <v>3110.7833333333342</v>
      </c>
      <c r="H191" s="40">
        <v>3228.483333333334</v>
      </c>
      <c r="I191" s="40">
        <v>3251.1666666666674</v>
      </c>
      <c r="J191" s="40">
        <v>3287.3333333333339</v>
      </c>
      <c r="K191" s="31">
        <v>3215</v>
      </c>
      <c r="L191" s="31">
        <v>3156.15</v>
      </c>
      <c r="M191" s="31">
        <v>18.119450000000001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757.1</v>
      </c>
      <c r="D192" s="40">
        <v>757.36666666666667</v>
      </c>
      <c r="E192" s="40">
        <v>746.73333333333335</v>
      </c>
      <c r="F192" s="40">
        <v>736.36666666666667</v>
      </c>
      <c r="G192" s="40">
        <v>725.73333333333335</v>
      </c>
      <c r="H192" s="40">
        <v>767.73333333333335</v>
      </c>
      <c r="I192" s="40">
        <v>778.36666666666679</v>
      </c>
      <c r="J192" s="40">
        <v>788.73333333333335</v>
      </c>
      <c r="K192" s="31">
        <v>768</v>
      </c>
      <c r="L192" s="31">
        <v>747</v>
      </c>
      <c r="M192" s="31">
        <v>21.951589999999999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4190.3500000000004</v>
      </c>
      <c r="D193" s="40">
        <v>4197.8666666666659</v>
      </c>
      <c r="E193" s="40">
        <v>4099.5333333333319</v>
      </c>
      <c r="F193" s="40">
        <v>4008.7166666666662</v>
      </c>
      <c r="G193" s="40">
        <v>3910.3833333333323</v>
      </c>
      <c r="H193" s="40">
        <v>4288.6833333333316</v>
      </c>
      <c r="I193" s="40">
        <v>4387.0166666666655</v>
      </c>
      <c r="J193" s="40">
        <v>4477.8333333333312</v>
      </c>
      <c r="K193" s="31">
        <v>4296.2</v>
      </c>
      <c r="L193" s="31">
        <v>4107.05</v>
      </c>
      <c r="M193" s="31">
        <v>1.80627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302.14999999999998</v>
      </c>
      <c r="D194" s="40">
        <v>303.73333333333335</v>
      </c>
      <c r="E194" s="40">
        <v>299.4666666666667</v>
      </c>
      <c r="F194" s="40">
        <v>296.78333333333336</v>
      </c>
      <c r="G194" s="40">
        <v>292.51666666666671</v>
      </c>
      <c r="H194" s="40">
        <v>306.41666666666669</v>
      </c>
      <c r="I194" s="40">
        <v>310.68333333333334</v>
      </c>
      <c r="J194" s="40">
        <v>313.36666666666667</v>
      </c>
      <c r="K194" s="31">
        <v>308</v>
      </c>
      <c r="L194" s="31">
        <v>301.05</v>
      </c>
      <c r="M194" s="31">
        <v>276.72566999999998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121.8</v>
      </c>
      <c r="D195" s="40">
        <v>123.11666666666666</v>
      </c>
      <c r="E195" s="40">
        <v>119.88333333333333</v>
      </c>
      <c r="F195" s="40">
        <v>117.96666666666667</v>
      </c>
      <c r="G195" s="40">
        <v>114.73333333333333</v>
      </c>
      <c r="H195" s="40">
        <v>125.03333333333332</v>
      </c>
      <c r="I195" s="40">
        <v>128.26666666666665</v>
      </c>
      <c r="J195" s="40">
        <v>130.18333333333331</v>
      </c>
      <c r="K195" s="31">
        <v>126.35</v>
      </c>
      <c r="L195" s="31">
        <v>121.2</v>
      </c>
      <c r="M195" s="31">
        <v>488.22350999999998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1233.3499999999999</v>
      </c>
      <c r="D196" s="40">
        <v>1243.55</v>
      </c>
      <c r="E196" s="40">
        <v>1214.8</v>
      </c>
      <c r="F196" s="40">
        <v>1196.25</v>
      </c>
      <c r="G196" s="40">
        <v>1167.5</v>
      </c>
      <c r="H196" s="40">
        <v>1262.0999999999999</v>
      </c>
      <c r="I196" s="40">
        <v>1290.8499999999999</v>
      </c>
      <c r="J196" s="40">
        <v>1309.3999999999999</v>
      </c>
      <c r="K196" s="31">
        <v>1272.3</v>
      </c>
      <c r="L196" s="31">
        <v>1225</v>
      </c>
      <c r="M196" s="31">
        <v>85.799400000000006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1087.2</v>
      </c>
      <c r="D197" s="40">
        <v>1091.4333333333334</v>
      </c>
      <c r="E197" s="40">
        <v>1080.6666666666667</v>
      </c>
      <c r="F197" s="40">
        <v>1074.1333333333334</v>
      </c>
      <c r="G197" s="40">
        <v>1063.3666666666668</v>
      </c>
      <c r="H197" s="40">
        <v>1097.9666666666667</v>
      </c>
      <c r="I197" s="40">
        <v>1108.7333333333331</v>
      </c>
      <c r="J197" s="40">
        <v>1115.2666666666667</v>
      </c>
      <c r="K197" s="31">
        <v>1102.2</v>
      </c>
      <c r="L197" s="31">
        <v>1084.9000000000001</v>
      </c>
      <c r="M197" s="31">
        <v>12.308579999999999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1104.05</v>
      </c>
      <c r="D198" s="40">
        <v>1107.3666666666668</v>
      </c>
      <c r="E198" s="40">
        <v>1082.7333333333336</v>
      </c>
      <c r="F198" s="40">
        <v>1061.4166666666667</v>
      </c>
      <c r="G198" s="40">
        <v>1036.7833333333335</v>
      </c>
      <c r="H198" s="40">
        <v>1128.6833333333336</v>
      </c>
      <c r="I198" s="40">
        <v>1153.3166666666668</v>
      </c>
      <c r="J198" s="40">
        <v>1174.6333333333337</v>
      </c>
      <c r="K198" s="31">
        <v>1132</v>
      </c>
      <c r="L198" s="31">
        <v>1086.05</v>
      </c>
      <c r="M198" s="31">
        <v>9.5159099999999999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1671.4</v>
      </c>
      <c r="D199" s="40">
        <v>1675.1166666666668</v>
      </c>
      <c r="E199" s="40">
        <v>1658.7833333333335</v>
      </c>
      <c r="F199" s="40">
        <v>1646.1666666666667</v>
      </c>
      <c r="G199" s="40">
        <v>1629.8333333333335</v>
      </c>
      <c r="H199" s="40">
        <v>1687.7333333333336</v>
      </c>
      <c r="I199" s="40">
        <v>1704.0666666666666</v>
      </c>
      <c r="J199" s="40">
        <v>1716.6833333333336</v>
      </c>
      <c r="K199" s="31">
        <v>1691.45</v>
      </c>
      <c r="L199" s="31">
        <v>1662.5</v>
      </c>
      <c r="M199" s="31">
        <v>8.1979299999999995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2961.5</v>
      </c>
      <c r="D200" s="40">
        <v>2973.4333333333329</v>
      </c>
      <c r="E200" s="40">
        <v>2933.0666666666657</v>
      </c>
      <c r="F200" s="40">
        <v>2904.6333333333328</v>
      </c>
      <c r="G200" s="40">
        <v>2864.2666666666655</v>
      </c>
      <c r="H200" s="40">
        <v>3001.8666666666659</v>
      </c>
      <c r="I200" s="40">
        <v>3042.2333333333336</v>
      </c>
      <c r="J200" s="40">
        <v>3070.6666666666661</v>
      </c>
      <c r="K200" s="31">
        <v>3013.8</v>
      </c>
      <c r="L200" s="31">
        <v>2945</v>
      </c>
      <c r="M200" s="31">
        <v>1.2661899999999999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475.7</v>
      </c>
      <c r="D201" s="40">
        <v>475.33333333333331</v>
      </c>
      <c r="E201" s="40">
        <v>468.91666666666663</v>
      </c>
      <c r="F201" s="40">
        <v>462.13333333333333</v>
      </c>
      <c r="G201" s="40">
        <v>455.71666666666664</v>
      </c>
      <c r="H201" s="40">
        <v>482.11666666666662</v>
      </c>
      <c r="I201" s="40">
        <v>488.53333333333325</v>
      </c>
      <c r="J201" s="40">
        <v>495.31666666666661</v>
      </c>
      <c r="K201" s="31">
        <v>481.75</v>
      </c>
      <c r="L201" s="31">
        <v>468.55</v>
      </c>
      <c r="M201" s="31">
        <v>8.9089700000000001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861.4</v>
      </c>
      <c r="D202" s="40">
        <v>856.43333333333339</v>
      </c>
      <c r="E202" s="40">
        <v>842.96666666666681</v>
      </c>
      <c r="F202" s="40">
        <v>824.53333333333342</v>
      </c>
      <c r="G202" s="40">
        <v>811.06666666666683</v>
      </c>
      <c r="H202" s="40">
        <v>874.86666666666679</v>
      </c>
      <c r="I202" s="40">
        <v>888.33333333333348</v>
      </c>
      <c r="J202" s="40">
        <v>906.76666666666677</v>
      </c>
      <c r="K202" s="31">
        <v>869.9</v>
      </c>
      <c r="L202" s="31">
        <v>838</v>
      </c>
      <c r="M202" s="31">
        <v>7.5403000000000002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814.25</v>
      </c>
      <c r="D203" s="40">
        <v>818.5</v>
      </c>
      <c r="E203" s="40">
        <v>799.5</v>
      </c>
      <c r="F203" s="40">
        <v>784.75</v>
      </c>
      <c r="G203" s="40">
        <v>765.75</v>
      </c>
      <c r="H203" s="40">
        <v>833.25</v>
      </c>
      <c r="I203" s="40">
        <v>852.25</v>
      </c>
      <c r="J203" s="40">
        <v>867</v>
      </c>
      <c r="K203" s="31">
        <v>837.5</v>
      </c>
      <c r="L203" s="31">
        <v>803.75</v>
      </c>
      <c r="M203" s="31">
        <v>32.800490000000003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7424.7</v>
      </c>
      <c r="D204" s="40">
        <v>7432.9000000000005</v>
      </c>
      <c r="E204" s="40">
        <v>7321.8000000000011</v>
      </c>
      <c r="F204" s="40">
        <v>7218.9000000000005</v>
      </c>
      <c r="G204" s="40">
        <v>7107.8000000000011</v>
      </c>
      <c r="H204" s="40">
        <v>7535.8000000000011</v>
      </c>
      <c r="I204" s="40">
        <v>7646.9000000000015</v>
      </c>
      <c r="J204" s="40">
        <v>7749.8000000000011</v>
      </c>
      <c r="K204" s="31">
        <v>7544</v>
      </c>
      <c r="L204" s="31">
        <v>7330</v>
      </c>
      <c r="M204" s="31">
        <v>9.5388800000000007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35.9</v>
      </c>
      <c r="D205" s="40">
        <v>36.233333333333327</v>
      </c>
      <c r="E205" s="40">
        <v>35.316666666666656</v>
      </c>
      <c r="F205" s="40">
        <v>34.733333333333327</v>
      </c>
      <c r="G205" s="40">
        <v>33.816666666666656</v>
      </c>
      <c r="H205" s="40">
        <v>36.816666666666656</v>
      </c>
      <c r="I205" s="40">
        <v>37.733333333333327</v>
      </c>
      <c r="J205" s="40">
        <v>38.316666666666656</v>
      </c>
      <c r="K205" s="31">
        <v>37.15</v>
      </c>
      <c r="L205" s="31">
        <v>35.65</v>
      </c>
      <c r="M205" s="31">
        <v>121.73403999999999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1411.6</v>
      </c>
      <c r="D206" s="40">
        <v>1414.6000000000001</v>
      </c>
      <c r="E206" s="40">
        <v>1402.0000000000002</v>
      </c>
      <c r="F206" s="40">
        <v>1392.4</v>
      </c>
      <c r="G206" s="40">
        <v>1379.8000000000002</v>
      </c>
      <c r="H206" s="40">
        <v>1424.2000000000003</v>
      </c>
      <c r="I206" s="40">
        <v>1436.8000000000002</v>
      </c>
      <c r="J206" s="40">
        <v>1446.4000000000003</v>
      </c>
      <c r="K206" s="31">
        <v>1427.2</v>
      </c>
      <c r="L206" s="31">
        <v>1405</v>
      </c>
      <c r="M206" s="31">
        <v>2.7391299999999998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653.65</v>
      </c>
      <c r="D207" s="40">
        <v>655.96666666666658</v>
      </c>
      <c r="E207" s="40">
        <v>646.98333333333312</v>
      </c>
      <c r="F207" s="40">
        <v>640.31666666666649</v>
      </c>
      <c r="G207" s="40">
        <v>631.33333333333303</v>
      </c>
      <c r="H207" s="40">
        <v>662.63333333333321</v>
      </c>
      <c r="I207" s="40">
        <v>671.61666666666656</v>
      </c>
      <c r="J207" s="40">
        <v>678.2833333333333</v>
      </c>
      <c r="K207" s="31">
        <v>664.95</v>
      </c>
      <c r="L207" s="31">
        <v>649.29999999999995</v>
      </c>
      <c r="M207" s="31">
        <v>10.978910000000001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249.9</v>
      </c>
      <c r="D208" s="40">
        <v>252.46666666666667</v>
      </c>
      <c r="E208" s="40">
        <v>245.93333333333334</v>
      </c>
      <c r="F208" s="40">
        <v>241.96666666666667</v>
      </c>
      <c r="G208" s="40">
        <v>235.43333333333334</v>
      </c>
      <c r="H208" s="40">
        <v>256.43333333333334</v>
      </c>
      <c r="I208" s="40">
        <v>262.9666666666667</v>
      </c>
      <c r="J208" s="40">
        <v>266.93333333333334</v>
      </c>
      <c r="K208" s="31">
        <v>259</v>
      </c>
      <c r="L208" s="31">
        <v>248.5</v>
      </c>
      <c r="M208" s="31">
        <v>9.6557300000000001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778.25</v>
      </c>
      <c r="D209" s="40">
        <v>777.7833333333333</v>
      </c>
      <c r="E209" s="40">
        <v>771.01666666666665</v>
      </c>
      <c r="F209" s="40">
        <v>763.7833333333333</v>
      </c>
      <c r="G209" s="40">
        <v>757.01666666666665</v>
      </c>
      <c r="H209" s="40">
        <v>785.01666666666665</v>
      </c>
      <c r="I209" s="40">
        <v>791.7833333333333</v>
      </c>
      <c r="J209" s="40">
        <v>799.01666666666665</v>
      </c>
      <c r="K209" s="31">
        <v>784.55</v>
      </c>
      <c r="L209" s="31">
        <v>770.55</v>
      </c>
      <c r="M209" s="31">
        <v>1.3194300000000001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256.10000000000002</v>
      </c>
      <c r="D210" s="40">
        <v>258.33333333333331</v>
      </c>
      <c r="E210" s="40">
        <v>252.76666666666665</v>
      </c>
      <c r="F210" s="40">
        <v>249.43333333333334</v>
      </c>
      <c r="G210" s="40">
        <v>243.86666666666667</v>
      </c>
      <c r="H210" s="40">
        <v>261.66666666666663</v>
      </c>
      <c r="I210" s="40">
        <v>267.23333333333335</v>
      </c>
      <c r="J210" s="40">
        <v>270.56666666666661</v>
      </c>
      <c r="K210" s="31">
        <v>263.89999999999998</v>
      </c>
      <c r="L210" s="31">
        <v>255</v>
      </c>
      <c r="M210" s="31">
        <v>79.62097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9</v>
      </c>
      <c r="D211" s="40">
        <v>9.0833333333333339</v>
      </c>
      <c r="E211" s="40">
        <v>8.8166666666666682</v>
      </c>
      <c r="F211" s="40">
        <v>8.6333333333333346</v>
      </c>
      <c r="G211" s="40">
        <v>8.3666666666666689</v>
      </c>
      <c r="H211" s="40">
        <v>9.2666666666666675</v>
      </c>
      <c r="I211" s="40">
        <v>9.5333333333333332</v>
      </c>
      <c r="J211" s="40">
        <v>9.7166666666666668</v>
      </c>
      <c r="K211" s="31">
        <v>9.35</v>
      </c>
      <c r="L211" s="31">
        <v>8.9</v>
      </c>
      <c r="M211" s="31">
        <v>2479.09265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1026.75</v>
      </c>
      <c r="D212" s="40">
        <v>1024.1000000000001</v>
      </c>
      <c r="E212" s="40">
        <v>1007.3000000000002</v>
      </c>
      <c r="F212" s="40">
        <v>987.85</v>
      </c>
      <c r="G212" s="40">
        <v>971.05000000000007</v>
      </c>
      <c r="H212" s="40">
        <v>1043.5500000000002</v>
      </c>
      <c r="I212" s="40">
        <v>1060.3499999999999</v>
      </c>
      <c r="J212" s="40">
        <v>1079.8000000000004</v>
      </c>
      <c r="K212" s="31">
        <v>1040.9000000000001</v>
      </c>
      <c r="L212" s="31">
        <v>1004.65</v>
      </c>
      <c r="M212" s="31">
        <v>4.3867599999999998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2163.0500000000002</v>
      </c>
      <c r="D213" s="40">
        <v>2163.2666666666669</v>
      </c>
      <c r="E213" s="40">
        <v>2150.8833333333337</v>
      </c>
      <c r="F213" s="40">
        <v>2138.7166666666667</v>
      </c>
      <c r="G213" s="40">
        <v>2126.3333333333335</v>
      </c>
      <c r="H213" s="40">
        <v>2175.4333333333338</v>
      </c>
      <c r="I213" s="40">
        <v>2187.8166666666671</v>
      </c>
      <c r="J213" s="40">
        <v>2199.983333333334</v>
      </c>
      <c r="K213" s="31">
        <v>2175.65</v>
      </c>
      <c r="L213" s="31">
        <v>2151.1</v>
      </c>
      <c r="M213" s="31">
        <v>0.36058000000000001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568.1</v>
      </c>
      <c r="D214" s="40">
        <v>569.26666666666665</v>
      </c>
      <c r="E214" s="40">
        <v>560.38333333333333</v>
      </c>
      <c r="F214" s="40">
        <v>552.66666666666663</v>
      </c>
      <c r="G214" s="40">
        <v>543.7833333333333</v>
      </c>
      <c r="H214" s="40">
        <v>576.98333333333335</v>
      </c>
      <c r="I214" s="40">
        <v>585.86666666666656</v>
      </c>
      <c r="J214" s="40">
        <v>593.58333333333337</v>
      </c>
      <c r="K214" s="40">
        <v>578.15</v>
      </c>
      <c r="L214" s="40">
        <v>561.54999999999995</v>
      </c>
      <c r="M214" s="40">
        <v>105.23527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12.95</v>
      </c>
      <c r="D215" s="40">
        <v>13.033333333333333</v>
      </c>
      <c r="E215" s="40">
        <v>12.816666666666666</v>
      </c>
      <c r="F215" s="40">
        <v>12.683333333333334</v>
      </c>
      <c r="G215" s="40">
        <v>12.466666666666667</v>
      </c>
      <c r="H215" s="40">
        <v>13.166666666666666</v>
      </c>
      <c r="I215" s="40">
        <v>13.383333333333331</v>
      </c>
      <c r="J215" s="40">
        <v>13.516666666666666</v>
      </c>
      <c r="K215" s="40">
        <v>13.25</v>
      </c>
      <c r="L215" s="40">
        <v>12.9</v>
      </c>
      <c r="M215" s="40">
        <v>1339.3508200000001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201.4</v>
      </c>
      <c r="D216" s="40">
        <v>203</v>
      </c>
      <c r="E216" s="40">
        <v>198.2</v>
      </c>
      <c r="F216" s="40">
        <v>195</v>
      </c>
      <c r="G216" s="40">
        <v>190.2</v>
      </c>
      <c r="H216" s="40">
        <v>206.2</v>
      </c>
      <c r="I216" s="40">
        <v>211</v>
      </c>
      <c r="J216" s="40">
        <v>214.2</v>
      </c>
      <c r="K216" s="40">
        <v>207.8</v>
      </c>
      <c r="L216" s="40">
        <v>199.8</v>
      </c>
      <c r="M216" s="40">
        <v>76.319069999999996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27"/>
      <c r="B1" s="428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44399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20" t="s">
        <v>16</v>
      </c>
      <c r="B9" s="422" t="s">
        <v>18</v>
      </c>
      <c r="C9" s="426" t="s">
        <v>20</v>
      </c>
      <c r="D9" s="426" t="s">
        <v>21</v>
      </c>
      <c r="E9" s="417" t="s">
        <v>22</v>
      </c>
      <c r="F9" s="418"/>
      <c r="G9" s="419"/>
      <c r="H9" s="417" t="s">
        <v>23</v>
      </c>
      <c r="I9" s="418"/>
      <c r="J9" s="419"/>
      <c r="K9" s="26"/>
      <c r="L9" s="27"/>
      <c r="M9" s="55"/>
      <c r="N9" s="1"/>
      <c r="O9" s="1"/>
    </row>
    <row r="10" spans="1:15" ht="42.75" customHeight="1">
      <c r="A10" s="424"/>
      <c r="B10" s="425"/>
      <c r="C10" s="425"/>
      <c r="D10" s="42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24258.7</v>
      </c>
      <c r="D11" s="40">
        <v>24288.55</v>
      </c>
      <c r="E11" s="40">
        <v>23903.1</v>
      </c>
      <c r="F11" s="40">
        <v>23547.5</v>
      </c>
      <c r="G11" s="40">
        <v>23162.05</v>
      </c>
      <c r="H11" s="40">
        <v>24644.149999999998</v>
      </c>
      <c r="I11" s="40">
        <v>25029.600000000002</v>
      </c>
      <c r="J11" s="40">
        <v>25385.199999999997</v>
      </c>
      <c r="K11" s="31">
        <v>24674</v>
      </c>
      <c r="L11" s="31">
        <v>23932.95</v>
      </c>
      <c r="M11" s="31">
        <v>3.5299999999999998E-2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1719</v>
      </c>
      <c r="D12" s="40">
        <v>1724.2833333333335</v>
      </c>
      <c r="E12" s="40">
        <v>1704.7166666666672</v>
      </c>
      <c r="F12" s="40">
        <v>1690.4333333333336</v>
      </c>
      <c r="G12" s="40">
        <v>1670.8666666666672</v>
      </c>
      <c r="H12" s="40">
        <v>1738.5666666666671</v>
      </c>
      <c r="I12" s="40">
        <v>1758.1333333333332</v>
      </c>
      <c r="J12" s="40">
        <v>1772.416666666667</v>
      </c>
      <c r="K12" s="31">
        <v>1743.85</v>
      </c>
      <c r="L12" s="31">
        <v>1710</v>
      </c>
      <c r="M12" s="31">
        <v>1.1135999999999999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1925.15</v>
      </c>
      <c r="D13" s="40">
        <v>1925.05</v>
      </c>
      <c r="E13" s="40">
        <v>1900.1</v>
      </c>
      <c r="F13" s="40">
        <v>1875.05</v>
      </c>
      <c r="G13" s="40">
        <v>1850.1</v>
      </c>
      <c r="H13" s="40">
        <v>1950.1</v>
      </c>
      <c r="I13" s="40">
        <v>1975.0500000000002</v>
      </c>
      <c r="J13" s="40">
        <v>2000.1</v>
      </c>
      <c r="K13" s="31">
        <v>1950</v>
      </c>
      <c r="L13" s="31">
        <v>1900</v>
      </c>
      <c r="M13" s="31">
        <v>0.21043999999999999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2308.85</v>
      </c>
      <c r="D14" s="40">
        <v>2281.6999999999998</v>
      </c>
      <c r="E14" s="40">
        <v>2219.3499999999995</v>
      </c>
      <c r="F14" s="40">
        <v>2129.8499999999995</v>
      </c>
      <c r="G14" s="40">
        <v>2067.4999999999991</v>
      </c>
      <c r="H14" s="40">
        <v>2371.1999999999998</v>
      </c>
      <c r="I14" s="40">
        <v>2433.5500000000002</v>
      </c>
      <c r="J14" s="40">
        <v>2523.0500000000002</v>
      </c>
      <c r="K14" s="31">
        <v>2344.0500000000002</v>
      </c>
      <c r="L14" s="31">
        <v>2192.1999999999998</v>
      </c>
      <c r="M14" s="31">
        <v>85.932950000000005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2041.55</v>
      </c>
      <c r="D15" s="40">
        <v>2043.25</v>
      </c>
      <c r="E15" s="40">
        <v>2023.9</v>
      </c>
      <c r="F15" s="40">
        <v>2006.25</v>
      </c>
      <c r="G15" s="40">
        <v>1986.9</v>
      </c>
      <c r="H15" s="40">
        <v>2060.9</v>
      </c>
      <c r="I15" s="40">
        <v>2080.2500000000005</v>
      </c>
      <c r="J15" s="40">
        <v>2097.9</v>
      </c>
      <c r="K15" s="31">
        <v>2062.6</v>
      </c>
      <c r="L15" s="31">
        <v>2025.6</v>
      </c>
      <c r="M15" s="31">
        <v>0.14641999999999999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1609.25</v>
      </c>
      <c r="D16" s="40">
        <v>1568.0833333333333</v>
      </c>
      <c r="E16" s="40">
        <v>1516.1666666666665</v>
      </c>
      <c r="F16" s="40">
        <v>1423.0833333333333</v>
      </c>
      <c r="G16" s="40">
        <v>1371.1666666666665</v>
      </c>
      <c r="H16" s="40">
        <v>1661.1666666666665</v>
      </c>
      <c r="I16" s="40">
        <v>1713.083333333333</v>
      </c>
      <c r="J16" s="40">
        <v>1806.1666666666665</v>
      </c>
      <c r="K16" s="31">
        <v>1620</v>
      </c>
      <c r="L16" s="31">
        <v>1475</v>
      </c>
      <c r="M16" s="31">
        <v>2.9496199999999999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1161.8</v>
      </c>
      <c r="D17" s="40">
        <v>1181.9666666666667</v>
      </c>
      <c r="E17" s="40">
        <v>1136.9333333333334</v>
      </c>
      <c r="F17" s="40">
        <v>1112.0666666666666</v>
      </c>
      <c r="G17" s="40">
        <v>1067.0333333333333</v>
      </c>
      <c r="H17" s="40">
        <v>1206.8333333333335</v>
      </c>
      <c r="I17" s="40">
        <v>1251.8666666666668</v>
      </c>
      <c r="J17" s="40">
        <v>1276.7333333333336</v>
      </c>
      <c r="K17" s="31">
        <v>1227</v>
      </c>
      <c r="L17" s="31">
        <v>1157.0999999999999</v>
      </c>
      <c r="M17" s="31">
        <v>12.87271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713.05</v>
      </c>
      <c r="D18" s="40">
        <v>714.51666666666677</v>
      </c>
      <c r="E18" s="40">
        <v>705.53333333333353</v>
      </c>
      <c r="F18" s="40">
        <v>698.01666666666677</v>
      </c>
      <c r="G18" s="40">
        <v>689.03333333333353</v>
      </c>
      <c r="H18" s="40">
        <v>722.03333333333353</v>
      </c>
      <c r="I18" s="40">
        <v>731.01666666666688</v>
      </c>
      <c r="J18" s="40">
        <v>738.53333333333353</v>
      </c>
      <c r="K18" s="31">
        <v>723.5</v>
      </c>
      <c r="L18" s="31">
        <v>707</v>
      </c>
      <c r="M18" s="31">
        <v>1.92944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862.15</v>
      </c>
      <c r="D19" s="40">
        <v>862.55000000000007</v>
      </c>
      <c r="E19" s="40">
        <v>840.10000000000014</v>
      </c>
      <c r="F19" s="40">
        <v>818.05000000000007</v>
      </c>
      <c r="G19" s="40">
        <v>795.60000000000014</v>
      </c>
      <c r="H19" s="40">
        <v>884.60000000000014</v>
      </c>
      <c r="I19" s="40">
        <v>907.05000000000018</v>
      </c>
      <c r="J19" s="40">
        <v>929.10000000000014</v>
      </c>
      <c r="K19" s="31">
        <v>885</v>
      </c>
      <c r="L19" s="31">
        <v>840.5</v>
      </c>
      <c r="M19" s="31">
        <v>18.89603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2804.5</v>
      </c>
      <c r="D20" s="40">
        <v>2816.0333333333333</v>
      </c>
      <c r="E20" s="40">
        <v>2715.0666666666666</v>
      </c>
      <c r="F20" s="40">
        <v>2625.6333333333332</v>
      </c>
      <c r="G20" s="40">
        <v>2524.6666666666665</v>
      </c>
      <c r="H20" s="40">
        <v>2905.4666666666667</v>
      </c>
      <c r="I20" s="40">
        <v>3006.4333333333329</v>
      </c>
      <c r="J20" s="40">
        <v>3095.8666666666668</v>
      </c>
      <c r="K20" s="31">
        <v>2917</v>
      </c>
      <c r="L20" s="31">
        <v>2726.6</v>
      </c>
      <c r="M20" s="31">
        <v>0.46581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17469.400000000001</v>
      </c>
      <c r="D21" s="40">
        <v>17358.966666666667</v>
      </c>
      <c r="E21" s="40">
        <v>17210.433333333334</v>
      </c>
      <c r="F21" s="40">
        <v>16951.466666666667</v>
      </c>
      <c r="G21" s="40">
        <v>16802.933333333334</v>
      </c>
      <c r="H21" s="40">
        <v>17617.933333333334</v>
      </c>
      <c r="I21" s="40">
        <v>17766.466666666667</v>
      </c>
      <c r="J21" s="40">
        <v>18025.433333333334</v>
      </c>
      <c r="K21" s="31">
        <v>17507.5</v>
      </c>
      <c r="L21" s="31">
        <v>17100</v>
      </c>
      <c r="M21" s="31">
        <v>9.8650000000000002E-2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1365.7</v>
      </c>
      <c r="D22" s="40">
        <v>1361.5666666666668</v>
      </c>
      <c r="E22" s="40">
        <v>1340.2333333333336</v>
      </c>
      <c r="F22" s="40">
        <v>1314.7666666666667</v>
      </c>
      <c r="G22" s="40">
        <v>1293.4333333333334</v>
      </c>
      <c r="H22" s="40">
        <v>1387.0333333333338</v>
      </c>
      <c r="I22" s="40">
        <v>1408.3666666666672</v>
      </c>
      <c r="J22" s="40">
        <v>1433.8333333333339</v>
      </c>
      <c r="K22" s="31">
        <v>1382.9</v>
      </c>
      <c r="L22" s="31">
        <v>1336.1</v>
      </c>
      <c r="M22" s="31">
        <v>45.299329999999998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945.1</v>
      </c>
      <c r="D23" s="40">
        <v>945.41666666666663</v>
      </c>
      <c r="E23" s="40">
        <v>929.88333333333321</v>
      </c>
      <c r="F23" s="40">
        <v>914.66666666666663</v>
      </c>
      <c r="G23" s="40">
        <v>899.13333333333321</v>
      </c>
      <c r="H23" s="40">
        <v>960.63333333333321</v>
      </c>
      <c r="I23" s="40">
        <v>976.16666666666674</v>
      </c>
      <c r="J23" s="40">
        <v>991.38333333333321</v>
      </c>
      <c r="K23" s="31">
        <v>960.95</v>
      </c>
      <c r="L23" s="31">
        <v>930.2</v>
      </c>
      <c r="M23" s="31">
        <v>2.1112099999999998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672.6</v>
      </c>
      <c r="D24" s="40">
        <v>671.15</v>
      </c>
      <c r="E24" s="40">
        <v>661.44999999999993</v>
      </c>
      <c r="F24" s="40">
        <v>650.29999999999995</v>
      </c>
      <c r="G24" s="40">
        <v>640.59999999999991</v>
      </c>
      <c r="H24" s="40">
        <v>682.3</v>
      </c>
      <c r="I24" s="40">
        <v>692</v>
      </c>
      <c r="J24" s="40">
        <v>703.15</v>
      </c>
      <c r="K24" s="31">
        <v>680.85</v>
      </c>
      <c r="L24" s="31">
        <v>660</v>
      </c>
      <c r="M24" s="31">
        <v>115.33588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815.7</v>
      </c>
      <c r="D25" s="40">
        <v>817.58333333333337</v>
      </c>
      <c r="E25" s="40">
        <v>810.36666666666679</v>
      </c>
      <c r="F25" s="40">
        <v>805.03333333333342</v>
      </c>
      <c r="G25" s="40">
        <v>797.81666666666683</v>
      </c>
      <c r="H25" s="40">
        <v>822.91666666666674</v>
      </c>
      <c r="I25" s="40">
        <v>830.13333333333321</v>
      </c>
      <c r="J25" s="40">
        <v>835.4666666666667</v>
      </c>
      <c r="K25" s="31">
        <v>824.8</v>
      </c>
      <c r="L25" s="31">
        <v>812.25</v>
      </c>
      <c r="M25" s="31">
        <v>6.3388799999999996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919.65</v>
      </c>
      <c r="D26" s="40">
        <v>933.1</v>
      </c>
      <c r="E26" s="40">
        <v>906.2</v>
      </c>
      <c r="F26" s="40">
        <v>892.75</v>
      </c>
      <c r="G26" s="40">
        <v>865.85</v>
      </c>
      <c r="H26" s="40">
        <v>946.55000000000007</v>
      </c>
      <c r="I26" s="40">
        <v>973.44999999999993</v>
      </c>
      <c r="J26" s="40">
        <v>986.90000000000009</v>
      </c>
      <c r="K26" s="31">
        <v>960</v>
      </c>
      <c r="L26" s="31">
        <v>919.65</v>
      </c>
      <c r="M26" s="31">
        <v>0.60558000000000001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119.9</v>
      </c>
      <c r="D27" s="40">
        <v>121.21666666666665</v>
      </c>
      <c r="E27" s="40">
        <v>117.43333333333331</v>
      </c>
      <c r="F27" s="40">
        <v>114.96666666666665</v>
      </c>
      <c r="G27" s="40">
        <v>111.18333333333331</v>
      </c>
      <c r="H27" s="40">
        <v>123.68333333333331</v>
      </c>
      <c r="I27" s="40">
        <v>127.46666666666664</v>
      </c>
      <c r="J27" s="40">
        <v>129.93333333333331</v>
      </c>
      <c r="K27" s="31">
        <v>125</v>
      </c>
      <c r="L27" s="31">
        <v>118.75</v>
      </c>
      <c r="M27" s="31">
        <v>41.80491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208.55</v>
      </c>
      <c r="D28" s="40">
        <v>211.61666666666667</v>
      </c>
      <c r="E28" s="40">
        <v>202.03333333333336</v>
      </c>
      <c r="F28" s="40">
        <v>195.51666666666668</v>
      </c>
      <c r="G28" s="40">
        <v>185.93333333333337</v>
      </c>
      <c r="H28" s="40">
        <v>218.13333333333335</v>
      </c>
      <c r="I28" s="40">
        <v>227.71666666666667</v>
      </c>
      <c r="J28" s="40">
        <v>234.23333333333335</v>
      </c>
      <c r="K28" s="31">
        <v>221.2</v>
      </c>
      <c r="L28" s="31">
        <v>205.1</v>
      </c>
      <c r="M28" s="31">
        <v>43.636220000000002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399.35</v>
      </c>
      <c r="D29" s="40">
        <v>401.91666666666669</v>
      </c>
      <c r="E29" s="40">
        <v>394.33333333333337</v>
      </c>
      <c r="F29" s="40">
        <v>389.31666666666666</v>
      </c>
      <c r="G29" s="40">
        <v>381.73333333333335</v>
      </c>
      <c r="H29" s="40">
        <v>406.93333333333339</v>
      </c>
      <c r="I29" s="40">
        <v>414.51666666666677</v>
      </c>
      <c r="J29" s="40">
        <v>419.53333333333342</v>
      </c>
      <c r="K29" s="31">
        <v>409.5</v>
      </c>
      <c r="L29" s="31">
        <v>396.9</v>
      </c>
      <c r="M29" s="31">
        <v>2.3710599999999999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320</v>
      </c>
      <c r="D30" s="40">
        <v>320.75</v>
      </c>
      <c r="E30" s="40">
        <v>313</v>
      </c>
      <c r="F30" s="40">
        <v>306</v>
      </c>
      <c r="G30" s="40">
        <v>298.25</v>
      </c>
      <c r="H30" s="40">
        <v>327.75</v>
      </c>
      <c r="I30" s="40">
        <v>335.5</v>
      </c>
      <c r="J30" s="40">
        <v>342.5</v>
      </c>
      <c r="K30" s="31">
        <v>328.5</v>
      </c>
      <c r="L30" s="31">
        <v>313.75</v>
      </c>
      <c r="M30" s="31">
        <v>9.3123799999999992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4342.95</v>
      </c>
      <c r="D31" s="40">
        <v>4340.6500000000005</v>
      </c>
      <c r="E31" s="40">
        <v>4301.3000000000011</v>
      </c>
      <c r="F31" s="40">
        <v>4259.6500000000005</v>
      </c>
      <c r="G31" s="40">
        <v>4220.3000000000011</v>
      </c>
      <c r="H31" s="40">
        <v>4382.3000000000011</v>
      </c>
      <c r="I31" s="40">
        <v>4421.6500000000015</v>
      </c>
      <c r="J31" s="40">
        <v>4463.3000000000011</v>
      </c>
      <c r="K31" s="31">
        <v>4380</v>
      </c>
      <c r="L31" s="31">
        <v>4299</v>
      </c>
      <c r="M31" s="31">
        <v>0.19778999999999999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2141.9499999999998</v>
      </c>
      <c r="D32" s="40">
        <v>2140.8166666666666</v>
      </c>
      <c r="E32" s="40">
        <v>2112.6333333333332</v>
      </c>
      <c r="F32" s="40">
        <v>2083.3166666666666</v>
      </c>
      <c r="G32" s="40">
        <v>2055.1333333333332</v>
      </c>
      <c r="H32" s="40">
        <v>2170.1333333333332</v>
      </c>
      <c r="I32" s="40">
        <v>2198.3166666666666</v>
      </c>
      <c r="J32" s="40">
        <v>2227.6333333333332</v>
      </c>
      <c r="K32" s="31">
        <v>2169</v>
      </c>
      <c r="L32" s="31">
        <v>2111.5</v>
      </c>
      <c r="M32" s="31">
        <v>0.47678999999999999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2272.0500000000002</v>
      </c>
      <c r="D33" s="40">
        <v>2278.4666666666667</v>
      </c>
      <c r="E33" s="40">
        <v>2253.5833333333335</v>
      </c>
      <c r="F33" s="40">
        <v>2235.1166666666668</v>
      </c>
      <c r="G33" s="40">
        <v>2210.2333333333336</v>
      </c>
      <c r="H33" s="40">
        <v>2296.9333333333334</v>
      </c>
      <c r="I33" s="40">
        <v>2321.8166666666666</v>
      </c>
      <c r="J33" s="40">
        <v>2340.2833333333333</v>
      </c>
      <c r="K33" s="31">
        <v>2303.35</v>
      </c>
      <c r="L33" s="31">
        <v>2260</v>
      </c>
      <c r="M33" s="31">
        <v>0.12496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130.35</v>
      </c>
      <c r="D34" s="40">
        <v>131.93333333333334</v>
      </c>
      <c r="E34" s="40">
        <v>126.61666666666667</v>
      </c>
      <c r="F34" s="40">
        <v>122.88333333333333</v>
      </c>
      <c r="G34" s="40">
        <v>117.56666666666666</v>
      </c>
      <c r="H34" s="40">
        <v>135.66666666666669</v>
      </c>
      <c r="I34" s="40">
        <v>140.98333333333335</v>
      </c>
      <c r="J34" s="40">
        <v>144.7166666666667</v>
      </c>
      <c r="K34" s="31">
        <v>137.25</v>
      </c>
      <c r="L34" s="31">
        <v>128.19999999999999</v>
      </c>
      <c r="M34" s="31">
        <v>13.12091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939.25</v>
      </c>
      <c r="D35" s="40">
        <v>945.73333333333323</v>
      </c>
      <c r="E35" s="40">
        <v>929.56666666666649</v>
      </c>
      <c r="F35" s="40">
        <v>919.88333333333321</v>
      </c>
      <c r="G35" s="40">
        <v>903.71666666666647</v>
      </c>
      <c r="H35" s="40">
        <v>955.41666666666652</v>
      </c>
      <c r="I35" s="40">
        <v>971.58333333333326</v>
      </c>
      <c r="J35" s="40">
        <v>981.26666666666654</v>
      </c>
      <c r="K35" s="31">
        <v>961.9</v>
      </c>
      <c r="L35" s="31">
        <v>936.05</v>
      </c>
      <c r="M35" s="31">
        <v>2.85765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3395.7</v>
      </c>
      <c r="D36" s="40">
        <v>3429.0833333333335</v>
      </c>
      <c r="E36" s="40">
        <v>3348.0166666666669</v>
      </c>
      <c r="F36" s="40">
        <v>3300.3333333333335</v>
      </c>
      <c r="G36" s="40">
        <v>3219.2666666666669</v>
      </c>
      <c r="H36" s="40">
        <v>3476.7666666666669</v>
      </c>
      <c r="I36" s="40">
        <v>3557.8333333333335</v>
      </c>
      <c r="J36" s="40">
        <v>3605.5166666666669</v>
      </c>
      <c r="K36" s="31">
        <v>3510.15</v>
      </c>
      <c r="L36" s="31">
        <v>3381.4</v>
      </c>
      <c r="M36" s="31">
        <v>3.5348700000000002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3644.9</v>
      </c>
      <c r="D37" s="40">
        <v>3641.7166666666672</v>
      </c>
      <c r="E37" s="40">
        <v>3589.2333333333345</v>
      </c>
      <c r="F37" s="40">
        <v>3533.5666666666675</v>
      </c>
      <c r="G37" s="40">
        <v>3481.0833333333348</v>
      </c>
      <c r="H37" s="40">
        <v>3697.3833333333341</v>
      </c>
      <c r="I37" s="40">
        <v>3749.8666666666668</v>
      </c>
      <c r="J37" s="40">
        <v>3805.5333333333338</v>
      </c>
      <c r="K37" s="31">
        <v>3694.2</v>
      </c>
      <c r="L37" s="31">
        <v>3586.05</v>
      </c>
      <c r="M37" s="31">
        <v>0.67908999999999997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25.4</v>
      </c>
      <c r="D38" s="40">
        <v>25.650000000000002</v>
      </c>
      <c r="E38" s="40">
        <v>25.000000000000004</v>
      </c>
      <c r="F38" s="40">
        <v>24.6</v>
      </c>
      <c r="G38" s="40">
        <v>23.950000000000003</v>
      </c>
      <c r="H38" s="40">
        <v>26.050000000000004</v>
      </c>
      <c r="I38" s="40">
        <v>26.700000000000003</v>
      </c>
      <c r="J38" s="40">
        <v>27.100000000000005</v>
      </c>
      <c r="K38" s="31">
        <v>26.3</v>
      </c>
      <c r="L38" s="31">
        <v>25.25</v>
      </c>
      <c r="M38" s="31">
        <v>252.61512999999999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713.35</v>
      </c>
      <c r="D39" s="40">
        <v>715.56666666666661</v>
      </c>
      <c r="E39" s="40">
        <v>706.23333333333323</v>
      </c>
      <c r="F39" s="40">
        <v>699.11666666666667</v>
      </c>
      <c r="G39" s="40">
        <v>689.7833333333333</v>
      </c>
      <c r="H39" s="40">
        <v>722.68333333333317</v>
      </c>
      <c r="I39" s="40">
        <v>732.01666666666665</v>
      </c>
      <c r="J39" s="40">
        <v>739.1333333333331</v>
      </c>
      <c r="K39" s="31">
        <v>724.9</v>
      </c>
      <c r="L39" s="31">
        <v>708.45</v>
      </c>
      <c r="M39" s="31">
        <v>10.754009999999999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3003.95</v>
      </c>
      <c r="D40" s="40">
        <v>2993.1333333333332</v>
      </c>
      <c r="E40" s="40">
        <v>2946.8166666666666</v>
      </c>
      <c r="F40" s="40">
        <v>2889.6833333333334</v>
      </c>
      <c r="G40" s="40">
        <v>2843.3666666666668</v>
      </c>
      <c r="H40" s="40">
        <v>3050.2666666666664</v>
      </c>
      <c r="I40" s="40">
        <v>3096.583333333333</v>
      </c>
      <c r="J40" s="40">
        <v>3153.7166666666662</v>
      </c>
      <c r="K40" s="31">
        <v>3039.45</v>
      </c>
      <c r="L40" s="31">
        <v>2936</v>
      </c>
      <c r="M40" s="31">
        <v>0.85733999999999999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404.45</v>
      </c>
      <c r="D41" s="40">
        <v>400.33333333333331</v>
      </c>
      <c r="E41" s="40">
        <v>391.76666666666665</v>
      </c>
      <c r="F41" s="40">
        <v>379.08333333333331</v>
      </c>
      <c r="G41" s="40">
        <v>370.51666666666665</v>
      </c>
      <c r="H41" s="40">
        <v>413.01666666666665</v>
      </c>
      <c r="I41" s="40">
        <v>421.58333333333337</v>
      </c>
      <c r="J41" s="40">
        <v>434.26666666666665</v>
      </c>
      <c r="K41" s="31">
        <v>408.9</v>
      </c>
      <c r="L41" s="31">
        <v>387.65</v>
      </c>
      <c r="M41" s="31">
        <v>163.47083000000001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1272.05</v>
      </c>
      <c r="D42" s="40">
        <v>1316.3333333333333</v>
      </c>
      <c r="E42" s="40">
        <v>1202.7166666666665</v>
      </c>
      <c r="F42" s="40">
        <v>1133.3833333333332</v>
      </c>
      <c r="G42" s="40">
        <v>1019.7666666666664</v>
      </c>
      <c r="H42" s="40">
        <v>1385.6666666666665</v>
      </c>
      <c r="I42" s="40">
        <v>1499.2833333333333</v>
      </c>
      <c r="J42" s="40">
        <v>1568.6166666666666</v>
      </c>
      <c r="K42" s="31">
        <v>1429.95</v>
      </c>
      <c r="L42" s="31">
        <v>1247</v>
      </c>
      <c r="M42" s="31">
        <v>13.51343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3882.95</v>
      </c>
      <c r="D43" s="40">
        <v>3869.4166666666665</v>
      </c>
      <c r="E43" s="40">
        <v>3830.833333333333</v>
      </c>
      <c r="F43" s="40">
        <v>3778.7166666666667</v>
      </c>
      <c r="G43" s="40">
        <v>3740.1333333333332</v>
      </c>
      <c r="H43" s="40">
        <v>3921.5333333333328</v>
      </c>
      <c r="I43" s="40">
        <v>3960.1166666666659</v>
      </c>
      <c r="J43" s="40">
        <v>4012.2333333333327</v>
      </c>
      <c r="K43" s="31">
        <v>3908</v>
      </c>
      <c r="L43" s="31">
        <v>3817.3</v>
      </c>
      <c r="M43" s="31">
        <v>3.5781499999999999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221.7</v>
      </c>
      <c r="D44" s="40">
        <v>223.23333333333335</v>
      </c>
      <c r="E44" s="40">
        <v>218.7166666666667</v>
      </c>
      <c r="F44" s="40">
        <v>215.73333333333335</v>
      </c>
      <c r="G44" s="40">
        <v>211.2166666666667</v>
      </c>
      <c r="H44" s="40">
        <v>226.2166666666667</v>
      </c>
      <c r="I44" s="40">
        <v>230.73333333333335</v>
      </c>
      <c r="J44" s="40">
        <v>233.7166666666667</v>
      </c>
      <c r="K44" s="31">
        <v>227.75</v>
      </c>
      <c r="L44" s="31">
        <v>220.25</v>
      </c>
      <c r="M44" s="31">
        <v>56.421509999999998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362.65</v>
      </c>
      <c r="D45" s="40">
        <v>366.01666666666665</v>
      </c>
      <c r="E45" s="40">
        <v>353.88333333333333</v>
      </c>
      <c r="F45" s="40">
        <v>345.11666666666667</v>
      </c>
      <c r="G45" s="40">
        <v>332.98333333333335</v>
      </c>
      <c r="H45" s="40">
        <v>374.7833333333333</v>
      </c>
      <c r="I45" s="40">
        <v>386.91666666666663</v>
      </c>
      <c r="J45" s="40">
        <v>395.68333333333328</v>
      </c>
      <c r="K45" s="31">
        <v>378.15</v>
      </c>
      <c r="L45" s="31">
        <v>357.25</v>
      </c>
      <c r="M45" s="31">
        <v>0.72977000000000003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123.35</v>
      </c>
      <c r="D46" s="40">
        <v>123.16666666666667</v>
      </c>
      <c r="E46" s="40">
        <v>121.43333333333334</v>
      </c>
      <c r="F46" s="40">
        <v>119.51666666666667</v>
      </c>
      <c r="G46" s="40">
        <v>117.78333333333333</v>
      </c>
      <c r="H46" s="40">
        <v>125.08333333333334</v>
      </c>
      <c r="I46" s="40">
        <v>126.81666666666666</v>
      </c>
      <c r="J46" s="40">
        <v>128.73333333333335</v>
      </c>
      <c r="K46" s="31">
        <v>124.9</v>
      </c>
      <c r="L46" s="31">
        <v>121.25</v>
      </c>
      <c r="M46" s="31">
        <v>72.975920000000002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104.55</v>
      </c>
      <c r="D47" s="40">
        <v>105</v>
      </c>
      <c r="E47" s="40">
        <v>100.5</v>
      </c>
      <c r="F47" s="40">
        <v>96.45</v>
      </c>
      <c r="G47" s="40">
        <v>91.95</v>
      </c>
      <c r="H47" s="40">
        <v>109.05</v>
      </c>
      <c r="I47" s="40">
        <v>113.55</v>
      </c>
      <c r="J47" s="40">
        <v>117.6</v>
      </c>
      <c r="K47" s="31">
        <v>109.5</v>
      </c>
      <c r="L47" s="31">
        <v>100.95</v>
      </c>
      <c r="M47" s="31">
        <v>22.957249999999998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3159.05</v>
      </c>
      <c r="D48" s="40">
        <v>3106.0333333333333</v>
      </c>
      <c r="E48" s="40">
        <v>3032.5666666666666</v>
      </c>
      <c r="F48" s="40">
        <v>2906.0833333333335</v>
      </c>
      <c r="G48" s="40">
        <v>2832.6166666666668</v>
      </c>
      <c r="H48" s="40">
        <v>3232.5166666666664</v>
      </c>
      <c r="I48" s="40">
        <v>3305.9833333333327</v>
      </c>
      <c r="J48" s="40">
        <v>3432.4666666666662</v>
      </c>
      <c r="K48" s="31">
        <v>3179.5</v>
      </c>
      <c r="L48" s="31">
        <v>2979.55</v>
      </c>
      <c r="M48" s="31">
        <v>67.559219999999996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159.69999999999999</v>
      </c>
      <c r="D49" s="40">
        <v>159.38333333333335</v>
      </c>
      <c r="E49" s="40">
        <v>156.1166666666667</v>
      </c>
      <c r="F49" s="40">
        <v>152.53333333333336</v>
      </c>
      <c r="G49" s="40">
        <v>149.26666666666671</v>
      </c>
      <c r="H49" s="40">
        <v>162.9666666666667</v>
      </c>
      <c r="I49" s="40">
        <v>166.23333333333335</v>
      </c>
      <c r="J49" s="40">
        <v>169.81666666666669</v>
      </c>
      <c r="K49" s="31">
        <v>162.65</v>
      </c>
      <c r="L49" s="31">
        <v>155.80000000000001</v>
      </c>
      <c r="M49" s="31">
        <v>7.1662299999999997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3494.65</v>
      </c>
      <c r="D50" s="40">
        <v>3495.2166666666667</v>
      </c>
      <c r="E50" s="40">
        <v>3480.4333333333334</v>
      </c>
      <c r="F50" s="40">
        <v>3466.2166666666667</v>
      </c>
      <c r="G50" s="40">
        <v>3451.4333333333334</v>
      </c>
      <c r="H50" s="40">
        <v>3509.4333333333334</v>
      </c>
      <c r="I50" s="40">
        <v>3524.2166666666672</v>
      </c>
      <c r="J50" s="40">
        <v>3538.4333333333334</v>
      </c>
      <c r="K50" s="31">
        <v>3510</v>
      </c>
      <c r="L50" s="31">
        <v>3481</v>
      </c>
      <c r="M50" s="31">
        <v>0.12471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2031.8</v>
      </c>
      <c r="D51" s="40">
        <v>2025.2166666666665</v>
      </c>
      <c r="E51" s="40">
        <v>1981.583333333333</v>
      </c>
      <c r="F51" s="40">
        <v>1931.3666666666666</v>
      </c>
      <c r="G51" s="40">
        <v>1887.7333333333331</v>
      </c>
      <c r="H51" s="40">
        <v>2075.4333333333329</v>
      </c>
      <c r="I51" s="40">
        <v>2119.0666666666666</v>
      </c>
      <c r="J51" s="40">
        <v>2169.2833333333328</v>
      </c>
      <c r="K51" s="31">
        <v>2068.85</v>
      </c>
      <c r="L51" s="31">
        <v>1975</v>
      </c>
      <c r="M51" s="31">
        <v>2.2142200000000001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9258.2000000000007</v>
      </c>
      <c r="D52" s="40">
        <v>9260.25</v>
      </c>
      <c r="E52" s="40">
        <v>9204.5</v>
      </c>
      <c r="F52" s="40">
        <v>9150.7999999999993</v>
      </c>
      <c r="G52" s="40">
        <v>9095.0499999999993</v>
      </c>
      <c r="H52" s="40">
        <v>9313.9500000000007</v>
      </c>
      <c r="I52" s="40">
        <v>9369.7000000000007</v>
      </c>
      <c r="J52" s="40">
        <v>9423.4000000000015</v>
      </c>
      <c r="K52" s="31">
        <v>9316</v>
      </c>
      <c r="L52" s="31">
        <v>9206.5499999999993</v>
      </c>
      <c r="M52" s="31">
        <v>9.3729999999999994E-2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965.5</v>
      </c>
      <c r="D53" s="40">
        <v>968.08333333333337</v>
      </c>
      <c r="E53" s="40">
        <v>957.91666666666674</v>
      </c>
      <c r="F53" s="40">
        <v>950.33333333333337</v>
      </c>
      <c r="G53" s="40">
        <v>940.16666666666674</v>
      </c>
      <c r="H53" s="40">
        <v>975.66666666666674</v>
      </c>
      <c r="I53" s="40">
        <v>985.83333333333348</v>
      </c>
      <c r="J53" s="40">
        <v>993.41666666666674</v>
      </c>
      <c r="K53" s="31">
        <v>978.25</v>
      </c>
      <c r="L53" s="31">
        <v>960.5</v>
      </c>
      <c r="M53" s="31">
        <v>17.10472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619.95000000000005</v>
      </c>
      <c r="D54" s="40">
        <v>622.31666666666672</v>
      </c>
      <c r="E54" s="40">
        <v>611.63333333333344</v>
      </c>
      <c r="F54" s="40">
        <v>603.31666666666672</v>
      </c>
      <c r="G54" s="40">
        <v>592.63333333333344</v>
      </c>
      <c r="H54" s="40">
        <v>630.63333333333344</v>
      </c>
      <c r="I54" s="40">
        <v>641.31666666666661</v>
      </c>
      <c r="J54" s="40">
        <v>649.63333333333344</v>
      </c>
      <c r="K54" s="31">
        <v>633</v>
      </c>
      <c r="L54" s="31">
        <v>614</v>
      </c>
      <c r="M54" s="31">
        <v>3.8028300000000002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3397.3</v>
      </c>
      <c r="D55" s="40">
        <v>3383.4333333333329</v>
      </c>
      <c r="E55" s="40">
        <v>3347.8666666666659</v>
      </c>
      <c r="F55" s="40">
        <v>3298.4333333333329</v>
      </c>
      <c r="G55" s="40">
        <v>3262.8666666666659</v>
      </c>
      <c r="H55" s="40">
        <v>3432.8666666666659</v>
      </c>
      <c r="I55" s="40">
        <v>3468.4333333333325</v>
      </c>
      <c r="J55" s="40">
        <v>3517.8666666666659</v>
      </c>
      <c r="K55" s="31">
        <v>3419</v>
      </c>
      <c r="L55" s="31">
        <v>3334</v>
      </c>
      <c r="M55" s="31">
        <v>5.5349000000000004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745.75</v>
      </c>
      <c r="D56" s="40">
        <v>748.38333333333333</v>
      </c>
      <c r="E56" s="40">
        <v>741.56666666666661</v>
      </c>
      <c r="F56" s="40">
        <v>737.38333333333333</v>
      </c>
      <c r="G56" s="40">
        <v>730.56666666666661</v>
      </c>
      <c r="H56" s="40">
        <v>752.56666666666661</v>
      </c>
      <c r="I56" s="40">
        <v>759.38333333333344</v>
      </c>
      <c r="J56" s="40">
        <v>763.56666666666661</v>
      </c>
      <c r="K56" s="31">
        <v>755.2</v>
      </c>
      <c r="L56" s="31">
        <v>744.2</v>
      </c>
      <c r="M56" s="31">
        <v>58.157400000000003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2689.3</v>
      </c>
      <c r="D57" s="40">
        <v>2690.7666666666669</v>
      </c>
      <c r="E57" s="40">
        <v>2648.5333333333338</v>
      </c>
      <c r="F57" s="40">
        <v>2607.7666666666669</v>
      </c>
      <c r="G57" s="40">
        <v>2565.5333333333338</v>
      </c>
      <c r="H57" s="40">
        <v>2731.5333333333338</v>
      </c>
      <c r="I57" s="40">
        <v>2773.7666666666664</v>
      </c>
      <c r="J57" s="40">
        <v>2814.5333333333338</v>
      </c>
      <c r="K57" s="31">
        <v>2733</v>
      </c>
      <c r="L57" s="31">
        <v>2650</v>
      </c>
      <c r="M57" s="31">
        <v>0.2084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1271.8</v>
      </c>
      <c r="D58" s="40">
        <v>1281.1666666666667</v>
      </c>
      <c r="E58" s="40">
        <v>1254.6333333333334</v>
      </c>
      <c r="F58" s="40">
        <v>1237.4666666666667</v>
      </c>
      <c r="G58" s="40">
        <v>1210.9333333333334</v>
      </c>
      <c r="H58" s="40">
        <v>1298.3333333333335</v>
      </c>
      <c r="I58" s="40">
        <v>1324.8666666666668</v>
      </c>
      <c r="J58" s="40">
        <v>1342.0333333333335</v>
      </c>
      <c r="K58" s="31">
        <v>1307.7</v>
      </c>
      <c r="L58" s="31">
        <v>1264</v>
      </c>
      <c r="M58" s="31">
        <v>2.0188199999999998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1332.8</v>
      </c>
      <c r="D59" s="40">
        <v>1349.8</v>
      </c>
      <c r="E59" s="40">
        <v>1289.5999999999999</v>
      </c>
      <c r="F59" s="40">
        <v>1246.3999999999999</v>
      </c>
      <c r="G59" s="40">
        <v>1186.1999999999998</v>
      </c>
      <c r="H59" s="40">
        <v>1393</v>
      </c>
      <c r="I59" s="40">
        <v>1453.2000000000003</v>
      </c>
      <c r="J59" s="40">
        <v>1496.4</v>
      </c>
      <c r="K59" s="31">
        <v>1410</v>
      </c>
      <c r="L59" s="31">
        <v>1306.5999999999999</v>
      </c>
      <c r="M59" s="31">
        <v>65.960949999999997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3905.4</v>
      </c>
      <c r="D60" s="40">
        <v>3906.5833333333335</v>
      </c>
      <c r="E60" s="40">
        <v>3880.7166666666672</v>
      </c>
      <c r="F60" s="40">
        <v>3856.0333333333338</v>
      </c>
      <c r="G60" s="40">
        <v>3830.1666666666674</v>
      </c>
      <c r="H60" s="40">
        <v>3931.2666666666669</v>
      </c>
      <c r="I60" s="40">
        <v>3957.1333333333328</v>
      </c>
      <c r="J60" s="40">
        <v>3981.8166666666666</v>
      </c>
      <c r="K60" s="31">
        <v>3932.45</v>
      </c>
      <c r="L60" s="31">
        <v>3881.9</v>
      </c>
      <c r="M60" s="31">
        <v>4.6790799999999999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281.7</v>
      </c>
      <c r="D61" s="40">
        <v>283.56666666666666</v>
      </c>
      <c r="E61" s="40">
        <v>276.18333333333334</v>
      </c>
      <c r="F61" s="40">
        <v>270.66666666666669</v>
      </c>
      <c r="G61" s="40">
        <v>263.28333333333336</v>
      </c>
      <c r="H61" s="40">
        <v>289.08333333333331</v>
      </c>
      <c r="I61" s="40">
        <v>296.46666666666664</v>
      </c>
      <c r="J61" s="40">
        <v>301.98333333333329</v>
      </c>
      <c r="K61" s="31">
        <v>290.95</v>
      </c>
      <c r="L61" s="31">
        <v>278.05</v>
      </c>
      <c r="M61" s="31">
        <v>6.1194600000000001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1050.3</v>
      </c>
      <c r="D62" s="40">
        <v>1046.0833333333333</v>
      </c>
      <c r="E62" s="40">
        <v>1031.9166666666665</v>
      </c>
      <c r="F62" s="40">
        <v>1013.5333333333333</v>
      </c>
      <c r="G62" s="40">
        <v>999.36666666666656</v>
      </c>
      <c r="H62" s="40">
        <v>1064.4666666666665</v>
      </c>
      <c r="I62" s="40">
        <v>1078.633333333333</v>
      </c>
      <c r="J62" s="40">
        <v>1097.0166666666664</v>
      </c>
      <c r="K62" s="31">
        <v>1060.25</v>
      </c>
      <c r="L62" s="31">
        <v>1027.7</v>
      </c>
      <c r="M62" s="31">
        <v>1.0932999999999999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5941.85</v>
      </c>
      <c r="D63" s="40">
        <v>5945.9333333333334</v>
      </c>
      <c r="E63" s="40">
        <v>5863.916666666667</v>
      </c>
      <c r="F63" s="40">
        <v>5785.9833333333336</v>
      </c>
      <c r="G63" s="40">
        <v>5703.9666666666672</v>
      </c>
      <c r="H63" s="40">
        <v>6023.8666666666668</v>
      </c>
      <c r="I63" s="40">
        <v>6105.8833333333332</v>
      </c>
      <c r="J63" s="40">
        <v>6183.8166666666666</v>
      </c>
      <c r="K63" s="31">
        <v>6027.95</v>
      </c>
      <c r="L63" s="31">
        <v>5868</v>
      </c>
      <c r="M63" s="31">
        <v>14.018370000000001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12597.15</v>
      </c>
      <c r="D64" s="40">
        <v>12634.9</v>
      </c>
      <c r="E64" s="40">
        <v>12498.8</v>
      </c>
      <c r="F64" s="40">
        <v>12400.449999999999</v>
      </c>
      <c r="G64" s="40">
        <v>12264.349999999999</v>
      </c>
      <c r="H64" s="40">
        <v>12733.25</v>
      </c>
      <c r="I64" s="40">
        <v>12869.350000000002</v>
      </c>
      <c r="J64" s="40">
        <v>12967.7</v>
      </c>
      <c r="K64" s="31">
        <v>12771</v>
      </c>
      <c r="L64" s="31">
        <v>12536.55</v>
      </c>
      <c r="M64" s="31">
        <v>1.45137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3816.25</v>
      </c>
      <c r="D65" s="40">
        <v>3847.0333333333333</v>
      </c>
      <c r="E65" s="40">
        <v>3754.9666666666667</v>
      </c>
      <c r="F65" s="40">
        <v>3693.6833333333334</v>
      </c>
      <c r="G65" s="40">
        <v>3601.6166666666668</v>
      </c>
      <c r="H65" s="40">
        <v>3908.3166666666666</v>
      </c>
      <c r="I65" s="40">
        <v>4000.3833333333332</v>
      </c>
      <c r="J65" s="40">
        <v>4061.6666666666665</v>
      </c>
      <c r="K65" s="31">
        <v>3939.1</v>
      </c>
      <c r="L65" s="31">
        <v>3785.75</v>
      </c>
      <c r="M65" s="31">
        <v>0.2707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2820.45</v>
      </c>
      <c r="D66" s="40">
        <v>2826.3833333333332</v>
      </c>
      <c r="E66" s="40">
        <v>2759.0666666666666</v>
      </c>
      <c r="F66" s="40">
        <v>2697.6833333333334</v>
      </c>
      <c r="G66" s="40">
        <v>2630.3666666666668</v>
      </c>
      <c r="H66" s="40">
        <v>2887.7666666666664</v>
      </c>
      <c r="I66" s="40">
        <v>2955.083333333333</v>
      </c>
      <c r="J66" s="40">
        <v>3016.4666666666662</v>
      </c>
      <c r="K66" s="31">
        <v>2893.7</v>
      </c>
      <c r="L66" s="31">
        <v>2765</v>
      </c>
      <c r="M66" s="31">
        <v>0.94016999999999995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2318.9499999999998</v>
      </c>
      <c r="D67" s="40">
        <v>2327.4166666666665</v>
      </c>
      <c r="E67" s="40">
        <v>2292.1333333333332</v>
      </c>
      <c r="F67" s="40">
        <v>2265.3166666666666</v>
      </c>
      <c r="G67" s="40">
        <v>2230.0333333333333</v>
      </c>
      <c r="H67" s="40">
        <v>2354.2333333333331</v>
      </c>
      <c r="I67" s="40">
        <v>2389.5166666666669</v>
      </c>
      <c r="J67" s="40">
        <v>2416.333333333333</v>
      </c>
      <c r="K67" s="31">
        <v>2362.6999999999998</v>
      </c>
      <c r="L67" s="31">
        <v>2300.6</v>
      </c>
      <c r="M67" s="31">
        <v>1.52037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137</v>
      </c>
      <c r="D68" s="40">
        <v>137.88333333333335</v>
      </c>
      <c r="E68" s="40">
        <v>135.16666666666671</v>
      </c>
      <c r="F68" s="40">
        <v>133.33333333333337</v>
      </c>
      <c r="G68" s="40">
        <v>130.61666666666673</v>
      </c>
      <c r="H68" s="40">
        <v>139.7166666666667</v>
      </c>
      <c r="I68" s="40">
        <v>142.43333333333334</v>
      </c>
      <c r="J68" s="40">
        <v>144.26666666666668</v>
      </c>
      <c r="K68" s="31">
        <v>140.6</v>
      </c>
      <c r="L68" s="31">
        <v>136.05000000000001</v>
      </c>
      <c r="M68" s="31">
        <v>3.2029299999999998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336.1</v>
      </c>
      <c r="D69" s="40">
        <v>336</v>
      </c>
      <c r="E69" s="40">
        <v>327.39999999999998</v>
      </c>
      <c r="F69" s="40">
        <v>318.7</v>
      </c>
      <c r="G69" s="40">
        <v>310.09999999999997</v>
      </c>
      <c r="H69" s="40">
        <v>344.7</v>
      </c>
      <c r="I69" s="40">
        <v>353.3</v>
      </c>
      <c r="J69" s="40">
        <v>362</v>
      </c>
      <c r="K69" s="31">
        <v>344.6</v>
      </c>
      <c r="L69" s="31">
        <v>327.3</v>
      </c>
      <c r="M69" s="31">
        <v>8.7128800000000002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302.64999999999998</v>
      </c>
      <c r="D70" s="40">
        <v>304.38333333333338</v>
      </c>
      <c r="E70" s="40">
        <v>298.46666666666675</v>
      </c>
      <c r="F70" s="40">
        <v>294.28333333333336</v>
      </c>
      <c r="G70" s="40">
        <v>288.36666666666673</v>
      </c>
      <c r="H70" s="40">
        <v>308.56666666666678</v>
      </c>
      <c r="I70" s="40">
        <v>314.48333333333341</v>
      </c>
      <c r="J70" s="40">
        <v>318.6666666666668</v>
      </c>
      <c r="K70" s="31">
        <v>310.3</v>
      </c>
      <c r="L70" s="31">
        <v>300.2</v>
      </c>
      <c r="M70" s="31">
        <v>53.965609999999998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78.900000000000006</v>
      </c>
      <c r="D71" s="40">
        <v>79.266666666666666</v>
      </c>
      <c r="E71" s="40">
        <v>78.033333333333331</v>
      </c>
      <c r="F71" s="40">
        <v>77.166666666666671</v>
      </c>
      <c r="G71" s="40">
        <v>75.933333333333337</v>
      </c>
      <c r="H71" s="40">
        <v>80.133333333333326</v>
      </c>
      <c r="I71" s="40">
        <v>81.366666666666646</v>
      </c>
      <c r="J71" s="40">
        <v>82.23333333333332</v>
      </c>
      <c r="K71" s="31">
        <v>80.5</v>
      </c>
      <c r="L71" s="31">
        <v>78.400000000000006</v>
      </c>
      <c r="M71" s="31">
        <v>271.31175999999999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71.5</v>
      </c>
      <c r="D72" s="40">
        <v>72.166666666666671</v>
      </c>
      <c r="E72" s="40">
        <v>70.433333333333337</v>
      </c>
      <c r="F72" s="40">
        <v>69.36666666666666</v>
      </c>
      <c r="G72" s="40">
        <v>67.633333333333326</v>
      </c>
      <c r="H72" s="40">
        <v>73.233333333333348</v>
      </c>
      <c r="I72" s="40">
        <v>74.966666666666669</v>
      </c>
      <c r="J72" s="40">
        <v>76.03333333333336</v>
      </c>
      <c r="K72" s="31">
        <v>73.900000000000006</v>
      </c>
      <c r="L72" s="31">
        <v>71.099999999999994</v>
      </c>
      <c r="M72" s="31">
        <v>27.773710000000001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23.65</v>
      </c>
      <c r="D73" s="40">
        <v>23.633333333333336</v>
      </c>
      <c r="E73" s="40">
        <v>23.266666666666673</v>
      </c>
      <c r="F73" s="40">
        <v>22.883333333333336</v>
      </c>
      <c r="G73" s="40">
        <v>22.516666666666673</v>
      </c>
      <c r="H73" s="40">
        <v>24.016666666666673</v>
      </c>
      <c r="I73" s="40">
        <v>24.38333333333334</v>
      </c>
      <c r="J73" s="40">
        <v>24.766666666666673</v>
      </c>
      <c r="K73" s="31">
        <v>24</v>
      </c>
      <c r="L73" s="31">
        <v>23.25</v>
      </c>
      <c r="M73" s="31">
        <v>27.557870000000001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1554.4</v>
      </c>
      <c r="D74" s="40">
        <v>1571.4666666666665</v>
      </c>
      <c r="E74" s="40">
        <v>1532.9333333333329</v>
      </c>
      <c r="F74" s="40">
        <v>1511.4666666666665</v>
      </c>
      <c r="G74" s="40">
        <v>1472.9333333333329</v>
      </c>
      <c r="H74" s="40">
        <v>1592.9333333333329</v>
      </c>
      <c r="I74" s="40">
        <v>1631.4666666666662</v>
      </c>
      <c r="J74" s="40">
        <v>1652.9333333333329</v>
      </c>
      <c r="K74" s="31">
        <v>1610</v>
      </c>
      <c r="L74" s="31">
        <v>1550</v>
      </c>
      <c r="M74" s="31">
        <v>4.2728799999999998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5900.9</v>
      </c>
      <c r="D75" s="40">
        <v>5872.0499999999993</v>
      </c>
      <c r="E75" s="40">
        <v>5773.8999999999987</v>
      </c>
      <c r="F75" s="40">
        <v>5646.9</v>
      </c>
      <c r="G75" s="40">
        <v>5548.7499999999991</v>
      </c>
      <c r="H75" s="40">
        <v>5999.0499999999984</v>
      </c>
      <c r="I75" s="40">
        <v>6097.2</v>
      </c>
      <c r="J75" s="40">
        <v>6224.199999999998</v>
      </c>
      <c r="K75" s="31">
        <v>5970.2</v>
      </c>
      <c r="L75" s="31">
        <v>5745.05</v>
      </c>
      <c r="M75" s="31">
        <v>0.33073000000000002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864.95</v>
      </c>
      <c r="D76" s="40">
        <v>857.61666666666667</v>
      </c>
      <c r="E76" s="40">
        <v>845.23333333333335</v>
      </c>
      <c r="F76" s="40">
        <v>825.51666666666665</v>
      </c>
      <c r="G76" s="40">
        <v>813.13333333333333</v>
      </c>
      <c r="H76" s="40">
        <v>877.33333333333337</v>
      </c>
      <c r="I76" s="40">
        <v>889.71666666666681</v>
      </c>
      <c r="J76" s="40">
        <v>909.43333333333339</v>
      </c>
      <c r="K76" s="31">
        <v>870</v>
      </c>
      <c r="L76" s="31">
        <v>837.9</v>
      </c>
      <c r="M76" s="31">
        <v>37.114789999999999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384.3</v>
      </c>
      <c r="D77" s="40">
        <v>380.5333333333333</v>
      </c>
      <c r="E77" s="40">
        <v>372.06666666666661</v>
      </c>
      <c r="F77" s="40">
        <v>359.83333333333331</v>
      </c>
      <c r="G77" s="40">
        <v>351.36666666666662</v>
      </c>
      <c r="H77" s="40">
        <v>392.76666666666659</v>
      </c>
      <c r="I77" s="40">
        <v>401.23333333333329</v>
      </c>
      <c r="J77" s="40">
        <v>413.46666666666658</v>
      </c>
      <c r="K77" s="31">
        <v>389</v>
      </c>
      <c r="L77" s="31">
        <v>368.3</v>
      </c>
      <c r="M77" s="31">
        <v>5.2323899999999997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181.2</v>
      </c>
      <c r="D78" s="40">
        <v>182.73333333333335</v>
      </c>
      <c r="E78" s="40">
        <v>178.7166666666667</v>
      </c>
      <c r="F78" s="40">
        <v>176.23333333333335</v>
      </c>
      <c r="G78" s="40">
        <v>172.2166666666667</v>
      </c>
      <c r="H78" s="40">
        <v>185.2166666666667</v>
      </c>
      <c r="I78" s="40">
        <v>189.23333333333335</v>
      </c>
      <c r="J78" s="40">
        <v>191.7166666666667</v>
      </c>
      <c r="K78" s="31">
        <v>186.75</v>
      </c>
      <c r="L78" s="31">
        <v>180.25</v>
      </c>
      <c r="M78" s="31">
        <v>73.003659999999996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798.5</v>
      </c>
      <c r="D79" s="40">
        <v>804.36666666666667</v>
      </c>
      <c r="E79" s="40">
        <v>789.13333333333333</v>
      </c>
      <c r="F79" s="40">
        <v>779.76666666666665</v>
      </c>
      <c r="G79" s="40">
        <v>764.5333333333333</v>
      </c>
      <c r="H79" s="40">
        <v>813.73333333333335</v>
      </c>
      <c r="I79" s="40">
        <v>828.9666666666667</v>
      </c>
      <c r="J79" s="40">
        <v>838.33333333333337</v>
      </c>
      <c r="K79" s="31">
        <v>819.6</v>
      </c>
      <c r="L79" s="31">
        <v>795</v>
      </c>
      <c r="M79" s="31">
        <v>12.69998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63.2</v>
      </c>
      <c r="D80" s="40">
        <v>63.449999999999996</v>
      </c>
      <c r="E80" s="40">
        <v>62.149999999999991</v>
      </c>
      <c r="F80" s="40">
        <v>61.099999999999994</v>
      </c>
      <c r="G80" s="40">
        <v>59.79999999999999</v>
      </c>
      <c r="H80" s="40">
        <v>64.5</v>
      </c>
      <c r="I80" s="40">
        <v>65.799999999999983</v>
      </c>
      <c r="J80" s="40">
        <v>66.849999999999994</v>
      </c>
      <c r="K80" s="31">
        <v>64.75</v>
      </c>
      <c r="L80" s="31">
        <v>62.4</v>
      </c>
      <c r="M80" s="31">
        <v>391.12353999999999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453.8</v>
      </c>
      <c r="D81" s="40">
        <v>453.59999999999997</v>
      </c>
      <c r="E81" s="40">
        <v>449.19999999999993</v>
      </c>
      <c r="F81" s="40">
        <v>444.59999999999997</v>
      </c>
      <c r="G81" s="40">
        <v>440.19999999999993</v>
      </c>
      <c r="H81" s="40">
        <v>458.19999999999993</v>
      </c>
      <c r="I81" s="40">
        <v>462.59999999999991</v>
      </c>
      <c r="J81" s="40">
        <v>467.19999999999993</v>
      </c>
      <c r="K81" s="31">
        <v>458</v>
      </c>
      <c r="L81" s="31">
        <v>449</v>
      </c>
      <c r="M81" s="31">
        <v>38.445079999999997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13421.95</v>
      </c>
      <c r="D82" s="40">
        <v>13511</v>
      </c>
      <c r="E82" s="40">
        <v>13222</v>
      </c>
      <c r="F82" s="40">
        <v>13022.05</v>
      </c>
      <c r="G82" s="40">
        <v>12733.05</v>
      </c>
      <c r="H82" s="40">
        <v>13710.95</v>
      </c>
      <c r="I82" s="40">
        <v>13999.95</v>
      </c>
      <c r="J82" s="40">
        <v>14199.900000000001</v>
      </c>
      <c r="K82" s="31">
        <v>13800</v>
      </c>
      <c r="L82" s="31">
        <v>13311.05</v>
      </c>
      <c r="M82" s="31">
        <v>2.5860000000000001E-2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525.75</v>
      </c>
      <c r="D83" s="40">
        <v>528.51666666666665</v>
      </c>
      <c r="E83" s="40">
        <v>520.23333333333335</v>
      </c>
      <c r="F83" s="40">
        <v>514.7166666666667</v>
      </c>
      <c r="G83" s="40">
        <v>506.43333333333339</v>
      </c>
      <c r="H83" s="40">
        <v>534.0333333333333</v>
      </c>
      <c r="I83" s="40">
        <v>542.31666666666661</v>
      </c>
      <c r="J83" s="40">
        <v>547.83333333333326</v>
      </c>
      <c r="K83" s="31">
        <v>536.79999999999995</v>
      </c>
      <c r="L83" s="31">
        <v>523</v>
      </c>
      <c r="M83" s="31">
        <v>75.055440000000004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404.25</v>
      </c>
      <c r="D84" s="40">
        <v>406.91666666666669</v>
      </c>
      <c r="E84" s="40">
        <v>399.83333333333337</v>
      </c>
      <c r="F84" s="40">
        <v>395.41666666666669</v>
      </c>
      <c r="G84" s="40">
        <v>388.33333333333337</v>
      </c>
      <c r="H84" s="40">
        <v>411.33333333333337</v>
      </c>
      <c r="I84" s="40">
        <v>418.41666666666674</v>
      </c>
      <c r="J84" s="40">
        <v>422.83333333333337</v>
      </c>
      <c r="K84" s="31">
        <v>414</v>
      </c>
      <c r="L84" s="31">
        <v>402.5</v>
      </c>
      <c r="M84" s="31">
        <v>18.455819999999999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1414.55</v>
      </c>
      <c r="D85" s="40">
        <v>1397.6833333333334</v>
      </c>
      <c r="E85" s="40">
        <v>1366.3666666666668</v>
      </c>
      <c r="F85" s="40">
        <v>1318.1833333333334</v>
      </c>
      <c r="G85" s="40">
        <v>1286.8666666666668</v>
      </c>
      <c r="H85" s="40">
        <v>1445.8666666666668</v>
      </c>
      <c r="I85" s="40">
        <v>1477.1833333333334</v>
      </c>
      <c r="J85" s="40">
        <v>1525.3666666666668</v>
      </c>
      <c r="K85" s="31">
        <v>1429</v>
      </c>
      <c r="L85" s="31">
        <v>1349.5</v>
      </c>
      <c r="M85" s="31">
        <v>6.8251400000000002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402.1</v>
      </c>
      <c r="D86" s="40">
        <v>400.33333333333331</v>
      </c>
      <c r="E86" s="40">
        <v>388.76666666666665</v>
      </c>
      <c r="F86" s="40">
        <v>375.43333333333334</v>
      </c>
      <c r="G86" s="40">
        <v>363.86666666666667</v>
      </c>
      <c r="H86" s="40">
        <v>413.66666666666663</v>
      </c>
      <c r="I86" s="40">
        <v>425.23333333333335</v>
      </c>
      <c r="J86" s="40">
        <v>438.56666666666661</v>
      </c>
      <c r="K86" s="31">
        <v>411.9</v>
      </c>
      <c r="L86" s="31">
        <v>387</v>
      </c>
      <c r="M86" s="31">
        <v>29.684930000000001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109.8</v>
      </c>
      <c r="D87" s="40">
        <v>111.36666666666667</v>
      </c>
      <c r="E87" s="40">
        <v>107.53333333333335</v>
      </c>
      <c r="F87" s="40">
        <v>105.26666666666667</v>
      </c>
      <c r="G87" s="40">
        <v>101.43333333333334</v>
      </c>
      <c r="H87" s="40">
        <v>113.63333333333335</v>
      </c>
      <c r="I87" s="40">
        <v>117.46666666666667</v>
      </c>
      <c r="J87" s="40">
        <v>119.73333333333336</v>
      </c>
      <c r="K87" s="31">
        <v>115.2</v>
      </c>
      <c r="L87" s="31">
        <v>109.1</v>
      </c>
      <c r="M87" s="31">
        <v>4.2838900000000004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5612.45</v>
      </c>
      <c r="D88" s="40">
        <v>5680.1500000000005</v>
      </c>
      <c r="E88" s="40">
        <v>5532.3000000000011</v>
      </c>
      <c r="F88" s="40">
        <v>5452.1500000000005</v>
      </c>
      <c r="G88" s="40">
        <v>5304.3000000000011</v>
      </c>
      <c r="H88" s="40">
        <v>5760.3000000000011</v>
      </c>
      <c r="I88" s="40">
        <v>5908.1500000000015</v>
      </c>
      <c r="J88" s="40">
        <v>5988.3000000000011</v>
      </c>
      <c r="K88" s="31">
        <v>5828</v>
      </c>
      <c r="L88" s="31">
        <v>5600</v>
      </c>
      <c r="M88" s="31">
        <v>0.24246999999999999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845.05</v>
      </c>
      <c r="D89" s="40">
        <v>850.05000000000007</v>
      </c>
      <c r="E89" s="40">
        <v>830.10000000000014</v>
      </c>
      <c r="F89" s="40">
        <v>815.15000000000009</v>
      </c>
      <c r="G89" s="40">
        <v>795.20000000000016</v>
      </c>
      <c r="H89" s="40">
        <v>865.00000000000011</v>
      </c>
      <c r="I89" s="40">
        <v>884.95000000000016</v>
      </c>
      <c r="J89" s="40">
        <v>899.90000000000009</v>
      </c>
      <c r="K89" s="31">
        <v>870</v>
      </c>
      <c r="L89" s="31">
        <v>835.1</v>
      </c>
      <c r="M89" s="31">
        <v>0.60268999999999995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1267.25</v>
      </c>
      <c r="D90" s="40">
        <v>1274.3500000000001</v>
      </c>
      <c r="E90" s="40">
        <v>1250.6000000000004</v>
      </c>
      <c r="F90" s="40">
        <v>1233.9500000000003</v>
      </c>
      <c r="G90" s="40">
        <v>1210.2000000000005</v>
      </c>
      <c r="H90" s="40">
        <v>1291.0000000000002</v>
      </c>
      <c r="I90" s="40">
        <v>1314.7499999999998</v>
      </c>
      <c r="J90" s="40">
        <v>1331.4</v>
      </c>
      <c r="K90" s="31">
        <v>1298.0999999999999</v>
      </c>
      <c r="L90" s="31">
        <v>1257.7</v>
      </c>
      <c r="M90" s="31">
        <v>0.73828000000000005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15046.25</v>
      </c>
      <c r="D91" s="40">
        <v>15099.566666666666</v>
      </c>
      <c r="E91" s="40">
        <v>14946.733333333332</v>
      </c>
      <c r="F91" s="40">
        <v>14847.216666666665</v>
      </c>
      <c r="G91" s="40">
        <v>14694.383333333331</v>
      </c>
      <c r="H91" s="40">
        <v>15199.083333333332</v>
      </c>
      <c r="I91" s="40">
        <v>15351.916666666668</v>
      </c>
      <c r="J91" s="40">
        <v>15451.433333333332</v>
      </c>
      <c r="K91" s="31">
        <v>15252.4</v>
      </c>
      <c r="L91" s="31">
        <v>15000.05</v>
      </c>
      <c r="M91" s="31">
        <v>0.18879000000000001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313.2</v>
      </c>
      <c r="D92" s="40">
        <v>317.11666666666662</v>
      </c>
      <c r="E92" s="40">
        <v>308.08333333333326</v>
      </c>
      <c r="F92" s="40">
        <v>302.96666666666664</v>
      </c>
      <c r="G92" s="40">
        <v>293.93333333333328</v>
      </c>
      <c r="H92" s="40">
        <v>322.23333333333323</v>
      </c>
      <c r="I92" s="40">
        <v>331.26666666666665</v>
      </c>
      <c r="J92" s="40">
        <v>336.38333333333321</v>
      </c>
      <c r="K92" s="31">
        <v>326.14999999999998</v>
      </c>
      <c r="L92" s="31">
        <v>312</v>
      </c>
      <c r="M92" s="31">
        <v>7.8248300000000004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3433.55</v>
      </c>
      <c r="D93" s="40">
        <v>3442.3333333333335</v>
      </c>
      <c r="E93" s="40">
        <v>3417.7166666666672</v>
      </c>
      <c r="F93" s="40">
        <v>3401.8833333333337</v>
      </c>
      <c r="G93" s="40">
        <v>3377.2666666666673</v>
      </c>
      <c r="H93" s="40">
        <v>3458.166666666667</v>
      </c>
      <c r="I93" s="40">
        <v>3482.7833333333328</v>
      </c>
      <c r="J93" s="40">
        <v>3498.6166666666668</v>
      </c>
      <c r="K93" s="31">
        <v>3466.95</v>
      </c>
      <c r="L93" s="31">
        <v>3426.5</v>
      </c>
      <c r="M93" s="31">
        <v>1.5295399999999999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175.6</v>
      </c>
      <c r="D94" s="40">
        <v>178.11666666666665</v>
      </c>
      <c r="E94" s="40">
        <v>171.7833333333333</v>
      </c>
      <c r="F94" s="40">
        <v>167.96666666666667</v>
      </c>
      <c r="G94" s="40">
        <v>161.63333333333333</v>
      </c>
      <c r="H94" s="40">
        <v>181.93333333333328</v>
      </c>
      <c r="I94" s="40">
        <v>188.26666666666659</v>
      </c>
      <c r="J94" s="40">
        <v>192.08333333333326</v>
      </c>
      <c r="K94" s="31">
        <v>184.45</v>
      </c>
      <c r="L94" s="31">
        <v>174.3</v>
      </c>
      <c r="M94" s="31">
        <v>97.238060000000004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385.3</v>
      </c>
      <c r="D95" s="40">
        <v>387.55</v>
      </c>
      <c r="E95" s="40">
        <v>380.3</v>
      </c>
      <c r="F95" s="40">
        <v>375.3</v>
      </c>
      <c r="G95" s="40">
        <v>368.05</v>
      </c>
      <c r="H95" s="40">
        <v>392.55</v>
      </c>
      <c r="I95" s="40">
        <v>399.8</v>
      </c>
      <c r="J95" s="40">
        <v>404.8</v>
      </c>
      <c r="K95" s="31">
        <v>394.8</v>
      </c>
      <c r="L95" s="31">
        <v>382.55</v>
      </c>
      <c r="M95" s="31">
        <v>3.86911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817.7</v>
      </c>
      <c r="D96" s="40">
        <v>822.48333333333323</v>
      </c>
      <c r="E96" s="40">
        <v>800.06666666666649</v>
      </c>
      <c r="F96" s="40">
        <v>782.43333333333328</v>
      </c>
      <c r="G96" s="40">
        <v>760.01666666666654</v>
      </c>
      <c r="H96" s="40">
        <v>840.11666666666645</v>
      </c>
      <c r="I96" s="40">
        <v>862.53333333333319</v>
      </c>
      <c r="J96" s="40">
        <v>880.1666666666664</v>
      </c>
      <c r="K96" s="31">
        <v>844.9</v>
      </c>
      <c r="L96" s="31">
        <v>804.85</v>
      </c>
      <c r="M96" s="31">
        <v>6.8635900000000003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3004.15</v>
      </c>
      <c r="D97" s="40">
        <v>3080.0833333333335</v>
      </c>
      <c r="E97" s="40">
        <v>2830.166666666667</v>
      </c>
      <c r="F97" s="40">
        <v>2656.1833333333334</v>
      </c>
      <c r="G97" s="40">
        <v>2406.2666666666669</v>
      </c>
      <c r="H97" s="40">
        <v>3254.0666666666671</v>
      </c>
      <c r="I97" s="40">
        <v>3503.983333333334</v>
      </c>
      <c r="J97" s="40">
        <v>3677.9666666666672</v>
      </c>
      <c r="K97" s="31">
        <v>3330</v>
      </c>
      <c r="L97" s="31">
        <v>2906.1</v>
      </c>
      <c r="M97" s="31">
        <v>7.0894000000000004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336.9</v>
      </c>
      <c r="D98" s="40">
        <v>339.98333333333329</v>
      </c>
      <c r="E98" s="40">
        <v>330.06666666666661</v>
      </c>
      <c r="F98" s="40">
        <v>323.23333333333329</v>
      </c>
      <c r="G98" s="40">
        <v>313.31666666666661</v>
      </c>
      <c r="H98" s="40">
        <v>346.81666666666661</v>
      </c>
      <c r="I98" s="40">
        <v>356.73333333333323</v>
      </c>
      <c r="J98" s="40">
        <v>363.56666666666661</v>
      </c>
      <c r="K98" s="31">
        <v>349.9</v>
      </c>
      <c r="L98" s="31">
        <v>333.15</v>
      </c>
      <c r="M98" s="31">
        <v>3.2185800000000002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622.5</v>
      </c>
      <c r="D99" s="40">
        <v>625.4666666666667</v>
      </c>
      <c r="E99" s="40">
        <v>612.03333333333342</v>
      </c>
      <c r="F99" s="40">
        <v>601.56666666666672</v>
      </c>
      <c r="G99" s="40">
        <v>588.13333333333344</v>
      </c>
      <c r="H99" s="40">
        <v>635.93333333333339</v>
      </c>
      <c r="I99" s="40">
        <v>649.36666666666679</v>
      </c>
      <c r="J99" s="40">
        <v>659.83333333333337</v>
      </c>
      <c r="K99" s="31">
        <v>638.9</v>
      </c>
      <c r="L99" s="31">
        <v>615</v>
      </c>
      <c r="M99" s="31">
        <v>36.283329999999999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527.79999999999995</v>
      </c>
      <c r="D100" s="40">
        <v>528.68333333333339</v>
      </c>
      <c r="E100" s="40">
        <v>522.26666666666677</v>
      </c>
      <c r="F100" s="40">
        <v>516.73333333333335</v>
      </c>
      <c r="G100" s="40">
        <v>510.31666666666672</v>
      </c>
      <c r="H100" s="40">
        <v>534.21666666666681</v>
      </c>
      <c r="I100" s="40">
        <v>540.63333333333333</v>
      </c>
      <c r="J100" s="40">
        <v>546.16666666666686</v>
      </c>
      <c r="K100" s="31">
        <v>535.1</v>
      </c>
      <c r="L100" s="31">
        <v>523.15</v>
      </c>
      <c r="M100" s="31">
        <v>4.4600999999999997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144.44999999999999</v>
      </c>
      <c r="D101" s="40">
        <v>145.5</v>
      </c>
      <c r="E101" s="40">
        <v>142.5</v>
      </c>
      <c r="F101" s="40">
        <v>140.55000000000001</v>
      </c>
      <c r="G101" s="40">
        <v>137.55000000000001</v>
      </c>
      <c r="H101" s="40">
        <v>147.44999999999999</v>
      </c>
      <c r="I101" s="40">
        <v>150.44999999999999</v>
      </c>
      <c r="J101" s="40">
        <v>152.39999999999998</v>
      </c>
      <c r="K101" s="31">
        <v>148.5</v>
      </c>
      <c r="L101" s="31">
        <v>143.55000000000001</v>
      </c>
      <c r="M101" s="31">
        <v>89.687960000000004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712.55</v>
      </c>
      <c r="D102" s="40">
        <v>707</v>
      </c>
      <c r="E102" s="40">
        <v>696</v>
      </c>
      <c r="F102" s="40">
        <v>679.45</v>
      </c>
      <c r="G102" s="40">
        <v>668.45</v>
      </c>
      <c r="H102" s="40">
        <v>723.55</v>
      </c>
      <c r="I102" s="40">
        <v>734.55</v>
      </c>
      <c r="J102" s="40">
        <v>751.09999999999991</v>
      </c>
      <c r="K102" s="31">
        <v>718</v>
      </c>
      <c r="L102" s="31">
        <v>690.45</v>
      </c>
      <c r="M102" s="31">
        <v>4.8220299999999998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525.20000000000005</v>
      </c>
      <c r="D103" s="40">
        <v>527.85</v>
      </c>
      <c r="E103" s="40">
        <v>522.35</v>
      </c>
      <c r="F103" s="40">
        <v>519.5</v>
      </c>
      <c r="G103" s="40">
        <v>514</v>
      </c>
      <c r="H103" s="40">
        <v>530.70000000000005</v>
      </c>
      <c r="I103" s="40">
        <v>536.20000000000005</v>
      </c>
      <c r="J103" s="40">
        <v>539.05000000000007</v>
      </c>
      <c r="K103" s="31">
        <v>533.35</v>
      </c>
      <c r="L103" s="31">
        <v>525</v>
      </c>
      <c r="M103" s="31">
        <v>0.21135000000000001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637.85</v>
      </c>
      <c r="D104" s="40">
        <v>633.2166666666667</v>
      </c>
      <c r="E104" s="40">
        <v>622.63333333333344</v>
      </c>
      <c r="F104" s="40">
        <v>607.41666666666674</v>
      </c>
      <c r="G104" s="40">
        <v>596.83333333333348</v>
      </c>
      <c r="H104" s="40">
        <v>648.43333333333339</v>
      </c>
      <c r="I104" s="40">
        <v>659.01666666666665</v>
      </c>
      <c r="J104" s="40">
        <v>674.23333333333335</v>
      </c>
      <c r="K104" s="31">
        <v>643.79999999999995</v>
      </c>
      <c r="L104" s="31">
        <v>618</v>
      </c>
      <c r="M104" s="31">
        <v>1.0215700000000001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141.44999999999999</v>
      </c>
      <c r="D105" s="40">
        <v>141.93333333333334</v>
      </c>
      <c r="E105" s="40">
        <v>140.06666666666666</v>
      </c>
      <c r="F105" s="40">
        <v>138.68333333333334</v>
      </c>
      <c r="G105" s="40">
        <v>136.81666666666666</v>
      </c>
      <c r="H105" s="40">
        <v>143.31666666666666</v>
      </c>
      <c r="I105" s="40">
        <v>145.18333333333334</v>
      </c>
      <c r="J105" s="40">
        <v>146.56666666666666</v>
      </c>
      <c r="K105" s="31">
        <v>143.80000000000001</v>
      </c>
      <c r="L105" s="31">
        <v>140.55000000000001</v>
      </c>
      <c r="M105" s="31">
        <v>6.5259200000000002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1399.7</v>
      </c>
      <c r="D106" s="40">
        <v>1406.7333333333336</v>
      </c>
      <c r="E106" s="40">
        <v>1378.1166666666672</v>
      </c>
      <c r="F106" s="40">
        <v>1356.5333333333338</v>
      </c>
      <c r="G106" s="40">
        <v>1327.9166666666674</v>
      </c>
      <c r="H106" s="40">
        <v>1428.3166666666671</v>
      </c>
      <c r="I106" s="40">
        <v>1456.9333333333334</v>
      </c>
      <c r="J106" s="40">
        <v>1478.5166666666669</v>
      </c>
      <c r="K106" s="31">
        <v>1435.35</v>
      </c>
      <c r="L106" s="31">
        <v>1385.15</v>
      </c>
      <c r="M106" s="31">
        <v>1.93442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23.65</v>
      </c>
      <c r="D107" s="40">
        <v>23.833333333333332</v>
      </c>
      <c r="E107" s="40">
        <v>23.216666666666665</v>
      </c>
      <c r="F107" s="40">
        <v>22.783333333333331</v>
      </c>
      <c r="G107" s="40">
        <v>22.166666666666664</v>
      </c>
      <c r="H107" s="40">
        <v>24.266666666666666</v>
      </c>
      <c r="I107" s="40">
        <v>24.883333333333333</v>
      </c>
      <c r="J107" s="40">
        <v>25.316666666666666</v>
      </c>
      <c r="K107" s="31">
        <v>24.45</v>
      </c>
      <c r="L107" s="31">
        <v>23.4</v>
      </c>
      <c r="M107" s="31">
        <v>132.65984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1501.7</v>
      </c>
      <c r="D108" s="40">
        <v>1519.7166666666665</v>
      </c>
      <c r="E108" s="40">
        <v>1461.9833333333329</v>
      </c>
      <c r="F108" s="40">
        <v>1422.2666666666664</v>
      </c>
      <c r="G108" s="40">
        <v>1364.5333333333328</v>
      </c>
      <c r="H108" s="40">
        <v>1559.4333333333329</v>
      </c>
      <c r="I108" s="40">
        <v>1617.1666666666665</v>
      </c>
      <c r="J108" s="40">
        <v>1656.883333333333</v>
      </c>
      <c r="K108" s="31">
        <v>1577.45</v>
      </c>
      <c r="L108" s="31">
        <v>1480</v>
      </c>
      <c r="M108" s="31">
        <v>26.02861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420.65</v>
      </c>
      <c r="D109" s="40">
        <v>416.4666666666667</v>
      </c>
      <c r="E109" s="40">
        <v>409.18333333333339</v>
      </c>
      <c r="F109" s="40">
        <v>397.7166666666667</v>
      </c>
      <c r="G109" s="40">
        <v>390.43333333333339</v>
      </c>
      <c r="H109" s="40">
        <v>427.93333333333339</v>
      </c>
      <c r="I109" s="40">
        <v>435.2166666666667</v>
      </c>
      <c r="J109" s="40">
        <v>446.68333333333339</v>
      </c>
      <c r="K109" s="31">
        <v>423.75</v>
      </c>
      <c r="L109" s="31">
        <v>405</v>
      </c>
      <c r="M109" s="31">
        <v>1.8507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694.55</v>
      </c>
      <c r="D110" s="40">
        <v>701.80000000000007</v>
      </c>
      <c r="E110" s="40">
        <v>680.75000000000011</v>
      </c>
      <c r="F110" s="40">
        <v>666.95</v>
      </c>
      <c r="G110" s="40">
        <v>645.90000000000009</v>
      </c>
      <c r="H110" s="40">
        <v>715.60000000000014</v>
      </c>
      <c r="I110" s="40">
        <v>736.65000000000009</v>
      </c>
      <c r="J110" s="40">
        <v>750.45000000000016</v>
      </c>
      <c r="K110" s="31">
        <v>722.85</v>
      </c>
      <c r="L110" s="31">
        <v>688</v>
      </c>
      <c r="M110" s="31">
        <v>5.1976100000000001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4355</v>
      </c>
      <c r="D111" s="40">
        <v>4375</v>
      </c>
      <c r="E111" s="40">
        <v>4310</v>
      </c>
      <c r="F111" s="40">
        <v>4265</v>
      </c>
      <c r="G111" s="40">
        <v>4200</v>
      </c>
      <c r="H111" s="40">
        <v>4420</v>
      </c>
      <c r="I111" s="40">
        <v>4485</v>
      </c>
      <c r="J111" s="40">
        <v>4530</v>
      </c>
      <c r="K111" s="31">
        <v>4440</v>
      </c>
      <c r="L111" s="31">
        <v>4330</v>
      </c>
      <c r="M111" s="31">
        <v>5.0180000000000002E-2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173.45</v>
      </c>
      <c r="D112" s="40">
        <v>174.15</v>
      </c>
      <c r="E112" s="40">
        <v>170.8</v>
      </c>
      <c r="F112" s="40">
        <v>168.15</v>
      </c>
      <c r="G112" s="40">
        <v>164.8</v>
      </c>
      <c r="H112" s="40">
        <v>176.8</v>
      </c>
      <c r="I112" s="40">
        <v>180.14999999999998</v>
      </c>
      <c r="J112" s="40">
        <v>182.8</v>
      </c>
      <c r="K112" s="31">
        <v>177.5</v>
      </c>
      <c r="L112" s="31">
        <v>171.5</v>
      </c>
      <c r="M112" s="31">
        <v>2.4116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305.85000000000002</v>
      </c>
      <c r="D113" s="40">
        <v>304.26666666666665</v>
      </c>
      <c r="E113" s="40">
        <v>300.63333333333333</v>
      </c>
      <c r="F113" s="40">
        <v>295.41666666666669</v>
      </c>
      <c r="G113" s="40">
        <v>291.78333333333336</v>
      </c>
      <c r="H113" s="40">
        <v>309.48333333333329</v>
      </c>
      <c r="I113" s="40">
        <v>313.11666666666662</v>
      </c>
      <c r="J113" s="40">
        <v>318.33333333333326</v>
      </c>
      <c r="K113" s="31">
        <v>307.89999999999998</v>
      </c>
      <c r="L113" s="31">
        <v>299.05</v>
      </c>
      <c r="M113" s="31">
        <v>9.0752199999999998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650</v>
      </c>
      <c r="D114" s="40">
        <v>655.16666666666663</v>
      </c>
      <c r="E114" s="40">
        <v>641.83333333333326</v>
      </c>
      <c r="F114" s="40">
        <v>633.66666666666663</v>
      </c>
      <c r="G114" s="40">
        <v>620.33333333333326</v>
      </c>
      <c r="H114" s="40">
        <v>663.33333333333326</v>
      </c>
      <c r="I114" s="40">
        <v>676.66666666666652</v>
      </c>
      <c r="J114" s="40">
        <v>684.83333333333326</v>
      </c>
      <c r="K114" s="31">
        <v>668.5</v>
      </c>
      <c r="L114" s="31">
        <v>647</v>
      </c>
      <c r="M114" s="31">
        <v>2.93764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490.2</v>
      </c>
      <c r="D115" s="40">
        <v>493.11666666666662</v>
      </c>
      <c r="E115" s="40">
        <v>476.08333333333326</v>
      </c>
      <c r="F115" s="40">
        <v>461.96666666666664</v>
      </c>
      <c r="G115" s="40">
        <v>444.93333333333328</v>
      </c>
      <c r="H115" s="40">
        <v>507.23333333333323</v>
      </c>
      <c r="I115" s="40">
        <v>524.26666666666665</v>
      </c>
      <c r="J115" s="40">
        <v>538.38333333333321</v>
      </c>
      <c r="K115" s="31">
        <v>510.15</v>
      </c>
      <c r="L115" s="31">
        <v>479</v>
      </c>
      <c r="M115" s="31">
        <v>59.645879999999998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955.15</v>
      </c>
      <c r="D116" s="40">
        <v>960.63333333333333</v>
      </c>
      <c r="E116" s="40">
        <v>947.16666666666663</v>
      </c>
      <c r="F116" s="40">
        <v>939.18333333333328</v>
      </c>
      <c r="G116" s="40">
        <v>925.71666666666658</v>
      </c>
      <c r="H116" s="40">
        <v>968.61666666666667</v>
      </c>
      <c r="I116" s="40">
        <v>982.08333333333337</v>
      </c>
      <c r="J116" s="40">
        <v>990.06666666666672</v>
      </c>
      <c r="K116" s="31">
        <v>974.1</v>
      </c>
      <c r="L116" s="31">
        <v>952.65</v>
      </c>
      <c r="M116" s="31">
        <v>15.202999999999999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153.55000000000001</v>
      </c>
      <c r="D117" s="40">
        <v>155.53333333333333</v>
      </c>
      <c r="E117" s="40">
        <v>151.21666666666667</v>
      </c>
      <c r="F117" s="40">
        <v>148.88333333333333</v>
      </c>
      <c r="G117" s="40">
        <v>144.56666666666666</v>
      </c>
      <c r="H117" s="40">
        <v>157.86666666666667</v>
      </c>
      <c r="I117" s="40">
        <v>162.18333333333334</v>
      </c>
      <c r="J117" s="40">
        <v>164.51666666666668</v>
      </c>
      <c r="K117" s="31">
        <v>159.85</v>
      </c>
      <c r="L117" s="31">
        <v>153.19999999999999</v>
      </c>
      <c r="M117" s="31">
        <v>19.942699999999999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142.9</v>
      </c>
      <c r="D118" s="40">
        <v>143.21666666666667</v>
      </c>
      <c r="E118" s="40">
        <v>141.38333333333333</v>
      </c>
      <c r="F118" s="40">
        <v>139.86666666666665</v>
      </c>
      <c r="G118" s="40">
        <v>138.0333333333333</v>
      </c>
      <c r="H118" s="40">
        <v>144.73333333333335</v>
      </c>
      <c r="I118" s="40">
        <v>146.56666666666666</v>
      </c>
      <c r="J118" s="40">
        <v>148.08333333333337</v>
      </c>
      <c r="K118" s="31">
        <v>145.05000000000001</v>
      </c>
      <c r="L118" s="31">
        <v>141.69999999999999</v>
      </c>
      <c r="M118" s="31">
        <v>62.717399999999998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376.65</v>
      </c>
      <c r="D119" s="40">
        <v>378.90000000000003</v>
      </c>
      <c r="E119" s="40">
        <v>373.00000000000006</v>
      </c>
      <c r="F119" s="40">
        <v>369.35</v>
      </c>
      <c r="G119" s="40">
        <v>363.45000000000005</v>
      </c>
      <c r="H119" s="40">
        <v>382.55000000000007</v>
      </c>
      <c r="I119" s="40">
        <v>388.45000000000005</v>
      </c>
      <c r="J119" s="40">
        <v>392.10000000000008</v>
      </c>
      <c r="K119" s="31">
        <v>384.8</v>
      </c>
      <c r="L119" s="31">
        <v>375.25</v>
      </c>
      <c r="M119" s="31">
        <v>2.8884799999999999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4541.3</v>
      </c>
      <c r="D120" s="40">
        <v>4531.4833333333336</v>
      </c>
      <c r="E120" s="40">
        <v>4484.2666666666673</v>
      </c>
      <c r="F120" s="40">
        <v>4427.2333333333336</v>
      </c>
      <c r="G120" s="40">
        <v>4380.0166666666673</v>
      </c>
      <c r="H120" s="40">
        <v>4588.5166666666673</v>
      </c>
      <c r="I120" s="40">
        <v>4635.7333333333345</v>
      </c>
      <c r="J120" s="40">
        <v>4692.7666666666673</v>
      </c>
      <c r="K120" s="31">
        <v>4578.7</v>
      </c>
      <c r="L120" s="31">
        <v>4474.45</v>
      </c>
      <c r="M120" s="31">
        <v>3.1008399999999998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1754.45</v>
      </c>
      <c r="D121" s="40">
        <v>1763.6499999999999</v>
      </c>
      <c r="E121" s="40">
        <v>1740.7999999999997</v>
      </c>
      <c r="F121" s="40">
        <v>1727.1499999999999</v>
      </c>
      <c r="G121" s="40">
        <v>1704.2999999999997</v>
      </c>
      <c r="H121" s="40">
        <v>1777.2999999999997</v>
      </c>
      <c r="I121" s="40">
        <v>1800.1499999999996</v>
      </c>
      <c r="J121" s="40">
        <v>1813.7999999999997</v>
      </c>
      <c r="K121" s="31">
        <v>1786.5</v>
      </c>
      <c r="L121" s="31">
        <v>1750</v>
      </c>
      <c r="M121" s="31">
        <v>7.1013099999999998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3419.8</v>
      </c>
      <c r="D122" s="40">
        <v>3449.15</v>
      </c>
      <c r="E122" s="40">
        <v>3373.3</v>
      </c>
      <c r="F122" s="40">
        <v>3326.8</v>
      </c>
      <c r="G122" s="40">
        <v>3250.9500000000003</v>
      </c>
      <c r="H122" s="40">
        <v>3495.65</v>
      </c>
      <c r="I122" s="40">
        <v>3571.4999999999995</v>
      </c>
      <c r="J122" s="40">
        <v>3618</v>
      </c>
      <c r="K122" s="31">
        <v>3525</v>
      </c>
      <c r="L122" s="31">
        <v>3402.65</v>
      </c>
      <c r="M122" s="31">
        <v>2.50007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664.4</v>
      </c>
      <c r="D123" s="40">
        <v>663.95</v>
      </c>
      <c r="E123" s="40">
        <v>657.90000000000009</v>
      </c>
      <c r="F123" s="40">
        <v>651.40000000000009</v>
      </c>
      <c r="G123" s="40">
        <v>645.35000000000014</v>
      </c>
      <c r="H123" s="40">
        <v>670.45</v>
      </c>
      <c r="I123" s="40">
        <v>676.5</v>
      </c>
      <c r="J123" s="40">
        <v>683</v>
      </c>
      <c r="K123" s="31">
        <v>670</v>
      </c>
      <c r="L123" s="31">
        <v>657.45</v>
      </c>
      <c r="M123" s="31">
        <v>18.223870000000002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865.95</v>
      </c>
      <c r="D124" s="40">
        <v>864.75</v>
      </c>
      <c r="E124" s="40">
        <v>853.9</v>
      </c>
      <c r="F124" s="40">
        <v>841.85</v>
      </c>
      <c r="G124" s="40">
        <v>831</v>
      </c>
      <c r="H124" s="40">
        <v>876.8</v>
      </c>
      <c r="I124" s="40">
        <v>887.64999999999986</v>
      </c>
      <c r="J124" s="40">
        <v>899.69999999999993</v>
      </c>
      <c r="K124" s="31">
        <v>875.6</v>
      </c>
      <c r="L124" s="31">
        <v>852.7</v>
      </c>
      <c r="M124" s="31">
        <v>2.3104100000000001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703.8</v>
      </c>
      <c r="D125" s="40">
        <v>709.16666666666663</v>
      </c>
      <c r="E125" s="40">
        <v>696.2833333333333</v>
      </c>
      <c r="F125" s="40">
        <v>688.76666666666665</v>
      </c>
      <c r="G125" s="40">
        <v>675.88333333333333</v>
      </c>
      <c r="H125" s="40">
        <v>716.68333333333328</v>
      </c>
      <c r="I125" s="40">
        <v>729.56666666666672</v>
      </c>
      <c r="J125" s="40">
        <v>737.08333333333326</v>
      </c>
      <c r="K125" s="31">
        <v>722.05</v>
      </c>
      <c r="L125" s="31">
        <v>701.65</v>
      </c>
      <c r="M125" s="31">
        <v>0.63739999999999997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459.6</v>
      </c>
      <c r="D126" s="40">
        <v>456.05</v>
      </c>
      <c r="E126" s="40">
        <v>441.65000000000003</v>
      </c>
      <c r="F126" s="40">
        <v>423.70000000000005</v>
      </c>
      <c r="G126" s="40">
        <v>409.30000000000007</v>
      </c>
      <c r="H126" s="40">
        <v>474</v>
      </c>
      <c r="I126" s="40">
        <v>488.4</v>
      </c>
      <c r="J126" s="40">
        <v>506.34999999999997</v>
      </c>
      <c r="K126" s="31">
        <v>470.45</v>
      </c>
      <c r="L126" s="31">
        <v>438.1</v>
      </c>
      <c r="M126" s="31">
        <v>23.213239999999999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853.85</v>
      </c>
      <c r="D127" s="40">
        <v>854.11666666666667</v>
      </c>
      <c r="E127" s="40">
        <v>841.33333333333337</v>
      </c>
      <c r="F127" s="40">
        <v>828.81666666666672</v>
      </c>
      <c r="G127" s="40">
        <v>816.03333333333342</v>
      </c>
      <c r="H127" s="40">
        <v>866.63333333333333</v>
      </c>
      <c r="I127" s="40">
        <v>879.41666666666663</v>
      </c>
      <c r="J127" s="40">
        <v>891.93333333333328</v>
      </c>
      <c r="K127" s="31">
        <v>866.9</v>
      </c>
      <c r="L127" s="31">
        <v>841.6</v>
      </c>
      <c r="M127" s="31">
        <v>5.3545800000000003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977.8</v>
      </c>
      <c r="D128" s="40">
        <v>990.86666666666667</v>
      </c>
      <c r="E128" s="40">
        <v>958.93333333333339</v>
      </c>
      <c r="F128" s="40">
        <v>940.06666666666672</v>
      </c>
      <c r="G128" s="40">
        <v>908.13333333333344</v>
      </c>
      <c r="H128" s="40">
        <v>1009.7333333333333</v>
      </c>
      <c r="I128" s="40">
        <v>1041.6666666666665</v>
      </c>
      <c r="J128" s="40">
        <v>1060.5333333333333</v>
      </c>
      <c r="K128" s="31">
        <v>1022.8</v>
      </c>
      <c r="L128" s="31">
        <v>972</v>
      </c>
      <c r="M128" s="31">
        <v>5.2427099999999998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104.55</v>
      </c>
      <c r="D129" s="40">
        <v>104.73333333333333</v>
      </c>
      <c r="E129" s="40">
        <v>103.11666666666667</v>
      </c>
      <c r="F129" s="40">
        <v>101.68333333333334</v>
      </c>
      <c r="G129" s="40">
        <v>100.06666666666668</v>
      </c>
      <c r="H129" s="40">
        <v>106.16666666666667</v>
      </c>
      <c r="I129" s="40">
        <v>107.78333333333332</v>
      </c>
      <c r="J129" s="40">
        <v>109.21666666666667</v>
      </c>
      <c r="K129" s="31">
        <v>106.35</v>
      </c>
      <c r="L129" s="31">
        <v>103.3</v>
      </c>
      <c r="M129" s="31">
        <v>8.9001699999999992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963.05</v>
      </c>
      <c r="D130" s="40">
        <v>1000.0166666666668</v>
      </c>
      <c r="E130" s="40">
        <v>918.03333333333353</v>
      </c>
      <c r="F130" s="40">
        <v>873.01666666666677</v>
      </c>
      <c r="G130" s="40">
        <v>791.03333333333353</v>
      </c>
      <c r="H130" s="40">
        <v>1045.0333333333335</v>
      </c>
      <c r="I130" s="40">
        <v>1127.0166666666669</v>
      </c>
      <c r="J130" s="40">
        <v>1172.0333333333335</v>
      </c>
      <c r="K130" s="31">
        <v>1082</v>
      </c>
      <c r="L130" s="31">
        <v>955</v>
      </c>
      <c r="M130" s="31">
        <v>9.5079999999999991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322.39999999999998</v>
      </c>
      <c r="D131" s="40">
        <v>325.61666666666662</v>
      </c>
      <c r="E131" s="40">
        <v>317.58333333333326</v>
      </c>
      <c r="F131" s="40">
        <v>312.76666666666665</v>
      </c>
      <c r="G131" s="40">
        <v>304.73333333333329</v>
      </c>
      <c r="H131" s="40">
        <v>330.43333333333322</v>
      </c>
      <c r="I131" s="40">
        <v>338.46666666666664</v>
      </c>
      <c r="J131" s="40">
        <v>343.28333333333319</v>
      </c>
      <c r="K131" s="31">
        <v>333.65</v>
      </c>
      <c r="L131" s="31">
        <v>320.8</v>
      </c>
      <c r="M131" s="31">
        <v>115.04064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588.20000000000005</v>
      </c>
      <c r="D132" s="40">
        <v>587.88333333333333</v>
      </c>
      <c r="E132" s="40">
        <v>583.31666666666661</v>
      </c>
      <c r="F132" s="40">
        <v>578.43333333333328</v>
      </c>
      <c r="G132" s="40">
        <v>573.86666666666656</v>
      </c>
      <c r="H132" s="40">
        <v>592.76666666666665</v>
      </c>
      <c r="I132" s="40">
        <v>597.33333333333348</v>
      </c>
      <c r="J132" s="40">
        <v>602.2166666666667</v>
      </c>
      <c r="K132" s="31">
        <v>592.45000000000005</v>
      </c>
      <c r="L132" s="31">
        <v>583</v>
      </c>
      <c r="M132" s="31">
        <v>18.77572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2183.15</v>
      </c>
      <c r="D133" s="40">
        <v>2186.7166666666667</v>
      </c>
      <c r="E133" s="40">
        <v>2123.4333333333334</v>
      </c>
      <c r="F133" s="40">
        <v>2063.7166666666667</v>
      </c>
      <c r="G133" s="40">
        <v>2000.4333333333334</v>
      </c>
      <c r="H133" s="40">
        <v>2246.4333333333334</v>
      </c>
      <c r="I133" s="40">
        <v>2309.7166666666672</v>
      </c>
      <c r="J133" s="40">
        <v>2369.4333333333334</v>
      </c>
      <c r="K133" s="31">
        <v>2250</v>
      </c>
      <c r="L133" s="31">
        <v>2127</v>
      </c>
      <c r="M133" s="31">
        <v>2.5414099999999999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1907.7</v>
      </c>
      <c r="D134" s="40">
        <v>1919.0166666666664</v>
      </c>
      <c r="E134" s="40">
        <v>1869.0333333333328</v>
      </c>
      <c r="F134" s="40">
        <v>1830.3666666666663</v>
      </c>
      <c r="G134" s="40">
        <v>1780.3833333333328</v>
      </c>
      <c r="H134" s="40">
        <v>1957.6833333333329</v>
      </c>
      <c r="I134" s="40">
        <v>2007.6666666666665</v>
      </c>
      <c r="J134" s="40">
        <v>2046.333333333333</v>
      </c>
      <c r="K134" s="31">
        <v>1969</v>
      </c>
      <c r="L134" s="31">
        <v>1880.35</v>
      </c>
      <c r="M134" s="31">
        <v>8.2680699999999998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174.4</v>
      </c>
      <c r="D135" s="40">
        <v>176.01666666666665</v>
      </c>
      <c r="E135" s="40">
        <v>171.5333333333333</v>
      </c>
      <c r="F135" s="40">
        <v>168.66666666666666</v>
      </c>
      <c r="G135" s="40">
        <v>164.18333333333331</v>
      </c>
      <c r="H135" s="40">
        <v>178.8833333333333</v>
      </c>
      <c r="I135" s="40">
        <v>183.36666666666665</v>
      </c>
      <c r="J135" s="40">
        <v>186.23333333333329</v>
      </c>
      <c r="K135" s="31">
        <v>180.5</v>
      </c>
      <c r="L135" s="31">
        <v>173.15</v>
      </c>
      <c r="M135" s="31">
        <v>18.825780000000002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202.55</v>
      </c>
      <c r="D136" s="40">
        <v>205.53333333333333</v>
      </c>
      <c r="E136" s="40">
        <v>197.76666666666665</v>
      </c>
      <c r="F136" s="40">
        <v>192.98333333333332</v>
      </c>
      <c r="G136" s="40">
        <v>185.21666666666664</v>
      </c>
      <c r="H136" s="40">
        <v>210.31666666666666</v>
      </c>
      <c r="I136" s="40">
        <v>218.08333333333337</v>
      </c>
      <c r="J136" s="40">
        <v>222.86666666666667</v>
      </c>
      <c r="K136" s="31">
        <v>213.3</v>
      </c>
      <c r="L136" s="31">
        <v>200.75</v>
      </c>
      <c r="M136" s="31">
        <v>18.44933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993.3</v>
      </c>
      <c r="D137" s="40">
        <v>991.34999999999991</v>
      </c>
      <c r="E137" s="40">
        <v>976.54999999999984</v>
      </c>
      <c r="F137" s="40">
        <v>959.8</v>
      </c>
      <c r="G137" s="40">
        <v>944.99999999999989</v>
      </c>
      <c r="H137" s="40">
        <v>1008.0999999999998</v>
      </c>
      <c r="I137" s="40">
        <v>1022.9</v>
      </c>
      <c r="J137" s="40">
        <v>1039.6499999999996</v>
      </c>
      <c r="K137" s="31">
        <v>1006.15</v>
      </c>
      <c r="L137" s="31">
        <v>974.6</v>
      </c>
      <c r="M137" s="31">
        <v>0.73246999999999995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566.45000000000005</v>
      </c>
      <c r="D138" s="40">
        <v>571.0333333333333</v>
      </c>
      <c r="E138" s="40">
        <v>560.76666666666665</v>
      </c>
      <c r="F138" s="40">
        <v>555.08333333333337</v>
      </c>
      <c r="G138" s="40">
        <v>544.81666666666672</v>
      </c>
      <c r="H138" s="40">
        <v>576.71666666666658</v>
      </c>
      <c r="I138" s="40">
        <v>586.98333333333323</v>
      </c>
      <c r="J138" s="40">
        <v>592.66666666666652</v>
      </c>
      <c r="K138" s="31">
        <v>581.29999999999995</v>
      </c>
      <c r="L138" s="31">
        <v>565.35</v>
      </c>
      <c r="M138" s="31">
        <v>3.1055700000000002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13.95</v>
      </c>
      <c r="D139" s="40">
        <v>14.083333333333334</v>
      </c>
      <c r="E139" s="40">
        <v>13.566666666666668</v>
      </c>
      <c r="F139" s="40">
        <v>13.183333333333334</v>
      </c>
      <c r="G139" s="40">
        <v>12.666666666666668</v>
      </c>
      <c r="H139" s="40">
        <v>14.466666666666669</v>
      </c>
      <c r="I139" s="40">
        <v>14.983333333333334</v>
      </c>
      <c r="J139" s="40">
        <v>15.366666666666669</v>
      </c>
      <c r="K139" s="31">
        <v>14.6</v>
      </c>
      <c r="L139" s="31">
        <v>13.7</v>
      </c>
      <c r="M139" s="31">
        <v>121.65639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220.45</v>
      </c>
      <c r="D140" s="40">
        <v>224.58333333333334</v>
      </c>
      <c r="E140" s="40">
        <v>213.86666666666667</v>
      </c>
      <c r="F140" s="40">
        <v>207.28333333333333</v>
      </c>
      <c r="G140" s="40">
        <v>196.56666666666666</v>
      </c>
      <c r="H140" s="40">
        <v>231.16666666666669</v>
      </c>
      <c r="I140" s="40">
        <v>241.88333333333333</v>
      </c>
      <c r="J140" s="40">
        <v>248.4666666666667</v>
      </c>
      <c r="K140" s="31">
        <v>235.3</v>
      </c>
      <c r="L140" s="31">
        <v>218</v>
      </c>
      <c r="M140" s="31">
        <v>20.445969999999999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4787.8500000000004</v>
      </c>
      <c r="D141" s="40">
        <v>4799.6166666666668</v>
      </c>
      <c r="E141" s="40">
        <v>4751.2333333333336</v>
      </c>
      <c r="F141" s="40">
        <v>4714.6166666666668</v>
      </c>
      <c r="G141" s="40">
        <v>4666.2333333333336</v>
      </c>
      <c r="H141" s="40">
        <v>4836.2333333333336</v>
      </c>
      <c r="I141" s="40">
        <v>4884.6166666666668</v>
      </c>
      <c r="J141" s="40">
        <v>4921.2333333333336</v>
      </c>
      <c r="K141" s="31">
        <v>4848</v>
      </c>
      <c r="L141" s="31">
        <v>4763</v>
      </c>
      <c r="M141" s="31">
        <v>3.6136900000000001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4576.6000000000004</v>
      </c>
      <c r="D142" s="40">
        <v>4551.2</v>
      </c>
      <c r="E142" s="40">
        <v>4477.3999999999996</v>
      </c>
      <c r="F142" s="40">
        <v>4378.2</v>
      </c>
      <c r="G142" s="40">
        <v>4304.3999999999996</v>
      </c>
      <c r="H142" s="40">
        <v>4650.3999999999996</v>
      </c>
      <c r="I142" s="40">
        <v>4724.2000000000007</v>
      </c>
      <c r="J142" s="40">
        <v>4823.3999999999996</v>
      </c>
      <c r="K142" s="31">
        <v>4625</v>
      </c>
      <c r="L142" s="31">
        <v>4452</v>
      </c>
      <c r="M142" s="31">
        <v>1.8112900000000001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3370.95</v>
      </c>
      <c r="D143" s="40">
        <v>3399.4833333333336</v>
      </c>
      <c r="E143" s="40">
        <v>3333.9666666666672</v>
      </c>
      <c r="F143" s="40">
        <v>3296.9833333333336</v>
      </c>
      <c r="G143" s="40">
        <v>3231.4666666666672</v>
      </c>
      <c r="H143" s="40">
        <v>3436.4666666666672</v>
      </c>
      <c r="I143" s="40">
        <v>3501.9833333333336</v>
      </c>
      <c r="J143" s="40">
        <v>3538.9666666666672</v>
      </c>
      <c r="K143" s="31">
        <v>3465</v>
      </c>
      <c r="L143" s="31">
        <v>3362.5</v>
      </c>
      <c r="M143" s="31">
        <v>1.44665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5344.05</v>
      </c>
      <c r="D144" s="40">
        <v>5367.55</v>
      </c>
      <c r="E144" s="40">
        <v>5299.1</v>
      </c>
      <c r="F144" s="40">
        <v>5254.1500000000005</v>
      </c>
      <c r="G144" s="40">
        <v>5185.7000000000007</v>
      </c>
      <c r="H144" s="40">
        <v>5412.5</v>
      </c>
      <c r="I144" s="40">
        <v>5480.9499999999989</v>
      </c>
      <c r="J144" s="40">
        <v>5525.9</v>
      </c>
      <c r="K144" s="31">
        <v>5436</v>
      </c>
      <c r="L144" s="31">
        <v>5322.6</v>
      </c>
      <c r="M144" s="31">
        <v>2.6442800000000002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409.95</v>
      </c>
      <c r="D145" s="40">
        <v>412.06666666666666</v>
      </c>
      <c r="E145" s="40">
        <v>402.93333333333334</v>
      </c>
      <c r="F145" s="40">
        <v>395.91666666666669</v>
      </c>
      <c r="G145" s="40">
        <v>386.78333333333336</v>
      </c>
      <c r="H145" s="40">
        <v>419.08333333333331</v>
      </c>
      <c r="I145" s="40">
        <v>428.21666666666664</v>
      </c>
      <c r="J145" s="40">
        <v>435.23333333333329</v>
      </c>
      <c r="K145" s="31">
        <v>421.2</v>
      </c>
      <c r="L145" s="31">
        <v>405.05</v>
      </c>
      <c r="M145" s="31">
        <v>3.2699400000000001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110.15</v>
      </c>
      <c r="D146" s="40">
        <v>110.71666666666665</v>
      </c>
      <c r="E146" s="40">
        <v>108.13333333333331</v>
      </c>
      <c r="F146" s="40">
        <v>106.11666666666666</v>
      </c>
      <c r="G146" s="40">
        <v>103.53333333333332</v>
      </c>
      <c r="H146" s="40">
        <v>112.73333333333331</v>
      </c>
      <c r="I146" s="40">
        <v>115.31666666666665</v>
      </c>
      <c r="J146" s="40">
        <v>117.3333333333333</v>
      </c>
      <c r="K146" s="31">
        <v>113.3</v>
      </c>
      <c r="L146" s="31">
        <v>108.7</v>
      </c>
      <c r="M146" s="31">
        <v>6.4192400000000003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237.85</v>
      </c>
      <c r="D147" s="40">
        <v>240.68333333333331</v>
      </c>
      <c r="E147" s="40">
        <v>233.36666666666662</v>
      </c>
      <c r="F147" s="40">
        <v>228.8833333333333</v>
      </c>
      <c r="G147" s="40">
        <v>221.56666666666661</v>
      </c>
      <c r="H147" s="40">
        <v>245.16666666666663</v>
      </c>
      <c r="I147" s="40">
        <v>252.48333333333329</v>
      </c>
      <c r="J147" s="40">
        <v>256.96666666666664</v>
      </c>
      <c r="K147" s="31">
        <v>248</v>
      </c>
      <c r="L147" s="31">
        <v>236.2</v>
      </c>
      <c r="M147" s="31">
        <v>3.0336699999999999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88.75</v>
      </c>
      <c r="D148" s="40">
        <v>90.533333333333346</v>
      </c>
      <c r="E148" s="40">
        <v>86.566666666666691</v>
      </c>
      <c r="F148" s="40">
        <v>84.38333333333334</v>
      </c>
      <c r="G148" s="40">
        <v>80.416666666666686</v>
      </c>
      <c r="H148" s="40">
        <v>92.716666666666697</v>
      </c>
      <c r="I148" s="40">
        <v>96.683333333333366</v>
      </c>
      <c r="J148" s="40">
        <v>98.866666666666703</v>
      </c>
      <c r="K148" s="31">
        <v>94.5</v>
      </c>
      <c r="L148" s="31">
        <v>88.35</v>
      </c>
      <c r="M148" s="31">
        <v>61.306109999999997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2554.85</v>
      </c>
      <c r="D149" s="40">
        <v>2564.5</v>
      </c>
      <c r="E149" s="40">
        <v>2528</v>
      </c>
      <c r="F149" s="40">
        <v>2501.15</v>
      </c>
      <c r="G149" s="40">
        <v>2464.65</v>
      </c>
      <c r="H149" s="40">
        <v>2591.35</v>
      </c>
      <c r="I149" s="40">
        <v>2627.85</v>
      </c>
      <c r="J149" s="40">
        <v>2654.7</v>
      </c>
      <c r="K149" s="31">
        <v>2601</v>
      </c>
      <c r="L149" s="31">
        <v>2537.65</v>
      </c>
      <c r="M149" s="31">
        <v>8.9012200000000004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206.95</v>
      </c>
      <c r="D150" s="40">
        <v>206.76666666666665</v>
      </c>
      <c r="E150" s="40">
        <v>203.33333333333331</v>
      </c>
      <c r="F150" s="40">
        <v>199.71666666666667</v>
      </c>
      <c r="G150" s="40">
        <v>196.28333333333333</v>
      </c>
      <c r="H150" s="40">
        <v>210.3833333333333</v>
      </c>
      <c r="I150" s="40">
        <v>213.81666666666663</v>
      </c>
      <c r="J150" s="40">
        <v>217.43333333333328</v>
      </c>
      <c r="K150" s="31">
        <v>210.2</v>
      </c>
      <c r="L150" s="31">
        <v>203.15</v>
      </c>
      <c r="M150" s="31">
        <v>1.20506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534.29999999999995</v>
      </c>
      <c r="D151" s="40">
        <v>537.43333333333328</v>
      </c>
      <c r="E151" s="40">
        <v>527.86666666666656</v>
      </c>
      <c r="F151" s="40">
        <v>521.43333333333328</v>
      </c>
      <c r="G151" s="40">
        <v>511.86666666666656</v>
      </c>
      <c r="H151" s="40">
        <v>543.86666666666656</v>
      </c>
      <c r="I151" s="40">
        <v>553.43333333333339</v>
      </c>
      <c r="J151" s="40">
        <v>559.86666666666656</v>
      </c>
      <c r="K151" s="31">
        <v>547</v>
      </c>
      <c r="L151" s="31">
        <v>531</v>
      </c>
      <c r="M151" s="31">
        <v>3.2114199999999999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1616.55</v>
      </c>
      <c r="D152" s="40">
        <v>1615.2666666666667</v>
      </c>
      <c r="E152" s="40">
        <v>1592.4833333333333</v>
      </c>
      <c r="F152" s="40">
        <v>1568.4166666666667</v>
      </c>
      <c r="G152" s="40">
        <v>1545.6333333333334</v>
      </c>
      <c r="H152" s="40">
        <v>1639.3333333333333</v>
      </c>
      <c r="I152" s="40">
        <v>1662.1166666666666</v>
      </c>
      <c r="J152" s="40">
        <v>1686.1833333333332</v>
      </c>
      <c r="K152" s="31">
        <v>1638.05</v>
      </c>
      <c r="L152" s="31">
        <v>1591.2</v>
      </c>
      <c r="M152" s="31">
        <v>1.1613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75.75</v>
      </c>
      <c r="D153" s="40">
        <v>76.216666666666654</v>
      </c>
      <c r="E153" s="40">
        <v>75.083333333333314</v>
      </c>
      <c r="F153" s="40">
        <v>74.416666666666657</v>
      </c>
      <c r="G153" s="40">
        <v>73.283333333333317</v>
      </c>
      <c r="H153" s="40">
        <v>76.883333333333312</v>
      </c>
      <c r="I153" s="40">
        <v>78.016666666666666</v>
      </c>
      <c r="J153" s="40">
        <v>78.683333333333309</v>
      </c>
      <c r="K153" s="31">
        <v>77.349999999999994</v>
      </c>
      <c r="L153" s="31">
        <v>75.55</v>
      </c>
      <c r="M153" s="31">
        <v>16.728719999999999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121.55</v>
      </c>
      <c r="D154" s="40">
        <v>122.39999999999999</v>
      </c>
      <c r="E154" s="40">
        <v>117.14999999999998</v>
      </c>
      <c r="F154" s="40">
        <v>112.74999999999999</v>
      </c>
      <c r="G154" s="40">
        <v>107.49999999999997</v>
      </c>
      <c r="H154" s="40">
        <v>126.79999999999998</v>
      </c>
      <c r="I154" s="40">
        <v>132.05000000000001</v>
      </c>
      <c r="J154" s="40">
        <v>136.44999999999999</v>
      </c>
      <c r="K154" s="31">
        <v>127.65</v>
      </c>
      <c r="L154" s="31">
        <v>118</v>
      </c>
      <c r="M154" s="31">
        <v>33.599269999999997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741.25</v>
      </c>
      <c r="D155" s="40">
        <v>756.0333333333333</v>
      </c>
      <c r="E155" s="40">
        <v>719.06666666666661</v>
      </c>
      <c r="F155" s="40">
        <v>696.88333333333333</v>
      </c>
      <c r="G155" s="40">
        <v>659.91666666666663</v>
      </c>
      <c r="H155" s="40">
        <v>778.21666666666658</v>
      </c>
      <c r="I155" s="40">
        <v>815.18333333333328</v>
      </c>
      <c r="J155" s="40">
        <v>837.36666666666656</v>
      </c>
      <c r="K155" s="31">
        <v>793</v>
      </c>
      <c r="L155" s="31">
        <v>733.85</v>
      </c>
      <c r="M155" s="31">
        <v>2.9035000000000002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1169.8499999999999</v>
      </c>
      <c r="D156" s="40">
        <v>1174.8833333333332</v>
      </c>
      <c r="E156" s="40">
        <v>1154.9666666666665</v>
      </c>
      <c r="F156" s="40">
        <v>1140.0833333333333</v>
      </c>
      <c r="G156" s="40">
        <v>1120.1666666666665</v>
      </c>
      <c r="H156" s="40">
        <v>1189.7666666666664</v>
      </c>
      <c r="I156" s="40">
        <v>1209.6833333333334</v>
      </c>
      <c r="J156" s="40">
        <v>1224.5666666666664</v>
      </c>
      <c r="K156" s="31">
        <v>1194.8</v>
      </c>
      <c r="L156" s="31">
        <v>1160</v>
      </c>
      <c r="M156" s="31">
        <v>9.6616900000000001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178.35</v>
      </c>
      <c r="D157" s="40">
        <v>179.6</v>
      </c>
      <c r="E157" s="40">
        <v>176.79999999999998</v>
      </c>
      <c r="F157" s="40">
        <v>175.25</v>
      </c>
      <c r="G157" s="40">
        <v>172.45</v>
      </c>
      <c r="H157" s="40">
        <v>181.14999999999998</v>
      </c>
      <c r="I157" s="40">
        <v>183.95</v>
      </c>
      <c r="J157" s="40">
        <v>185.49999999999997</v>
      </c>
      <c r="K157" s="31">
        <v>182.4</v>
      </c>
      <c r="L157" s="31">
        <v>178.05</v>
      </c>
      <c r="M157" s="31">
        <v>17.765730000000001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375.2</v>
      </c>
      <c r="D158" s="40">
        <v>372.25</v>
      </c>
      <c r="E158" s="40">
        <v>367.1</v>
      </c>
      <c r="F158" s="40">
        <v>359</v>
      </c>
      <c r="G158" s="40">
        <v>353.85</v>
      </c>
      <c r="H158" s="40">
        <v>380.35</v>
      </c>
      <c r="I158" s="40">
        <v>385.5</v>
      </c>
      <c r="J158" s="40">
        <v>393.6</v>
      </c>
      <c r="K158" s="31">
        <v>377.4</v>
      </c>
      <c r="L158" s="31">
        <v>364.15</v>
      </c>
      <c r="M158" s="31">
        <v>2.9031199999999999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83.75</v>
      </c>
      <c r="D159" s="40">
        <v>84.350000000000009</v>
      </c>
      <c r="E159" s="40">
        <v>82.350000000000023</v>
      </c>
      <c r="F159" s="40">
        <v>80.950000000000017</v>
      </c>
      <c r="G159" s="40">
        <v>78.950000000000031</v>
      </c>
      <c r="H159" s="40">
        <v>85.750000000000014</v>
      </c>
      <c r="I159" s="40">
        <v>87.749999999999986</v>
      </c>
      <c r="J159" s="40">
        <v>89.15</v>
      </c>
      <c r="K159" s="31">
        <v>86.35</v>
      </c>
      <c r="L159" s="31">
        <v>82.95</v>
      </c>
      <c r="M159" s="31">
        <v>155.46947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2941.75</v>
      </c>
      <c r="D160" s="40">
        <v>2950.85</v>
      </c>
      <c r="E160" s="40">
        <v>2871.95</v>
      </c>
      <c r="F160" s="40">
        <v>2802.15</v>
      </c>
      <c r="G160" s="40">
        <v>2723.25</v>
      </c>
      <c r="H160" s="40">
        <v>3020.6499999999996</v>
      </c>
      <c r="I160" s="40">
        <v>3099.55</v>
      </c>
      <c r="J160" s="40">
        <v>3169.3499999999995</v>
      </c>
      <c r="K160" s="31">
        <v>3029.75</v>
      </c>
      <c r="L160" s="31">
        <v>2881.05</v>
      </c>
      <c r="M160" s="31">
        <v>0.24562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518.1</v>
      </c>
      <c r="D161" s="40">
        <v>518.7833333333333</v>
      </c>
      <c r="E161" s="40">
        <v>500.81666666666661</v>
      </c>
      <c r="F161" s="40">
        <v>483.5333333333333</v>
      </c>
      <c r="G161" s="40">
        <v>465.56666666666661</v>
      </c>
      <c r="H161" s="40">
        <v>536.06666666666661</v>
      </c>
      <c r="I161" s="40">
        <v>554.0333333333333</v>
      </c>
      <c r="J161" s="40">
        <v>571.31666666666661</v>
      </c>
      <c r="K161" s="31">
        <v>536.75</v>
      </c>
      <c r="L161" s="31">
        <v>501.5</v>
      </c>
      <c r="M161" s="31">
        <v>3.2593899999999998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175.1</v>
      </c>
      <c r="D162" s="40">
        <v>174.29999999999998</v>
      </c>
      <c r="E162" s="40">
        <v>171.79999999999995</v>
      </c>
      <c r="F162" s="40">
        <v>168.49999999999997</v>
      </c>
      <c r="G162" s="40">
        <v>165.99999999999994</v>
      </c>
      <c r="H162" s="40">
        <v>177.59999999999997</v>
      </c>
      <c r="I162" s="40">
        <v>180.10000000000002</v>
      </c>
      <c r="J162" s="40">
        <v>183.39999999999998</v>
      </c>
      <c r="K162" s="31">
        <v>176.8</v>
      </c>
      <c r="L162" s="31">
        <v>171</v>
      </c>
      <c r="M162" s="31">
        <v>5.30023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216.7</v>
      </c>
      <c r="D163" s="40">
        <v>222.15</v>
      </c>
      <c r="E163" s="40">
        <v>209.5</v>
      </c>
      <c r="F163" s="40">
        <v>202.29999999999998</v>
      </c>
      <c r="G163" s="40">
        <v>189.64999999999998</v>
      </c>
      <c r="H163" s="40">
        <v>229.35000000000002</v>
      </c>
      <c r="I163" s="40">
        <v>242.00000000000006</v>
      </c>
      <c r="J163" s="40">
        <v>249.20000000000005</v>
      </c>
      <c r="K163" s="31">
        <v>234.8</v>
      </c>
      <c r="L163" s="31">
        <v>214.95</v>
      </c>
      <c r="M163" s="31">
        <v>101.11275999999999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236.95</v>
      </c>
      <c r="D164" s="40">
        <v>238.04999999999998</v>
      </c>
      <c r="E164" s="40">
        <v>233.09999999999997</v>
      </c>
      <c r="F164" s="40">
        <v>229.24999999999997</v>
      </c>
      <c r="G164" s="40">
        <v>224.29999999999995</v>
      </c>
      <c r="H164" s="40">
        <v>241.89999999999998</v>
      </c>
      <c r="I164" s="40">
        <v>246.84999999999997</v>
      </c>
      <c r="J164" s="40">
        <v>250.7</v>
      </c>
      <c r="K164" s="31">
        <v>243</v>
      </c>
      <c r="L164" s="31">
        <v>234.2</v>
      </c>
      <c r="M164" s="31">
        <v>28.460909999999998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8.9499999999999993</v>
      </c>
      <c r="D165" s="40">
        <v>9.0166666666666657</v>
      </c>
      <c r="E165" s="40">
        <v>8.8333333333333321</v>
      </c>
      <c r="F165" s="40">
        <v>8.7166666666666668</v>
      </c>
      <c r="G165" s="40">
        <v>8.5333333333333332</v>
      </c>
      <c r="H165" s="40">
        <v>9.1333333333333311</v>
      </c>
      <c r="I165" s="40">
        <v>9.3166666666666647</v>
      </c>
      <c r="J165" s="40">
        <v>9.43333333333333</v>
      </c>
      <c r="K165" s="31">
        <v>9.1999999999999993</v>
      </c>
      <c r="L165" s="31">
        <v>8.9</v>
      </c>
      <c r="M165" s="31">
        <v>61.623699999999999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60.9</v>
      </c>
      <c r="D166" s="40">
        <v>61.550000000000004</v>
      </c>
      <c r="E166" s="40">
        <v>59.600000000000009</v>
      </c>
      <c r="F166" s="40">
        <v>58.300000000000004</v>
      </c>
      <c r="G166" s="40">
        <v>56.350000000000009</v>
      </c>
      <c r="H166" s="40">
        <v>62.850000000000009</v>
      </c>
      <c r="I166" s="40">
        <v>64.800000000000011</v>
      </c>
      <c r="J166" s="40">
        <v>66.100000000000009</v>
      </c>
      <c r="K166" s="31">
        <v>63.5</v>
      </c>
      <c r="L166" s="31">
        <v>60.25</v>
      </c>
      <c r="M166" s="31">
        <v>14.09061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142.35</v>
      </c>
      <c r="D167" s="40">
        <v>142.70000000000002</v>
      </c>
      <c r="E167" s="40">
        <v>140.40000000000003</v>
      </c>
      <c r="F167" s="40">
        <v>138.45000000000002</v>
      </c>
      <c r="G167" s="40">
        <v>136.15000000000003</v>
      </c>
      <c r="H167" s="40">
        <v>144.65000000000003</v>
      </c>
      <c r="I167" s="40">
        <v>146.95000000000005</v>
      </c>
      <c r="J167" s="40">
        <v>148.90000000000003</v>
      </c>
      <c r="K167" s="31">
        <v>145</v>
      </c>
      <c r="L167" s="31">
        <v>140.75</v>
      </c>
      <c r="M167" s="31">
        <v>89.593400000000003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324.35000000000002</v>
      </c>
      <c r="D168" s="40">
        <v>325.46666666666664</v>
      </c>
      <c r="E168" s="40">
        <v>317.2833333333333</v>
      </c>
      <c r="F168" s="40">
        <v>310.21666666666664</v>
      </c>
      <c r="G168" s="40">
        <v>302.0333333333333</v>
      </c>
      <c r="H168" s="40">
        <v>332.5333333333333</v>
      </c>
      <c r="I168" s="40">
        <v>340.71666666666658</v>
      </c>
      <c r="J168" s="40">
        <v>347.7833333333333</v>
      </c>
      <c r="K168" s="31">
        <v>333.65</v>
      </c>
      <c r="L168" s="31">
        <v>318.39999999999998</v>
      </c>
      <c r="M168" s="31">
        <v>1.2812600000000001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4545.8500000000004</v>
      </c>
      <c r="D169" s="40">
        <v>4561.166666666667</v>
      </c>
      <c r="E169" s="40">
        <v>4489.6833333333343</v>
      </c>
      <c r="F169" s="40">
        <v>4433.5166666666673</v>
      </c>
      <c r="G169" s="40">
        <v>4362.0333333333347</v>
      </c>
      <c r="H169" s="40">
        <v>4617.3333333333339</v>
      </c>
      <c r="I169" s="40">
        <v>4688.8166666666657</v>
      </c>
      <c r="J169" s="40">
        <v>4744.9833333333336</v>
      </c>
      <c r="K169" s="31">
        <v>4632.6499999999996</v>
      </c>
      <c r="L169" s="31">
        <v>4505</v>
      </c>
      <c r="M169" s="31">
        <v>0.25641999999999998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29.2</v>
      </c>
      <c r="D170" s="40">
        <v>29.5</v>
      </c>
      <c r="E170" s="40">
        <v>28.65</v>
      </c>
      <c r="F170" s="40">
        <v>28.099999999999998</v>
      </c>
      <c r="G170" s="40">
        <v>27.249999999999996</v>
      </c>
      <c r="H170" s="40">
        <v>30.05</v>
      </c>
      <c r="I170" s="40">
        <v>30.900000000000002</v>
      </c>
      <c r="J170" s="40">
        <v>31.450000000000003</v>
      </c>
      <c r="K170" s="31">
        <v>30.35</v>
      </c>
      <c r="L170" s="31">
        <v>28.95</v>
      </c>
      <c r="M170" s="31">
        <v>206.02960999999999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3100.75</v>
      </c>
      <c r="D171" s="40">
        <v>3103.2833333333333</v>
      </c>
      <c r="E171" s="40">
        <v>3069.7166666666667</v>
      </c>
      <c r="F171" s="40">
        <v>3038.6833333333334</v>
      </c>
      <c r="G171" s="40">
        <v>3005.1166666666668</v>
      </c>
      <c r="H171" s="40">
        <v>3134.3166666666666</v>
      </c>
      <c r="I171" s="40">
        <v>3167.8833333333332</v>
      </c>
      <c r="J171" s="40">
        <v>3198.9166666666665</v>
      </c>
      <c r="K171" s="31">
        <v>3136.85</v>
      </c>
      <c r="L171" s="31">
        <v>3072.25</v>
      </c>
      <c r="M171" s="31">
        <v>0.20641000000000001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199.35</v>
      </c>
      <c r="D172" s="40">
        <v>201.75</v>
      </c>
      <c r="E172" s="40">
        <v>196.6</v>
      </c>
      <c r="F172" s="40">
        <v>193.85</v>
      </c>
      <c r="G172" s="40">
        <v>188.7</v>
      </c>
      <c r="H172" s="40">
        <v>204.5</v>
      </c>
      <c r="I172" s="40">
        <v>209.64999999999998</v>
      </c>
      <c r="J172" s="40">
        <v>212.4</v>
      </c>
      <c r="K172" s="31">
        <v>206.9</v>
      </c>
      <c r="L172" s="31">
        <v>199</v>
      </c>
      <c r="M172" s="31">
        <v>2.14785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3379.05</v>
      </c>
      <c r="D173" s="40">
        <v>3344.4666666666672</v>
      </c>
      <c r="E173" s="40">
        <v>3289.0333333333342</v>
      </c>
      <c r="F173" s="40">
        <v>3199.0166666666669</v>
      </c>
      <c r="G173" s="40">
        <v>3143.5833333333339</v>
      </c>
      <c r="H173" s="40">
        <v>3434.4833333333345</v>
      </c>
      <c r="I173" s="40">
        <v>3489.916666666667</v>
      </c>
      <c r="J173" s="40">
        <v>3579.9333333333348</v>
      </c>
      <c r="K173" s="31">
        <v>3399.9</v>
      </c>
      <c r="L173" s="31">
        <v>3254.45</v>
      </c>
      <c r="M173" s="31">
        <v>0.14186000000000001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176.9</v>
      </c>
      <c r="D174" s="40">
        <v>178.56666666666669</v>
      </c>
      <c r="E174" s="40">
        <v>173.88333333333338</v>
      </c>
      <c r="F174" s="40">
        <v>170.8666666666667</v>
      </c>
      <c r="G174" s="40">
        <v>166.18333333333339</v>
      </c>
      <c r="H174" s="40">
        <v>181.58333333333337</v>
      </c>
      <c r="I174" s="40">
        <v>186.26666666666671</v>
      </c>
      <c r="J174" s="40">
        <v>189.28333333333336</v>
      </c>
      <c r="K174" s="31">
        <v>183.25</v>
      </c>
      <c r="L174" s="31">
        <v>175.55</v>
      </c>
      <c r="M174" s="31">
        <v>7.3753200000000003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6005.7</v>
      </c>
      <c r="D175" s="40">
        <v>6043.2166666666672</v>
      </c>
      <c r="E175" s="40">
        <v>5921.4833333333345</v>
      </c>
      <c r="F175" s="40">
        <v>5837.2666666666673</v>
      </c>
      <c r="G175" s="40">
        <v>5715.5333333333347</v>
      </c>
      <c r="H175" s="40">
        <v>6127.4333333333343</v>
      </c>
      <c r="I175" s="40">
        <v>6249.1666666666679</v>
      </c>
      <c r="J175" s="40">
        <v>6333.3833333333341</v>
      </c>
      <c r="K175" s="31">
        <v>6164.95</v>
      </c>
      <c r="L175" s="31">
        <v>5959</v>
      </c>
      <c r="M175" s="31">
        <v>0.10317999999999999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3794.85</v>
      </c>
      <c r="D176" s="40">
        <v>3818.85</v>
      </c>
      <c r="E176" s="40">
        <v>3737.95</v>
      </c>
      <c r="F176" s="40">
        <v>3681.0499999999997</v>
      </c>
      <c r="G176" s="40">
        <v>3600.1499999999996</v>
      </c>
      <c r="H176" s="40">
        <v>3875.75</v>
      </c>
      <c r="I176" s="40">
        <v>3956.6500000000005</v>
      </c>
      <c r="J176" s="40">
        <v>4013.55</v>
      </c>
      <c r="K176" s="31">
        <v>3899.75</v>
      </c>
      <c r="L176" s="31">
        <v>3761.95</v>
      </c>
      <c r="M176" s="31">
        <v>1.5532900000000001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1605.3</v>
      </c>
      <c r="D177" s="40">
        <v>1608.7833333333335</v>
      </c>
      <c r="E177" s="40">
        <v>1589.5666666666671</v>
      </c>
      <c r="F177" s="40">
        <v>1573.8333333333335</v>
      </c>
      <c r="G177" s="40">
        <v>1554.616666666667</v>
      </c>
      <c r="H177" s="40">
        <v>1624.5166666666671</v>
      </c>
      <c r="I177" s="40">
        <v>1643.7333333333338</v>
      </c>
      <c r="J177" s="40">
        <v>1659.4666666666672</v>
      </c>
      <c r="K177" s="31">
        <v>1628</v>
      </c>
      <c r="L177" s="31">
        <v>1593.05</v>
      </c>
      <c r="M177" s="31">
        <v>0.64070000000000005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667.6</v>
      </c>
      <c r="D178" s="40">
        <v>672.83333333333337</v>
      </c>
      <c r="E178" s="40">
        <v>659.76666666666677</v>
      </c>
      <c r="F178" s="40">
        <v>651.93333333333339</v>
      </c>
      <c r="G178" s="40">
        <v>638.86666666666679</v>
      </c>
      <c r="H178" s="40">
        <v>680.66666666666674</v>
      </c>
      <c r="I178" s="40">
        <v>693.73333333333335</v>
      </c>
      <c r="J178" s="40">
        <v>701.56666666666672</v>
      </c>
      <c r="K178" s="31">
        <v>685.9</v>
      </c>
      <c r="L178" s="31">
        <v>665</v>
      </c>
      <c r="M178" s="31">
        <v>17.644970000000001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1027.05</v>
      </c>
      <c r="D179" s="40">
        <v>1031.4833333333333</v>
      </c>
      <c r="E179" s="40">
        <v>1009.3666666666668</v>
      </c>
      <c r="F179" s="40">
        <v>991.68333333333339</v>
      </c>
      <c r="G179" s="40">
        <v>969.56666666666683</v>
      </c>
      <c r="H179" s="40">
        <v>1049.1666666666667</v>
      </c>
      <c r="I179" s="40">
        <v>1071.2833333333331</v>
      </c>
      <c r="J179" s="40">
        <v>1088.9666666666667</v>
      </c>
      <c r="K179" s="31">
        <v>1053.5999999999999</v>
      </c>
      <c r="L179" s="31">
        <v>1013.8</v>
      </c>
      <c r="M179" s="31">
        <v>0.56340999999999997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645.4</v>
      </c>
      <c r="D180" s="40">
        <v>642.08333333333326</v>
      </c>
      <c r="E180" s="40">
        <v>631.36666666666656</v>
      </c>
      <c r="F180" s="40">
        <v>617.33333333333326</v>
      </c>
      <c r="G180" s="40">
        <v>606.61666666666656</v>
      </c>
      <c r="H180" s="40">
        <v>656.11666666666656</v>
      </c>
      <c r="I180" s="40">
        <v>666.83333333333326</v>
      </c>
      <c r="J180" s="40">
        <v>680.86666666666656</v>
      </c>
      <c r="K180" s="31">
        <v>652.79999999999995</v>
      </c>
      <c r="L180" s="31">
        <v>628.04999999999995</v>
      </c>
      <c r="M180" s="31">
        <v>2.9553500000000001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948.85</v>
      </c>
      <c r="D181" s="40">
        <v>947.26666666666677</v>
      </c>
      <c r="E181" s="40">
        <v>940.83333333333348</v>
      </c>
      <c r="F181" s="40">
        <v>932.81666666666672</v>
      </c>
      <c r="G181" s="40">
        <v>926.38333333333344</v>
      </c>
      <c r="H181" s="40">
        <v>955.28333333333353</v>
      </c>
      <c r="I181" s="40">
        <v>961.7166666666667</v>
      </c>
      <c r="J181" s="40">
        <v>969.73333333333358</v>
      </c>
      <c r="K181" s="31">
        <v>953.7</v>
      </c>
      <c r="L181" s="31">
        <v>939.25</v>
      </c>
      <c r="M181" s="31">
        <v>6.7176299999999998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554.85</v>
      </c>
      <c r="D182" s="40">
        <v>551.30000000000007</v>
      </c>
      <c r="E182" s="40">
        <v>543.65000000000009</v>
      </c>
      <c r="F182" s="40">
        <v>532.45000000000005</v>
      </c>
      <c r="G182" s="40">
        <v>524.80000000000007</v>
      </c>
      <c r="H182" s="40">
        <v>562.50000000000011</v>
      </c>
      <c r="I182" s="40">
        <v>570.15</v>
      </c>
      <c r="J182" s="40">
        <v>581.35000000000014</v>
      </c>
      <c r="K182" s="31">
        <v>558.95000000000005</v>
      </c>
      <c r="L182" s="31">
        <v>540.1</v>
      </c>
      <c r="M182" s="31">
        <v>1.03339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1545.9</v>
      </c>
      <c r="D183" s="40">
        <v>1544.8833333333334</v>
      </c>
      <c r="E183" s="40">
        <v>1514.8166666666668</v>
      </c>
      <c r="F183" s="40">
        <v>1483.7333333333333</v>
      </c>
      <c r="G183" s="40">
        <v>1453.6666666666667</v>
      </c>
      <c r="H183" s="40">
        <v>1575.9666666666669</v>
      </c>
      <c r="I183" s="40">
        <v>1606.0333333333335</v>
      </c>
      <c r="J183" s="40">
        <v>1637.116666666667</v>
      </c>
      <c r="K183" s="31">
        <v>1574.95</v>
      </c>
      <c r="L183" s="31">
        <v>1513.8</v>
      </c>
      <c r="M183" s="31">
        <v>5.6410400000000003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368.1</v>
      </c>
      <c r="D184" s="40">
        <v>369.86666666666662</v>
      </c>
      <c r="E184" s="40">
        <v>358.28333333333325</v>
      </c>
      <c r="F184" s="40">
        <v>348.46666666666664</v>
      </c>
      <c r="G184" s="40">
        <v>336.88333333333327</v>
      </c>
      <c r="H184" s="40">
        <v>379.68333333333322</v>
      </c>
      <c r="I184" s="40">
        <v>391.26666666666659</v>
      </c>
      <c r="J184" s="40">
        <v>401.0833333333332</v>
      </c>
      <c r="K184" s="31">
        <v>381.45</v>
      </c>
      <c r="L184" s="31">
        <v>360.05</v>
      </c>
      <c r="M184" s="31">
        <v>46.008470000000003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631.70000000000005</v>
      </c>
      <c r="D185" s="40">
        <v>636.9</v>
      </c>
      <c r="E185" s="40">
        <v>621.79999999999995</v>
      </c>
      <c r="F185" s="40">
        <v>611.9</v>
      </c>
      <c r="G185" s="40">
        <v>596.79999999999995</v>
      </c>
      <c r="H185" s="40">
        <v>646.79999999999995</v>
      </c>
      <c r="I185" s="40">
        <v>661.90000000000009</v>
      </c>
      <c r="J185" s="40">
        <v>671.8</v>
      </c>
      <c r="K185" s="31">
        <v>652</v>
      </c>
      <c r="L185" s="31">
        <v>627</v>
      </c>
      <c r="M185" s="31">
        <v>6.0872400000000004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1574.1</v>
      </c>
      <c r="D186" s="40">
        <v>1566.8499999999997</v>
      </c>
      <c r="E186" s="40">
        <v>1546.1499999999994</v>
      </c>
      <c r="F186" s="40">
        <v>1518.1999999999998</v>
      </c>
      <c r="G186" s="40">
        <v>1497.4999999999995</v>
      </c>
      <c r="H186" s="40">
        <v>1594.7999999999993</v>
      </c>
      <c r="I186" s="40">
        <v>1615.4999999999995</v>
      </c>
      <c r="J186" s="40">
        <v>1643.4499999999991</v>
      </c>
      <c r="K186" s="31">
        <v>1587.55</v>
      </c>
      <c r="L186" s="31">
        <v>1538.9</v>
      </c>
      <c r="M186" s="31">
        <v>17.290659999999999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364.2</v>
      </c>
      <c r="D187" s="40">
        <v>370.48333333333335</v>
      </c>
      <c r="E187" s="40">
        <v>353.4666666666667</v>
      </c>
      <c r="F187" s="40">
        <v>342.73333333333335</v>
      </c>
      <c r="G187" s="40">
        <v>325.7166666666667</v>
      </c>
      <c r="H187" s="40">
        <v>381.2166666666667</v>
      </c>
      <c r="I187" s="40">
        <v>398.23333333333335</v>
      </c>
      <c r="J187" s="40">
        <v>408.9666666666667</v>
      </c>
      <c r="K187" s="31">
        <v>387.5</v>
      </c>
      <c r="L187" s="31">
        <v>359.75</v>
      </c>
      <c r="M187" s="31">
        <v>6.0704799999999999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161.35</v>
      </c>
      <c r="D188" s="40">
        <v>162.23333333333335</v>
      </c>
      <c r="E188" s="40">
        <v>156.4666666666667</v>
      </c>
      <c r="F188" s="40">
        <v>151.58333333333334</v>
      </c>
      <c r="G188" s="40">
        <v>145.81666666666669</v>
      </c>
      <c r="H188" s="40">
        <v>167.1166666666667</v>
      </c>
      <c r="I188" s="40">
        <v>172.88333333333335</v>
      </c>
      <c r="J188" s="40">
        <v>177.76666666666671</v>
      </c>
      <c r="K188" s="31">
        <v>168</v>
      </c>
      <c r="L188" s="31">
        <v>157.35</v>
      </c>
      <c r="M188" s="31">
        <v>30.45138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1234.1500000000001</v>
      </c>
      <c r="D189" s="40">
        <v>1246.5833333333335</v>
      </c>
      <c r="E189" s="40">
        <v>1205.2166666666669</v>
      </c>
      <c r="F189" s="40">
        <v>1176.2833333333335</v>
      </c>
      <c r="G189" s="40">
        <v>1134.916666666667</v>
      </c>
      <c r="H189" s="40">
        <v>1275.5166666666669</v>
      </c>
      <c r="I189" s="40">
        <v>1316.8833333333337</v>
      </c>
      <c r="J189" s="40">
        <v>1345.8166666666668</v>
      </c>
      <c r="K189" s="31">
        <v>1287.95</v>
      </c>
      <c r="L189" s="31">
        <v>1217.6500000000001</v>
      </c>
      <c r="M189" s="31">
        <v>0.48430000000000001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455.95</v>
      </c>
      <c r="D190" s="40">
        <v>462.75</v>
      </c>
      <c r="E190" s="40">
        <v>446.15</v>
      </c>
      <c r="F190" s="40">
        <v>436.34999999999997</v>
      </c>
      <c r="G190" s="40">
        <v>419.74999999999994</v>
      </c>
      <c r="H190" s="40">
        <v>472.55</v>
      </c>
      <c r="I190" s="40">
        <v>489.15000000000003</v>
      </c>
      <c r="J190" s="40">
        <v>498.95000000000005</v>
      </c>
      <c r="K190" s="31">
        <v>479.35</v>
      </c>
      <c r="L190" s="31">
        <v>452.95</v>
      </c>
      <c r="M190" s="31">
        <v>5.1425700000000001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178.65</v>
      </c>
      <c r="D191" s="40">
        <v>179.30000000000004</v>
      </c>
      <c r="E191" s="40">
        <v>172.55000000000007</v>
      </c>
      <c r="F191" s="40">
        <v>166.45000000000002</v>
      </c>
      <c r="G191" s="40">
        <v>159.70000000000005</v>
      </c>
      <c r="H191" s="40">
        <v>185.40000000000009</v>
      </c>
      <c r="I191" s="40">
        <v>192.15000000000003</v>
      </c>
      <c r="J191" s="40">
        <v>198.25000000000011</v>
      </c>
      <c r="K191" s="31">
        <v>186.05</v>
      </c>
      <c r="L191" s="31">
        <v>173.2</v>
      </c>
      <c r="M191" s="31">
        <v>4.7741199999999999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1541.05</v>
      </c>
      <c r="D192" s="40">
        <v>1521.1166666666668</v>
      </c>
      <c r="E192" s="40">
        <v>1470.0333333333335</v>
      </c>
      <c r="F192" s="40">
        <v>1399.0166666666667</v>
      </c>
      <c r="G192" s="40">
        <v>1347.9333333333334</v>
      </c>
      <c r="H192" s="40">
        <v>1592.1333333333337</v>
      </c>
      <c r="I192" s="40">
        <v>1643.2166666666667</v>
      </c>
      <c r="J192" s="40">
        <v>1714.2333333333338</v>
      </c>
      <c r="K192" s="31">
        <v>1572.2</v>
      </c>
      <c r="L192" s="31">
        <v>1450.1</v>
      </c>
      <c r="M192" s="31">
        <v>2.3285999999999998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710.6</v>
      </c>
      <c r="D193" s="40">
        <v>702.51666666666677</v>
      </c>
      <c r="E193" s="40">
        <v>688.08333333333348</v>
      </c>
      <c r="F193" s="40">
        <v>665.56666666666672</v>
      </c>
      <c r="G193" s="40">
        <v>651.13333333333344</v>
      </c>
      <c r="H193" s="40">
        <v>725.03333333333353</v>
      </c>
      <c r="I193" s="40">
        <v>739.4666666666667</v>
      </c>
      <c r="J193" s="40">
        <v>761.98333333333358</v>
      </c>
      <c r="K193" s="31">
        <v>716.95</v>
      </c>
      <c r="L193" s="31">
        <v>680</v>
      </c>
      <c r="M193" s="31">
        <v>60.45411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355.6</v>
      </c>
      <c r="D194" s="40">
        <v>356.93333333333334</v>
      </c>
      <c r="E194" s="40">
        <v>349.86666666666667</v>
      </c>
      <c r="F194" s="40">
        <v>344.13333333333333</v>
      </c>
      <c r="G194" s="40">
        <v>337.06666666666666</v>
      </c>
      <c r="H194" s="40">
        <v>362.66666666666669</v>
      </c>
      <c r="I194" s="40">
        <v>369.73333333333341</v>
      </c>
      <c r="J194" s="40">
        <v>375.4666666666667</v>
      </c>
      <c r="K194" s="31">
        <v>364</v>
      </c>
      <c r="L194" s="31">
        <v>351.2</v>
      </c>
      <c r="M194" s="31">
        <v>3.0106199999999999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104.35</v>
      </c>
      <c r="D195" s="40">
        <v>105.18333333333332</v>
      </c>
      <c r="E195" s="40">
        <v>102.51666666666665</v>
      </c>
      <c r="F195" s="40">
        <v>100.68333333333332</v>
      </c>
      <c r="G195" s="40">
        <v>98.016666666666652</v>
      </c>
      <c r="H195" s="40">
        <v>107.01666666666665</v>
      </c>
      <c r="I195" s="40">
        <v>109.68333333333331</v>
      </c>
      <c r="J195" s="40">
        <v>111.51666666666665</v>
      </c>
      <c r="K195" s="31">
        <v>107.85</v>
      </c>
      <c r="L195" s="31">
        <v>103.35</v>
      </c>
      <c r="M195" s="31">
        <v>8.7037200000000006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112.45</v>
      </c>
      <c r="D196" s="40">
        <v>113.11666666666667</v>
      </c>
      <c r="E196" s="40">
        <v>110.83333333333334</v>
      </c>
      <c r="F196" s="40">
        <v>109.21666666666667</v>
      </c>
      <c r="G196" s="40">
        <v>106.93333333333334</v>
      </c>
      <c r="H196" s="40">
        <v>114.73333333333335</v>
      </c>
      <c r="I196" s="40">
        <v>117.01666666666668</v>
      </c>
      <c r="J196" s="40">
        <v>118.63333333333335</v>
      </c>
      <c r="K196" s="31">
        <v>115.4</v>
      </c>
      <c r="L196" s="31">
        <v>111.5</v>
      </c>
      <c r="M196" s="31">
        <v>20.29505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332.15</v>
      </c>
      <c r="D197" s="40">
        <v>331.48333333333335</v>
      </c>
      <c r="E197" s="40">
        <v>323.9666666666667</v>
      </c>
      <c r="F197" s="40">
        <v>315.78333333333336</v>
      </c>
      <c r="G197" s="40">
        <v>308.26666666666671</v>
      </c>
      <c r="H197" s="40">
        <v>339.66666666666669</v>
      </c>
      <c r="I197" s="40">
        <v>347.18333333333334</v>
      </c>
      <c r="J197" s="40">
        <v>355.36666666666667</v>
      </c>
      <c r="K197" s="31">
        <v>339</v>
      </c>
      <c r="L197" s="31">
        <v>323.3</v>
      </c>
      <c r="M197" s="31">
        <v>8.7216100000000001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658.65</v>
      </c>
      <c r="D198" s="40">
        <v>659.63333333333333</v>
      </c>
      <c r="E198" s="40">
        <v>650.41666666666663</v>
      </c>
      <c r="F198" s="40">
        <v>642.18333333333328</v>
      </c>
      <c r="G198" s="40">
        <v>632.96666666666658</v>
      </c>
      <c r="H198" s="40">
        <v>667.86666666666667</v>
      </c>
      <c r="I198" s="40">
        <v>677.08333333333337</v>
      </c>
      <c r="J198" s="40">
        <v>685.31666666666672</v>
      </c>
      <c r="K198" s="31">
        <v>668.85</v>
      </c>
      <c r="L198" s="31">
        <v>651.4</v>
      </c>
      <c r="M198" s="31">
        <v>0.38951999999999998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2195.6</v>
      </c>
      <c r="D199" s="40">
        <v>2204.5</v>
      </c>
      <c r="E199" s="40">
        <v>2177.6</v>
      </c>
      <c r="F199" s="40">
        <v>2159.6</v>
      </c>
      <c r="G199" s="40">
        <v>2132.6999999999998</v>
      </c>
      <c r="H199" s="40">
        <v>2222.5</v>
      </c>
      <c r="I199" s="40">
        <v>2249.3999999999996</v>
      </c>
      <c r="J199" s="40">
        <v>2267.4</v>
      </c>
      <c r="K199" s="31">
        <v>2231.4</v>
      </c>
      <c r="L199" s="31">
        <v>2186.5</v>
      </c>
      <c r="M199" s="31">
        <v>1.06145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977.2</v>
      </c>
      <c r="D200" s="40">
        <v>986.25</v>
      </c>
      <c r="E200" s="40">
        <v>960.3</v>
      </c>
      <c r="F200" s="40">
        <v>943.4</v>
      </c>
      <c r="G200" s="40">
        <v>917.44999999999993</v>
      </c>
      <c r="H200" s="40">
        <v>1003.15</v>
      </c>
      <c r="I200" s="40">
        <v>1029.0999999999999</v>
      </c>
      <c r="J200" s="40">
        <v>1046</v>
      </c>
      <c r="K200" s="31">
        <v>1012.2</v>
      </c>
      <c r="L200" s="31">
        <v>969.35</v>
      </c>
      <c r="M200" s="31">
        <v>102.16773999999999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2877.65</v>
      </c>
      <c r="D201" s="40">
        <v>2907.9833333333336</v>
      </c>
      <c r="E201" s="40">
        <v>2834.9666666666672</v>
      </c>
      <c r="F201" s="40">
        <v>2792.2833333333338</v>
      </c>
      <c r="G201" s="40">
        <v>2719.2666666666673</v>
      </c>
      <c r="H201" s="40">
        <v>2950.666666666667</v>
      </c>
      <c r="I201" s="40">
        <v>3023.6833333333334</v>
      </c>
      <c r="J201" s="40">
        <v>3066.3666666666668</v>
      </c>
      <c r="K201" s="31">
        <v>2981</v>
      </c>
      <c r="L201" s="31">
        <v>2865.3</v>
      </c>
      <c r="M201" s="31">
        <v>7.1989599999999996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1443.15</v>
      </c>
      <c r="D202" s="40">
        <v>1444.4333333333334</v>
      </c>
      <c r="E202" s="40">
        <v>1434.8666666666668</v>
      </c>
      <c r="F202" s="40">
        <v>1426.5833333333335</v>
      </c>
      <c r="G202" s="40">
        <v>1417.0166666666669</v>
      </c>
      <c r="H202" s="40">
        <v>1452.7166666666667</v>
      </c>
      <c r="I202" s="40">
        <v>1462.2833333333333</v>
      </c>
      <c r="J202" s="40">
        <v>1470.5666666666666</v>
      </c>
      <c r="K202" s="31">
        <v>1454</v>
      </c>
      <c r="L202" s="31">
        <v>1436.15</v>
      </c>
      <c r="M202" s="31">
        <v>120.87125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663.45</v>
      </c>
      <c r="D203" s="40">
        <v>668.9666666666667</v>
      </c>
      <c r="E203" s="40">
        <v>656.43333333333339</v>
      </c>
      <c r="F203" s="40">
        <v>649.41666666666674</v>
      </c>
      <c r="G203" s="40">
        <v>636.88333333333344</v>
      </c>
      <c r="H203" s="40">
        <v>675.98333333333335</v>
      </c>
      <c r="I203" s="40">
        <v>688.51666666666665</v>
      </c>
      <c r="J203" s="40">
        <v>695.5333333333333</v>
      </c>
      <c r="K203" s="31">
        <v>681.5</v>
      </c>
      <c r="L203" s="31">
        <v>661.95</v>
      </c>
      <c r="M203" s="31">
        <v>36.294139999999999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78.349999999999994</v>
      </c>
      <c r="D204" s="40">
        <v>80.033333333333331</v>
      </c>
      <c r="E204" s="40">
        <v>76.066666666666663</v>
      </c>
      <c r="F204" s="40">
        <v>73.783333333333331</v>
      </c>
      <c r="G204" s="40">
        <v>69.816666666666663</v>
      </c>
      <c r="H204" s="40">
        <v>82.316666666666663</v>
      </c>
      <c r="I204" s="40">
        <v>86.283333333333331</v>
      </c>
      <c r="J204" s="40">
        <v>88.566666666666663</v>
      </c>
      <c r="K204" s="31">
        <v>84</v>
      </c>
      <c r="L204" s="31">
        <v>77.75</v>
      </c>
      <c r="M204" s="31">
        <v>61.756570000000004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1491.55</v>
      </c>
      <c r="D205" s="40">
        <v>1502.3</v>
      </c>
      <c r="E205" s="40">
        <v>1464.8999999999999</v>
      </c>
      <c r="F205" s="40">
        <v>1438.25</v>
      </c>
      <c r="G205" s="40">
        <v>1400.85</v>
      </c>
      <c r="H205" s="40">
        <v>1528.9499999999998</v>
      </c>
      <c r="I205" s="40">
        <v>1566.35</v>
      </c>
      <c r="J205" s="40">
        <v>1592.9999999999998</v>
      </c>
      <c r="K205" s="31">
        <v>1539.7</v>
      </c>
      <c r="L205" s="31">
        <v>1475.65</v>
      </c>
      <c r="M205" s="31">
        <v>17.70147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944.5</v>
      </c>
      <c r="D206" s="40">
        <v>956.7833333333333</v>
      </c>
      <c r="E206" s="40">
        <v>928.71666666666658</v>
      </c>
      <c r="F206" s="40">
        <v>912.93333333333328</v>
      </c>
      <c r="G206" s="40">
        <v>884.86666666666656</v>
      </c>
      <c r="H206" s="40">
        <v>972.56666666666661</v>
      </c>
      <c r="I206" s="40">
        <v>1000.6333333333332</v>
      </c>
      <c r="J206" s="40">
        <v>1016.4166666666666</v>
      </c>
      <c r="K206" s="31">
        <v>984.85</v>
      </c>
      <c r="L206" s="31">
        <v>941</v>
      </c>
      <c r="M206" s="31">
        <v>0.42965999999999999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1103.55</v>
      </c>
      <c r="D207" s="40">
        <v>1091.45</v>
      </c>
      <c r="E207" s="40">
        <v>1073.1500000000001</v>
      </c>
      <c r="F207" s="40">
        <v>1042.75</v>
      </c>
      <c r="G207" s="40">
        <v>1024.45</v>
      </c>
      <c r="H207" s="40">
        <v>1121.8500000000001</v>
      </c>
      <c r="I207" s="40">
        <v>1140.1499999999999</v>
      </c>
      <c r="J207" s="40">
        <v>1170.5500000000002</v>
      </c>
      <c r="K207" s="31">
        <v>1109.75</v>
      </c>
      <c r="L207" s="31">
        <v>1061.05</v>
      </c>
      <c r="M207" s="31">
        <v>28.629180000000002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265.5</v>
      </c>
      <c r="D208" s="40">
        <v>267.66666666666669</v>
      </c>
      <c r="E208" s="40">
        <v>259.93333333333339</v>
      </c>
      <c r="F208" s="40">
        <v>254.36666666666673</v>
      </c>
      <c r="G208" s="40">
        <v>246.63333333333344</v>
      </c>
      <c r="H208" s="40">
        <v>273.23333333333335</v>
      </c>
      <c r="I208" s="40">
        <v>280.96666666666658</v>
      </c>
      <c r="J208" s="40">
        <v>286.5333333333333</v>
      </c>
      <c r="K208" s="31">
        <v>275.39999999999998</v>
      </c>
      <c r="L208" s="31">
        <v>262.10000000000002</v>
      </c>
      <c r="M208" s="31">
        <v>21.367599999999999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148.94999999999999</v>
      </c>
      <c r="D209" s="40">
        <v>150.66666666666666</v>
      </c>
      <c r="E209" s="40">
        <v>145.18333333333331</v>
      </c>
      <c r="F209" s="40">
        <v>141.41666666666666</v>
      </c>
      <c r="G209" s="40">
        <v>135.93333333333331</v>
      </c>
      <c r="H209" s="40">
        <v>154.43333333333331</v>
      </c>
      <c r="I209" s="40">
        <v>159.91666666666666</v>
      </c>
      <c r="J209" s="40">
        <v>163.68333333333331</v>
      </c>
      <c r="K209" s="31">
        <v>156.15</v>
      </c>
      <c r="L209" s="31">
        <v>146.9</v>
      </c>
      <c r="M209" s="31">
        <v>12.699149999999999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2839</v>
      </c>
      <c r="D210" s="40">
        <v>2855.3333333333335</v>
      </c>
      <c r="E210" s="40">
        <v>2811.666666666667</v>
      </c>
      <c r="F210" s="40">
        <v>2784.3333333333335</v>
      </c>
      <c r="G210" s="40">
        <v>2740.666666666667</v>
      </c>
      <c r="H210" s="40">
        <v>2882.666666666667</v>
      </c>
      <c r="I210" s="40">
        <v>2926.3333333333339</v>
      </c>
      <c r="J210" s="40">
        <v>2953.666666666667</v>
      </c>
      <c r="K210" s="31">
        <v>2899</v>
      </c>
      <c r="L210" s="31">
        <v>2828</v>
      </c>
      <c r="M210" s="31">
        <v>4.8183600000000002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52</v>
      </c>
      <c r="D211" s="40">
        <v>52.083333333333336</v>
      </c>
      <c r="E211" s="40">
        <v>50.766666666666673</v>
      </c>
      <c r="F211" s="40">
        <v>49.533333333333339</v>
      </c>
      <c r="G211" s="40">
        <v>48.216666666666676</v>
      </c>
      <c r="H211" s="40">
        <v>53.31666666666667</v>
      </c>
      <c r="I211" s="40">
        <v>54.633333333333333</v>
      </c>
      <c r="J211" s="40">
        <v>55.866666666666667</v>
      </c>
      <c r="K211" s="31">
        <v>53.4</v>
      </c>
      <c r="L211" s="31">
        <v>50.85</v>
      </c>
      <c r="M211" s="31">
        <v>70.089579999999998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383</v>
      </c>
      <c r="D212" s="40">
        <v>386.88333333333338</v>
      </c>
      <c r="E212" s="40">
        <v>377.31666666666678</v>
      </c>
      <c r="F212" s="40">
        <v>371.63333333333338</v>
      </c>
      <c r="G212" s="40">
        <v>362.06666666666678</v>
      </c>
      <c r="H212" s="40">
        <v>392.56666666666678</v>
      </c>
      <c r="I212" s="40">
        <v>402.13333333333338</v>
      </c>
      <c r="J212" s="40">
        <v>407.81666666666678</v>
      </c>
      <c r="K212" s="31">
        <v>396.45</v>
      </c>
      <c r="L212" s="31">
        <v>381.2</v>
      </c>
      <c r="M212" s="31">
        <v>92.145529999999994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1066.75</v>
      </c>
      <c r="D213" s="40">
        <v>1069.8833333333332</v>
      </c>
      <c r="E213" s="40">
        <v>1050.8166666666664</v>
      </c>
      <c r="F213" s="40">
        <v>1034.8833333333332</v>
      </c>
      <c r="G213" s="40">
        <v>1015.8166666666664</v>
      </c>
      <c r="H213" s="40">
        <v>1085.8166666666664</v>
      </c>
      <c r="I213" s="40">
        <v>1104.883333333333</v>
      </c>
      <c r="J213" s="40">
        <v>1120.8166666666664</v>
      </c>
      <c r="K213" s="31">
        <v>1088.95</v>
      </c>
      <c r="L213" s="31">
        <v>1053.95</v>
      </c>
      <c r="M213" s="31">
        <v>1.4441600000000001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136.80000000000001</v>
      </c>
      <c r="D214" s="40">
        <v>138.20000000000002</v>
      </c>
      <c r="E214" s="40">
        <v>134.85000000000002</v>
      </c>
      <c r="F214" s="40">
        <v>132.9</v>
      </c>
      <c r="G214" s="40">
        <v>129.55000000000001</v>
      </c>
      <c r="H214" s="40">
        <v>140.15000000000003</v>
      </c>
      <c r="I214" s="40">
        <v>143.5</v>
      </c>
      <c r="J214" s="40">
        <v>145.45000000000005</v>
      </c>
      <c r="K214" s="31">
        <v>141.55000000000001</v>
      </c>
      <c r="L214" s="31">
        <v>136.25</v>
      </c>
      <c r="M214" s="31">
        <v>26.116759999999999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276.14999999999998</v>
      </c>
      <c r="D215" s="40">
        <v>275.09999999999997</v>
      </c>
      <c r="E215" s="40">
        <v>273.19999999999993</v>
      </c>
      <c r="F215" s="40">
        <v>270.24999999999994</v>
      </c>
      <c r="G215" s="40">
        <v>268.34999999999991</v>
      </c>
      <c r="H215" s="40">
        <v>278.04999999999995</v>
      </c>
      <c r="I215" s="40">
        <v>279.94999999999993</v>
      </c>
      <c r="J215" s="40">
        <v>282.89999999999998</v>
      </c>
      <c r="K215" s="31">
        <v>277</v>
      </c>
      <c r="L215" s="31">
        <v>272.14999999999998</v>
      </c>
      <c r="M215" s="31">
        <v>55.325980000000001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2434.9</v>
      </c>
      <c r="D216" s="40">
        <v>2432.6333333333332</v>
      </c>
      <c r="E216" s="40">
        <v>2405.2666666666664</v>
      </c>
      <c r="F216" s="40">
        <v>2375.6333333333332</v>
      </c>
      <c r="G216" s="40">
        <v>2348.2666666666664</v>
      </c>
      <c r="H216" s="40">
        <v>2462.2666666666664</v>
      </c>
      <c r="I216" s="40">
        <v>2489.6333333333332</v>
      </c>
      <c r="J216" s="40">
        <v>2519.2666666666664</v>
      </c>
      <c r="K216" s="31">
        <v>2460</v>
      </c>
      <c r="L216" s="31">
        <v>2403</v>
      </c>
      <c r="M216" s="31">
        <v>10.61476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333</v>
      </c>
      <c r="D217" s="40">
        <v>333.7166666666667</v>
      </c>
      <c r="E217" s="40">
        <v>327.73333333333341</v>
      </c>
      <c r="F217" s="40">
        <v>322.4666666666667</v>
      </c>
      <c r="G217" s="40">
        <v>316.48333333333341</v>
      </c>
      <c r="H217" s="40">
        <v>338.98333333333341</v>
      </c>
      <c r="I217" s="40">
        <v>344.96666666666675</v>
      </c>
      <c r="J217" s="40">
        <v>350.23333333333341</v>
      </c>
      <c r="K217" s="31">
        <v>339.7</v>
      </c>
      <c r="L217" s="31">
        <v>328.45</v>
      </c>
      <c r="M217" s="31">
        <v>10.782959999999999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42747.5</v>
      </c>
      <c r="D218" s="40">
        <v>43109.1</v>
      </c>
      <c r="E218" s="40">
        <v>42088.399999999994</v>
      </c>
      <c r="F218" s="40">
        <v>41429.299999999996</v>
      </c>
      <c r="G218" s="40">
        <v>40408.599999999991</v>
      </c>
      <c r="H218" s="40">
        <v>43768.2</v>
      </c>
      <c r="I218" s="40">
        <v>44788.899999999994</v>
      </c>
      <c r="J218" s="40">
        <v>45448</v>
      </c>
      <c r="K218" s="31">
        <v>44129.8</v>
      </c>
      <c r="L218" s="31">
        <v>42450</v>
      </c>
      <c r="M218" s="31">
        <v>3.823E-2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50</v>
      </c>
      <c r="D219" s="40">
        <v>50.566666666666663</v>
      </c>
      <c r="E219" s="40">
        <v>49.233333333333327</v>
      </c>
      <c r="F219" s="40">
        <v>48.466666666666661</v>
      </c>
      <c r="G219" s="40">
        <v>47.133333333333326</v>
      </c>
      <c r="H219" s="40">
        <v>51.333333333333329</v>
      </c>
      <c r="I219" s="40">
        <v>52.666666666666671</v>
      </c>
      <c r="J219" s="40">
        <v>53.43333333333333</v>
      </c>
      <c r="K219" s="31">
        <v>51.9</v>
      </c>
      <c r="L219" s="31">
        <v>49.8</v>
      </c>
      <c r="M219" s="31">
        <v>19.514060000000001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2458.75</v>
      </c>
      <c r="D220" s="40">
        <v>2463.0833333333335</v>
      </c>
      <c r="E220" s="40">
        <v>2445.666666666667</v>
      </c>
      <c r="F220" s="40">
        <v>2432.5833333333335</v>
      </c>
      <c r="G220" s="40">
        <v>2415.166666666667</v>
      </c>
      <c r="H220" s="40">
        <v>2476.166666666667</v>
      </c>
      <c r="I220" s="40">
        <v>2493.5833333333339</v>
      </c>
      <c r="J220" s="40">
        <v>2506.666666666667</v>
      </c>
      <c r="K220" s="31">
        <v>2480.5</v>
      </c>
      <c r="L220" s="31">
        <v>2450</v>
      </c>
      <c r="M220" s="31">
        <v>17.318300000000001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304.05</v>
      </c>
      <c r="D221" s="40">
        <v>304.75</v>
      </c>
      <c r="E221" s="40">
        <v>297.2</v>
      </c>
      <c r="F221" s="40">
        <v>290.34999999999997</v>
      </c>
      <c r="G221" s="40">
        <v>282.79999999999995</v>
      </c>
      <c r="H221" s="40">
        <v>311.60000000000002</v>
      </c>
      <c r="I221" s="40">
        <v>319.14999999999998</v>
      </c>
      <c r="J221" s="40">
        <v>326.00000000000006</v>
      </c>
      <c r="K221" s="31">
        <v>312.3</v>
      </c>
      <c r="L221" s="31">
        <v>297.89999999999998</v>
      </c>
      <c r="M221" s="31">
        <v>1.2471699999999999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641.9</v>
      </c>
      <c r="D222" s="40">
        <v>644.08333333333337</v>
      </c>
      <c r="E222" s="40">
        <v>636.91666666666674</v>
      </c>
      <c r="F222" s="40">
        <v>631.93333333333339</v>
      </c>
      <c r="G222" s="40">
        <v>624.76666666666677</v>
      </c>
      <c r="H222" s="40">
        <v>649.06666666666672</v>
      </c>
      <c r="I222" s="40">
        <v>656.23333333333346</v>
      </c>
      <c r="J222" s="40">
        <v>661.2166666666667</v>
      </c>
      <c r="K222" s="31">
        <v>651.25</v>
      </c>
      <c r="L222" s="31">
        <v>639.1</v>
      </c>
      <c r="M222" s="31">
        <v>131.69127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1477.2</v>
      </c>
      <c r="D223" s="40">
        <v>1478.5999999999997</v>
      </c>
      <c r="E223" s="40">
        <v>1465.1999999999994</v>
      </c>
      <c r="F223" s="40">
        <v>1453.1999999999996</v>
      </c>
      <c r="G223" s="40">
        <v>1439.7999999999993</v>
      </c>
      <c r="H223" s="40">
        <v>1490.5999999999995</v>
      </c>
      <c r="I223" s="40">
        <v>1503.9999999999995</v>
      </c>
      <c r="J223" s="40">
        <v>1515.9999999999995</v>
      </c>
      <c r="K223" s="31">
        <v>1492</v>
      </c>
      <c r="L223" s="31">
        <v>1466.6</v>
      </c>
      <c r="M223" s="31">
        <v>4.4675099999999999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604.79999999999995</v>
      </c>
      <c r="D224" s="40">
        <v>610.58333333333337</v>
      </c>
      <c r="E224" s="40">
        <v>595.81666666666672</v>
      </c>
      <c r="F224" s="40">
        <v>586.83333333333337</v>
      </c>
      <c r="G224" s="40">
        <v>572.06666666666672</v>
      </c>
      <c r="H224" s="40">
        <v>619.56666666666672</v>
      </c>
      <c r="I224" s="40">
        <v>634.33333333333337</v>
      </c>
      <c r="J224" s="40">
        <v>643.31666666666672</v>
      </c>
      <c r="K224" s="31">
        <v>625.35</v>
      </c>
      <c r="L224" s="31">
        <v>601.6</v>
      </c>
      <c r="M224" s="31">
        <v>12.066240000000001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760.15</v>
      </c>
      <c r="D225" s="40">
        <v>757.16666666666663</v>
      </c>
      <c r="E225" s="40">
        <v>726.38333333333321</v>
      </c>
      <c r="F225" s="40">
        <v>692.61666666666656</v>
      </c>
      <c r="G225" s="40">
        <v>661.83333333333314</v>
      </c>
      <c r="H225" s="40">
        <v>790.93333333333328</v>
      </c>
      <c r="I225" s="40">
        <v>821.71666666666681</v>
      </c>
      <c r="J225" s="40">
        <v>855.48333333333335</v>
      </c>
      <c r="K225" s="31">
        <v>787.95</v>
      </c>
      <c r="L225" s="31">
        <v>723.4</v>
      </c>
      <c r="M225" s="31">
        <v>19.907070000000001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37.4</v>
      </c>
      <c r="D226" s="40">
        <v>37.549999999999997</v>
      </c>
      <c r="E226" s="40">
        <v>37.149999999999991</v>
      </c>
      <c r="F226" s="40">
        <v>36.899999999999991</v>
      </c>
      <c r="G226" s="40">
        <v>36.499999999999986</v>
      </c>
      <c r="H226" s="40">
        <v>37.799999999999997</v>
      </c>
      <c r="I226" s="40">
        <v>38.200000000000003</v>
      </c>
      <c r="J226" s="40">
        <v>38.450000000000003</v>
      </c>
      <c r="K226" s="31">
        <v>37.950000000000003</v>
      </c>
      <c r="L226" s="31">
        <v>37.299999999999997</v>
      </c>
      <c r="M226" s="31">
        <v>57.510620000000003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51.2</v>
      </c>
      <c r="D227" s="40">
        <v>51.666666666666664</v>
      </c>
      <c r="E227" s="40">
        <v>50.533333333333331</v>
      </c>
      <c r="F227" s="40">
        <v>49.866666666666667</v>
      </c>
      <c r="G227" s="40">
        <v>48.733333333333334</v>
      </c>
      <c r="H227" s="40">
        <v>52.333333333333329</v>
      </c>
      <c r="I227" s="40">
        <v>53.466666666666669</v>
      </c>
      <c r="J227" s="40">
        <v>54.133333333333326</v>
      </c>
      <c r="K227" s="31">
        <v>52.8</v>
      </c>
      <c r="L227" s="31">
        <v>51</v>
      </c>
      <c r="M227" s="31">
        <v>278.10262999999998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52.8</v>
      </c>
      <c r="D228" s="40">
        <v>52.683333333333337</v>
      </c>
      <c r="E228" s="40">
        <v>51.516666666666673</v>
      </c>
      <c r="F228" s="40">
        <v>50.233333333333334</v>
      </c>
      <c r="G228" s="40">
        <v>49.06666666666667</v>
      </c>
      <c r="H228" s="40">
        <v>53.966666666666676</v>
      </c>
      <c r="I228" s="40">
        <v>55.133333333333333</v>
      </c>
      <c r="J228" s="40">
        <v>56.416666666666679</v>
      </c>
      <c r="K228" s="31">
        <v>53.85</v>
      </c>
      <c r="L228" s="31">
        <v>51.4</v>
      </c>
      <c r="M228" s="31">
        <v>48.740110000000001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1017.95</v>
      </c>
      <c r="D229" s="40">
        <v>1021</v>
      </c>
      <c r="E229" s="40">
        <v>1004.95</v>
      </c>
      <c r="F229" s="40">
        <v>991.95</v>
      </c>
      <c r="G229" s="40">
        <v>975.90000000000009</v>
      </c>
      <c r="H229" s="40">
        <v>1034</v>
      </c>
      <c r="I229" s="40">
        <v>1050.0500000000002</v>
      </c>
      <c r="J229" s="40">
        <v>1063.05</v>
      </c>
      <c r="K229" s="31">
        <v>1037.05</v>
      </c>
      <c r="L229" s="31">
        <v>1008</v>
      </c>
      <c r="M229" s="31">
        <v>0.17039000000000001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257.35000000000002</v>
      </c>
      <c r="D230" s="40">
        <v>258.46666666666664</v>
      </c>
      <c r="E230" s="40">
        <v>251.0333333333333</v>
      </c>
      <c r="F230" s="40">
        <v>244.71666666666667</v>
      </c>
      <c r="G230" s="40">
        <v>237.28333333333333</v>
      </c>
      <c r="H230" s="40">
        <v>264.7833333333333</v>
      </c>
      <c r="I230" s="40">
        <v>272.21666666666658</v>
      </c>
      <c r="J230" s="40">
        <v>278.53333333333325</v>
      </c>
      <c r="K230" s="31">
        <v>265.89999999999998</v>
      </c>
      <c r="L230" s="31">
        <v>252.15</v>
      </c>
      <c r="M230" s="31">
        <v>2.3075899999999998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1384.35</v>
      </c>
      <c r="D231" s="40">
        <v>1411.3</v>
      </c>
      <c r="E231" s="40">
        <v>1334.6</v>
      </c>
      <c r="F231" s="40">
        <v>1284.8499999999999</v>
      </c>
      <c r="G231" s="40">
        <v>1208.1499999999999</v>
      </c>
      <c r="H231" s="40">
        <v>1461.05</v>
      </c>
      <c r="I231" s="40">
        <v>1537.7500000000002</v>
      </c>
      <c r="J231" s="40">
        <v>1587.5</v>
      </c>
      <c r="K231" s="31">
        <v>1488</v>
      </c>
      <c r="L231" s="31">
        <v>1361.55</v>
      </c>
      <c r="M231" s="31">
        <v>1.4800899999999999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642</v>
      </c>
      <c r="D232" s="40">
        <v>645.81666666666672</v>
      </c>
      <c r="E232" s="40">
        <v>633.18333333333339</v>
      </c>
      <c r="F232" s="40">
        <v>624.36666666666667</v>
      </c>
      <c r="G232" s="40">
        <v>611.73333333333335</v>
      </c>
      <c r="H232" s="40">
        <v>654.63333333333344</v>
      </c>
      <c r="I232" s="40">
        <v>667.26666666666688</v>
      </c>
      <c r="J232" s="40">
        <v>676.08333333333348</v>
      </c>
      <c r="K232" s="31">
        <v>658.45</v>
      </c>
      <c r="L232" s="31">
        <v>637</v>
      </c>
      <c r="M232" s="31">
        <v>3.5142500000000001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174.05</v>
      </c>
      <c r="D233" s="40">
        <v>175.95000000000002</v>
      </c>
      <c r="E233" s="40">
        <v>170.20000000000005</v>
      </c>
      <c r="F233" s="40">
        <v>166.35000000000002</v>
      </c>
      <c r="G233" s="40">
        <v>160.60000000000005</v>
      </c>
      <c r="H233" s="40">
        <v>179.80000000000004</v>
      </c>
      <c r="I233" s="40">
        <v>185.54999999999998</v>
      </c>
      <c r="J233" s="40">
        <v>189.40000000000003</v>
      </c>
      <c r="K233" s="31">
        <v>181.7</v>
      </c>
      <c r="L233" s="31">
        <v>172.1</v>
      </c>
      <c r="M233" s="31">
        <v>34.97636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45.75</v>
      </c>
      <c r="D234" s="40">
        <v>46.050000000000004</v>
      </c>
      <c r="E234" s="40">
        <v>45.300000000000011</v>
      </c>
      <c r="F234" s="40">
        <v>44.850000000000009</v>
      </c>
      <c r="G234" s="40">
        <v>44.100000000000016</v>
      </c>
      <c r="H234" s="40">
        <v>46.500000000000007</v>
      </c>
      <c r="I234" s="40">
        <v>47.249999999999993</v>
      </c>
      <c r="J234" s="40">
        <v>47.7</v>
      </c>
      <c r="K234" s="31">
        <v>46.8</v>
      </c>
      <c r="L234" s="31">
        <v>45.6</v>
      </c>
      <c r="M234" s="31">
        <v>20.772580000000001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206.8</v>
      </c>
      <c r="D235" s="40">
        <v>207.5</v>
      </c>
      <c r="E235" s="40">
        <v>205.7</v>
      </c>
      <c r="F235" s="40">
        <v>204.6</v>
      </c>
      <c r="G235" s="40">
        <v>202.79999999999998</v>
      </c>
      <c r="H235" s="40">
        <v>208.6</v>
      </c>
      <c r="I235" s="40">
        <v>210.4</v>
      </c>
      <c r="J235" s="40">
        <v>211.5</v>
      </c>
      <c r="K235" s="31">
        <v>209.3</v>
      </c>
      <c r="L235" s="31">
        <v>206.4</v>
      </c>
      <c r="M235" s="31">
        <v>236.56813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129.94999999999999</v>
      </c>
      <c r="D236" s="40">
        <v>131.13333333333333</v>
      </c>
      <c r="E236" s="40">
        <v>127.91666666666666</v>
      </c>
      <c r="F236" s="40">
        <v>125.88333333333333</v>
      </c>
      <c r="G236" s="40">
        <v>122.66666666666666</v>
      </c>
      <c r="H236" s="40">
        <v>133.16666666666666</v>
      </c>
      <c r="I236" s="40">
        <v>136.38333333333335</v>
      </c>
      <c r="J236" s="40">
        <v>138.41666666666666</v>
      </c>
      <c r="K236" s="31">
        <v>134.35</v>
      </c>
      <c r="L236" s="31">
        <v>129.1</v>
      </c>
      <c r="M236" s="31">
        <v>7.0623800000000001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196.45</v>
      </c>
      <c r="D237" s="40">
        <v>197.08333333333334</v>
      </c>
      <c r="E237" s="40">
        <v>192.4666666666667</v>
      </c>
      <c r="F237" s="40">
        <v>188.48333333333335</v>
      </c>
      <c r="G237" s="40">
        <v>183.8666666666667</v>
      </c>
      <c r="H237" s="40">
        <v>201.06666666666669</v>
      </c>
      <c r="I237" s="40">
        <v>205.68333333333331</v>
      </c>
      <c r="J237" s="40">
        <v>209.66666666666669</v>
      </c>
      <c r="K237" s="31">
        <v>201.7</v>
      </c>
      <c r="L237" s="31">
        <v>193.1</v>
      </c>
      <c r="M237" s="31">
        <v>124.65509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265.95</v>
      </c>
      <c r="D238" s="40">
        <v>268.96666666666664</v>
      </c>
      <c r="E238" s="40">
        <v>261.0333333333333</v>
      </c>
      <c r="F238" s="40">
        <v>256.11666666666667</v>
      </c>
      <c r="G238" s="40">
        <v>248.18333333333334</v>
      </c>
      <c r="H238" s="40">
        <v>273.88333333333327</v>
      </c>
      <c r="I238" s="40">
        <v>281.81666666666655</v>
      </c>
      <c r="J238" s="40">
        <v>286.73333333333323</v>
      </c>
      <c r="K238" s="31">
        <v>276.89999999999998</v>
      </c>
      <c r="L238" s="31">
        <v>264.05</v>
      </c>
      <c r="M238" s="31">
        <v>119.0471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154.19999999999999</v>
      </c>
      <c r="D239" s="40">
        <v>155.98333333333332</v>
      </c>
      <c r="E239" s="40">
        <v>149.71666666666664</v>
      </c>
      <c r="F239" s="40">
        <v>145.23333333333332</v>
      </c>
      <c r="G239" s="40">
        <v>138.96666666666664</v>
      </c>
      <c r="H239" s="40">
        <v>160.46666666666664</v>
      </c>
      <c r="I239" s="40">
        <v>166.73333333333335</v>
      </c>
      <c r="J239" s="40">
        <v>171.21666666666664</v>
      </c>
      <c r="K239" s="31">
        <v>162.25</v>
      </c>
      <c r="L239" s="31">
        <v>151.5</v>
      </c>
      <c r="M239" s="31">
        <v>463.81184999999999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7042.5</v>
      </c>
      <c r="D240" s="40">
        <v>7032.5</v>
      </c>
      <c r="E240" s="40">
        <v>7006</v>
      </c>
      <c r="F240" s="40">
        <v>6969.5</v>
      </c>
      <c r="G240" s="40">
        <v>6943</v>
      </c>
      <c r="H240" s="40">
        <v>7069</v>
      </c>
      <c r="I240" s="40">
        <v>7095.5</v>
      </c>
      <c r="J240" s="40">
        <v>7132</v>
      </c>
      <c r="K240" s="31">
        <v>7059</v>
      </c>
      <c r="L240" s="31">
        <v>6996</v>
      </c>
      <c r="M240" s="31">
        <v>0.69601000000000002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137.80000000000001</v>
      </c>
      <c r="D241" s="40">
        <v>139.38333333333333</v>
      </c>
      <c r="E241" s="40">
        <v>135.26666666666665</v>
      </c>
      <c r="F241" s="40">
        <v>132.73333333333332</v>
      </c>
      <c r="G241" s="40">
        <v>128.61666666666665</v>
      </c>
      <c r="H241" s="40">
        <v>141.91666666666666</v>
      </c>
      <c r="I241" s="40">
        <v>146.03333333333333</v>
      </c>
      <c r="J241" s="40">
        <v>148.56666666666666</v>
      </c>
      <c r="K241" s="31">
        <v>143.5</v>
      </c>
      <c r="L241" s="31">
        <v>136.85</v>
      </c>
      <c r="M241" s="31">
        <v>90.774510000000006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427.1</v>
      </c>
      <c r="D242" s="40">
        <v>432.90000000000003</v>
      </c>
      <c r="E242" s="40">
        <v>415.30000000000007</v>
      </c>
      <c r="F242" s="40">
        <v>403.50000000000006</v>
      </c>
      <c r="G242" s="40">
        <v>385.90000000000009</v>
      </c>
      <c r="H242" s="40">
        <v>444.70000000000005</v>
      </c>
      <c r="I242" s="40">
        <v>462.30000000000007</v>
      </c>
      <c r="J242" s="40">
        <v>474.1</v>
      </c>
      <c r="K242" s="31">
        <v>450.5</v>
      </c>
      <c r="L242" s="31">
        <v>421.1</v>
      </c>
      <c r="M242" s="31">
        <v>85.691980000000001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143</v>
      </c>
      <c r="D243" s="40">
        <v>144.86666666666667</v>
      </c>
      <c r="E243" s="40">
        <v>140.13333333333335</v>
      </c>
      <c r="F243" s="40">
        <v>137.26666666666668</v>
      </c>
      <c r="G243" s="40">
        <v>132.53333333333336</v>
      </c>
      <c r="H243" s="40">
        <v>147.73333333333335</v>
      </c>
      <c r="I243" s="40">
        <v>152.4666666666667</v>
      </c>
      <c r="J243" s="40">
        <v>155.33333333333334</v>
      </c>
      <c r="K243" s="31">
        <v>149.6</v>
      </c>
      <c r="L243" s="31">
        <v>142</v>
      </c>
      <c r="M243" s="31">
        <v>54.237720000000003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105.6</v>
      </c>
      <c r="D244" s="40">
        <v>105.64999999999999</v>
      </c>
      <c r="E244" s="40">
        <v>104.49999999999999</v>
      </c>
      <c r="F244" s="40">
        <v>103.39999999999999</v>
      </c>
      <c r="G244" s="40">
        <v>102.24999999999999</v>
      </c>
      <c r="H244" s="40">
        <v>106.74999999999999</v>
      </c>
      <c r="I244" s="40">
        <v>107.89999999999999</v>
      </c>
      <c r="J244" s="40">
        <v>108.99999999999999</v>
      </c>
      <c r="K244" s="31">
        <v>106.8</v>
      </c>
      <c r="L244" s="31">
        <v>104.55</v>
      </c>
      <c r="M244" s="31">
        <v>128.29211000000001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23.35</v>
      </c>
      <c r="D245" s="40">
        <v>23.633333333333336</v>
      </c>
      <c r="E245" s="40">
        <v>22.866666666666674</v>
      </c>
      <c r="F245" s="40">
        <v>22.383333333333336</v>
      </c>
      <c r="G245" s="40">
        <v>21.616666666666674</v>
      </c>
      <c r="H245" s="40">
        <v>24.116666666666674</v>
      </c>
      <c r="I245" s="40">
        <v>24.883333333333333</v>
      </c>
      <c r="J245" s="40">
        <v>25.366666666666674</v>
      </c>
      <c r="K245" s="31">
        <v>24.4</v>
      </c>
      <c r="L245" s="31">
        <v>23.15</v>
      </c>
      <c r="M245" s="31">
        <v>155.76622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2380.65</v>
      </c>
      <c r="D246" s="40">
        <v>2410.2000000000003</v>
      </c>
      <c r="E246" s="40">
        <v>2340.4500000000007</v>
      </c>
      <c r="F246" s="40">
        <v>2300.2500000000005</v>
      </c>
      <c r="G246" s="40">
        <v>2230.5000000000009</v>
      </c>
      <c r="H246" s="40">
        <v>2450.4000000000005</v>
      </c>
      <c r="I246" s="40">
        <v>2520.1499999999996</v>
      </c>
      <c r="J246" s="40">
        <v>2560.3500000000004</v>
      </c>
      <c r="K246" s="31">
        <v>2479.9499999999998</v>
      </c>
      <c r="L246" s="31">
        <v>2370</v>
      </c>
      <c r="M246" s="31">
        <v>24.881630000000001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204.6</v>
      </c>
      <c r="D247" s="40">
        <v>202.79999999999998</v>
      </c>
      <c r="E247" s="40">
        <v>196.79999999999995</v>
      </c>
      <c r="F247" s="40">
        <v>188.99999999999997</v>
      </c>
      <c r="G247" s="40">
        <v>182.99999999999994</v>
      </c>
      <c r="H247" s="40">
        <v>210.59999999999997</v>
      </c>
      <c r="I247" s="40">
        <v>216.60000000000002</v>
      </c>
      <c r="J247" s="40">
        <v>224.39999999999998</v>
      </c>
      <c r="K247" s="31">
        <v>208.8</v>
      </c>
      <c r="L247" s="31">
        <v>195</v>
      </c>
      <c r="M247" s="31">
        <v>6.6907699999999997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440.7</v>
      </c>
      <c r="D248" s="40">
        <v>440.95</v>
      </c>
      <c r="E248" s="40">
        <v>435.59999999999997</v>
      </c>
      <c r="F248" s="40">
        <v>430.5</v>
      </c>
      <c r="G248" s="40">
        <v>425.15</v>
      </c>
      <c r="H248" s="40">
        <v>446.04999999999995</v>
      </c>
      <c r="I248" s="40">
        <v>451.4</v>
      </c>
      <c r="J248" s="40">
        <v>456.49999999999994</v>
      </c>
      <c r="K248" s="31">
        <v>446.3</v>
      </c>
      <c r="L248" s="31">
        <v>435.85</v>
      </c>
      <c r="M248" s="31">
        <v>1.42302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538.20000000000005</v>
      </c>
      <c r="D249" s="40">
        <v>541.61666666666667</v>
      </c>
      <c r="E249" s="40">
        <v>533.5333333333333</v>
      </c>
      <c r="F249" s="40">
        <v>528.86666666666667</v>
      </c>
      <c r="G249" s="40">
        <v>520.7833333333333</v>
      </c>
      <c r="H249" s="40">
        <v>546.2833333333333</v>
      </c>
      <c r="I249" s="40">
        <v>554.36666666666656</v>
      </c>
      <c r="J249" s="40">
        <v>559.0333333333333</v>
      </c>
      <c r="K249" s="31">
        <v>549.70000000000005</v>
      </c>
      <c r="L249" s="31">
        <v>536.95000000000005</v>
      </c>
      <c r="M249" s="31">
        <v>34.319679999999998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224.6</v>
      </c>
      <c r="D250" s="40">
        <v>226.53333333333333</v>
      </c>
      <c r="E250" s="40">
        <v>222.06666666666666</v>
      </c>
      <c r="F250" s="40">
        <v>219.53333333333333</v>
      </c>
      <c r="G250" s="40">
        <v>215.06666666666666</v>
      </c>
      <c r="H250" s="40">
        <v>229.06666666666666</v>
      </c>
      <c r="I250" s="40">
        <v>233.5333333333333</v>
      </c>
      <c r="J250" s="40">
        <v>236.06666666666666</v>
      </c>
      <c r="K250" s="31">
        <v>231</v>
      </c>
      <c r="L250" s="31">
        <v>224</v>
      </c>
      <c r="M250" s="31">
        <v>20.25563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981.55</v>
      </c>
      <c r="D251" s="40">
        <v>993.51666666666677</v>
      </c>
      <c r="E251" s="40">
        <v>968.03333333333353</v>
      </c>
      <c r="F251" s="40">
        <v>954.51666666666677</v>
      </c>
      <c r="G251" s="40">
        <v>929.03333333333353</v>
      </c>
      <c r="H251" s="40">
        <v>1007.0333333333335</v>
      </c>
      <c r="I251" s="40">
        <v>1032.5166666666669</v>
      </c>
      <c r="J251" s="40">
        <v>1046.0333333333335</v>
      </c>
      <c r="K251" s="31">
        <v>1019</v>
      </c>
      <c r="L251" s="31">
        <v>980</v>
      </c>
      <c r="M251" s="31">
        <v>37.527250000000002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48.65</v>
      </c>
      <c r="D252" s="40">
        <v>48.483333333333327</v>
      </c>
      <c r="E252" s="40">
        <v>47.566666666666656</v>
      </c>
      <c r="F252" s="40">
        <v>46.483333333333327</v>
      </c>
      <c r="G252" s="40">
        <v>45.566666666666656</v>
      </c>
      <c r="H252" s="40">
        <v>49.566666666666656</v>
      </c>
      <c r="I252" s="40">
        <v>50.483333333333327</v>
      </c>
      <c r="J252" s="40">
        <v>51.566666666666656</v>
      </c>
      <c r="K252" s="31">
        <v>49.4</v>
      </c>
      <c r="L252" s="31">
        <v>47.4</v>
      </c>
      <c r="M252" s="31">
        <v>72.093779999999995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5190.7</v>
      </c>
      <c r="D253" s="40">
        <v>5159.2</v>
      </c>
      <c r="E253" s="40">
        <v>5098.45</v>
      </c>
      <c r="F253" s="40">
        <v>5006.2</v>
      </c>
      <c r="G253" s="40">
        <v>4945.45</v>
      </c>
      <c r="H253" s="40">
        <v>5251.45</v>
      </c>
      <c r="I253" s="40">
        <v>5312.2</v>
      </c>
      <c r="J253" s="40">
        <v>5404.45</v>
      </c>
      <c r="K253" s="31">
        <v>5219.95</v>
      </c>
      <c r="L253" s="31">
        <v>5066.95</v>
      </c>
      <c r="M253" s="31">
        <v>3.83996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1550.05</v>
      </c>
      <c r="D254" s="40">
        <v>1548.5833333333333</v>
      </c>
      <c r="E254" s="40">
        <v>1539.4666666666665</v>
      </c>
      <c r="F254" s="40">
        <v>1528.8833333333332</v>
      </c>
      <c r="G254" s="40">
        <v>1519.7666666666664</v>
      </c>
      <c r="H254" s="40">
        <v>1559.1666666666665</v>
      </c>
      <c r="I254" s="40">
        <v>1568.2833333333333</v>
      </c>
      <c r="J254" s="40">
        <v>1578.8666666666666</v>
      </c>
      <c r="K254" s="31">
        <v>1557.7</v>
      </c>
      <c r="L254" s="31">
        <v>1538</v>
      </c>
      <c r="M254" s="31">
        <v>50.699390000000001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1030.7</v>
      </c>
      <c r="D255" s="40">
        <v>1040.5333333333335</v>
      </c>
      <c r="E255" s="40">
        <v>1006.166666666667</v>
      </c>
      <c r="F255" s="40">
        <v>981.63333333333344</v>
      </c>
      <c r="G255" s="40">
        <v>947.26666666666688</v>
      </c>
      <c r="H255" s="40">
        <v>1065.0666666666671</v>
      </c>
      <c r="I255" s="40">
        <v>1099.4333333333334</v>
      </c>
      <c r="J255" s="40">
        <v>1123.9666666666672</v>
      </c>
      <c r="K255" s="31">
        <v>1074.9000000000001</v>
      </c>
      <c r="L255" s="31">
        <v>1016</v>
      </c>
      <c r="M255" s="31">
        <v>3.9424100000000002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299.89999999999998</v>
      </c>
      <c r="D256" s="40">
        <v>302.25</v>
      </c>
      <c r="E256" s="40">
        <v>295.14999999999998</v>
      </c>
      <c r="F256" s="40">
        <v>290.39999999999998</v>
      </c>
      <c r="G256" s="40">
        <v>283.29999999999995</v>
      </c>
      <c r="H256" s="40">
        <v>307</v>
      </c>
      <c r="I256" s="40">
        <v>314.10000000000002</v>
      </c>
      <c r="J256" s="40">
        <v>318.85000000000002</v>
      </c>
      <c r="K256" s="31">
        <v>309.35000000000002</v>
      </c>
      <c r="L256" s="31">
        <v>297.5</v>
      </c>
      <c r="M256" s="31">
        <v>3.4246699999999999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759.9</v>
      </c>
      <c r="D257" s="40">
        <v>762.76666666666677</v>
      </c>
      <c r="E257" s="40">
        <v>742.88333333333355</v>
      </c>
      <c r="F257" s="40">
        <v>725.86666666666679</v>
      </c>
      <c r="G257" s="40">
        <v>705.98333333333358</v>
      </c>
      <c r="H257" s="40">
        <v>779.78333333333353</v>
      </c>
      <c r="I257" s="40">
        <v>799.66666666666674</v>
      </c>
      <c r="J257" s="40">
        <v>816.68333333333351</v>
      </c>
      <c r="K257" s="31">
        <v>782.65</v>
      </c>
      <c r="L257" s="31">
        <v>745.75</v>
      </c>
      <c r="M257" s="31">
        <v>3.2681499999999999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1673.95</v>
      </c>
      <c r="D258" s="40">
        <v>1703.2833333333335</v>
      </c>
      <c r="E258" s="40">
        <v>1640.666666666667</v>
      </c>
      <c r="F258" s="40">
        <v>1607.3833333333334</v>
      </c>
      <c r="G258" s="40">
        <v>1544.7666666666669</v>
      </c>
      <c r="H258" s="40">
        <v>1736.5666666666671</v>
      </c>
      <c r="I258" s="40">
        <v>1799.1833333333334</v>
      </c>
      <c r="J258" s="40">
        <v>1832.4666666666672</v>
      </c>
      <c r="K258" s="31">
        <v>1765.9</v>
      </c>
      <c r="L258" s="31">
        <v>1670</v>
      </c>
      <c r="M258" s="31">
        <v>11.96682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2119.9499999999998</v>
      </c>
      <c r="D259" s="40">
        <v>2119.1</v>
      </c>
      <c r="E259" s="40">
        <v>2108.1499999999996</v>
      </c>
      <c r="F259" s="40">
        <v>2096.35</v>
      </c>
      <c r="G259" s="40">
        <v>2085.3999999999996</v>
      </c>
      <c r="H259" s="40">
        <v>2130.8999999999996</v>
      </c>
      <c r="I259" s="40">
        <v>2141.8499999999995</v>
      </c>
      <c r="J259" s="40">
        <v>2153.6499999999996</v>
      </c>
      <c r="K259" s="31">
        <v>2130.0500000000002</v>
      </c>
      <c r="L259" s="31">
        <v>2107.3000000000002</v>
      </c>
      <c r="M259" s="31">
        <v>0.94077999999999995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1869.95</v>
      </c>
      <c r="D260" s="40">
        <v>1879.1666666666667</v>
      </c>
      <c r="E260" s="40">
        <v>1843.0333333333335</v>
      </c>
      <c r="F260" s="40">
        <v>1816.1166666666668</v>
      </c>
      <c r="G260" s="40">
        <v>1779.9833333333336</v>
      </c>
      <c r="H260" s="40">
        <v>1906.0833333333335</v>
      </c>
      <c r="I260" s="40">
        <v>1942.2166666666667</v>
      </c>
      <c r="J260" s="40">
        <v>1969.1333333333334</v>
      </c>
      <c r="K260" s="31">
        <v>1915.3</v>
      </c>
      <c r="L260" s="31">
        <v>1852.25</v>
      </c>
      <c r="M260" s="31">
        <v>1.54044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3160.45</v>
      </c>
      <c r="D261" s="40">
        <v>3172.8166666666671</v>
      </c>
      <c r="E261" s="40">
        <v>3107.6333333333341</v>
      </c>
      <c r="F261" s="40">
        <v>3054.8166666666671</v>
      </c>
      <c r="G261" s="40">
        <v>2989.6333333333341</v>
      </c>
      <c r="H261" s="40">
        <v>3225.6333333333341</v>
      </c>
      <c r="I261" s="40">
        <v>3290.8166666666675</v>
      </c>
      <c r="J261" s="40">
        <v>3343.6333333333341</v>
      </c>
      <c r="K261" s="31">
        <v>3238</v>
      </c>
      <c r="L261" s="31">
        <v>3120</v>
      </c>
      <c r="M261" s="31">
        <v>0.98638999999999999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701.45</v>
      </c>
      <c r="D262" s="40">
        <v>692.31666666666661</v>
      </c>
      <c r="E262" s="40">
        <v>666.68333333333317</v>
      </c>
      <c r="F262" s="40">
        <v>631.91666666666652</v>
      </c>
      <c r="G262" s="40">
        <v>606.28333333333308</v>
      </c>
      <c r="H262" s="40">
        <v>727.08333333333326</v>
      </c>
      <c r="I262" s="40">
        <v>752.7166666666667</v>
      </c>
      <c r="J262" s="40">
        <v>787.48333333333335</v>
      </c>
      <c r="K262" s="31">
        <v>717.95</v>
      </c>
      <c r="L262" s="31">
        <v>657.55</v>
      </c>
      <c r="M262" s="31">
        <v>40.497889999999998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210.65</v>
      </c>
      <c r="D263" s="40">
        <v>215.51666666666665</v>
      </c>
      <c r="E263" s="40">
        <v>202.7833333333333</v>
      </c>
      <c r="F263" s="40">
        <v>194.91666666666666</v>
      </c>
      <c r="G263" s="40">
        <v>182.18333333333331</v>
      </c>
      <c r="H263" s="40">
        <v>223.3833333333333</v>
      </c>
      <c r="I263" s="40">
        <v>236.11666666666665</v>
      </c>
      <c r="J263" s="40">
        <v>243.98333333333329</v>
      </c>
      <c r="K263" s="31">
        <v>228.25</v>
      </c>
      <c r="L263" s="31">
        <v>207.65</v>
      </c>
      <c r="M263" s="31">
        <v>28.870709999999999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141.80000000000001</v>
      </c>
      <c r="D264" s="40">
        <v>142.46666666666667</v>
      </c>
      <c r="E264" s="40">
        <v>139.33333333333334</v>
      </c>
      <c r="F264" s="40">
        <v>136.86666666666667</v>
      </c>
      <c r="G264" s="40">
        <v>133.73333333333335</v>
      </c>
      <c r="H264" s="40">
        <v>144.93333333333334</v>
      </c>
      <c r="I264" s="40">
        <v>148.06666666666666</v>
      </c>
      <c r="J264" s="40">
        <v>150.53333333333333</v>
      </c>
      <c r="K264" s="31">
        <v>145.6</v>
      </c>
      <c r="L264" s="31">
        <v>140</v>
      </c>
      <c r="M264" s="31">
        <v>8.2797999999999998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102.15</v>
      </c>
      <c r="D265" s="40">
        <v>104.55</v>
      </c>
      <c r="E265" s="40">
        <v>98.75</v>
      </c>
      <c r="F265" s="40">
        <v>95.350000000000009</v>
      </c>
      <c r="G265" s="40">
        <v>89.550000000000011</v>
      </c>
      <c r="H265" s="40">
        <v>107.94999999999999</v>
      </c>
      <c r="I265" s="40">
        <v>113.74999999999997</v>
      </c>
      <c r="J265" s="40">
        <v>117.14999999999998</v>
      </c>
      <c r="K265" s="31">
        <v>110.35</v>
      </c>
      <c r="L265" s="31">
        <v>101.15</v>
      </c>
      <c r="M265" s="31">
        <v>66.221580000000003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201.55</v>
      </c>
      <c r="D266" s="40">
        <v>198.83333333333334</v>
      </c>
      <c r="E266" s="40">
        <v>193.26666666666668</v>
      </c>
      <c r="F266" s="40">
        <v>184.98333333333335</v>
      </c>
      <c r="G266" s="40">
        <v>179.41666666666669</v>
      </c>
      <c r="H266" s="40">
        <v>207.11666666666667</v>
      </c>
      <c r="I266" s="40">
        <v>212.68333333333334</v>
      </c>
      <c r="J266" s="40">
        <v>220.96666666666667</v>
      </c>
      <c r="K266" s="31">
        <v>204.4</v>
      </c>
      <c r="L266" s="31">
        <v>190.55</v>
      </c>
      <c r="M266" s="31">
        <v>55.681730000000002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682</v>
      </c>
      <c r="D267" s="40">
        <v>685.13333333333333</v>
      </c>
      <c r="E267" s="40">
        <v>672.26666666666665</v>
      </c>
      <c r="F267" s="40">
        <v>662.5333333333333</v>
      </c>
      <c r="G267" s="40">
        <v>649.66666666666663</v>
      </c>
      <c r="H267" s="40">
        <v>694.86666666666667</v>
      </c>
      <c r="I267" s="40">
        <v>707.73333333333323</v>
      </c>
      <c r="J267" s="40">
        <v>717.4666666666667</v>
      </c>
      <c r="K267" s="31">
        <v>698</v>
      </c>
      <c r="L267" s="31">
        <v>675.4</v>
      </c>
      <c r="M267" s="31">
        <v>58.29609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110.25</v>
      </c>
      <c r="D268" s="40">
        <v>111.56666666666666</v>
      </c>
      <c r="E268" s="40">
        <v>107.43333333333332</v>
      </c>
      <c r="F268" s="40">
        <v>104.61666666666666</v>
      </c>
      <c r="G268" s="40">
        <v>100.48333333333332</v>
      </c>
      <c r="H268" s="40">
        <v>114.38333333333333</v>
      </c>
      <c r="I268" s="40">
        <v>118.51666666666665</v>
      </c>
      <c r="J268" s="40">
        <v>121.33333333333333</v>
      </c>
      <c r="K268" s="31">
        <v>115.7</v>
      </c>
      <c r="L268" s="31">
        <v>108.75</v>
      </c>
      <c r="M268" s="31">
        <v>5.5920899999999998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85.95</v>
      </c>
      <c r="D269" s="40">
        <v>85.399999999999991</v>
      </c>
      <c r="E269" s="40">
        <v>84.299999999999983</v>
      </c>
      <c r="F269" s="40">
        <v>82.649999999999991</v>
      </c>
      <c r="G269" s="40">
        <v>81.549999999999983</v>
      </c>
      <c r="H269" s="40">
        <v>87.049999999999983</v>
      </c>
      <c r="I269" s="40">
        <v>88.149999999999977</v>
      </c>
      <c r="J269" s="40">
        <v>89.799999999999983</v>
      </c>
      <c r="K269" s="31">
        <v>86.5</v>
      </c>
      <c r="L269" s="31">
        <v>83.75</v>
      </c>
      <c r="M269" s="31">
        <v>6.3977000000000004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120.15</v>
      </c>
      <c r="D270" s="40">
        <v>121.85000000000001</v>
      </c>
      <c r="E270" s="40">
        <v>117.45000000000002</v>
      </c>
      <c r="F270" s="40">
        <v>114.75000000000001</v>
      </c>
      <c r="G270" s="40">
        <v>110.35000000000002</v>
      </c>
      <c r="H270" s="40">
        <v>124.55000000000001</v>
      </c>
      <c r="I270" s="40">
        <v>128.95000000000002</v>
      </c>
      <c r="J270" s="40">
        <v>131.65</v>
      </c>
      <c r="K270" s="31">
        <v>126.25</v>
      </c>
      <c r="L270" s="31">
        <v>119.15</v>
      </c>
      <c r="M270" s="31">
        <v>16.739999999999998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230.7</v>
      </c>
      <c r="D271" s="40">
        <v>228.96666666666667</v>
      </c>
      <c r="E271" s="40">
        <v>220.93333333333334</v>
      </c>
      <c r="F271" s="40">
        <v>211.16666666666666</v>
      </c>
      <c r="G271" s="40">
        <v>203.13333333333333</v>
      </c>
      <c r="H271" s="40">
        <v>238.73333333333335</v>
      </c>
      <c r="I271" s="40">
        <v>246.76666666666671</v>
      </c>
      <c r="J271" s="40">
        <v>256.53333333333336</v>
      </c>
      <c r="K271" s="31">
        <v>237</v>
      </c>
      <c r="L271" s="31">
        <v>219.2</v>
      </c>
      <c r="M271" s="31">
        <v>11.54125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122.4</v>
      </c>
      <c r="D272" s="40">
        <v>122.43333333333334</v>
      </c>
      <c r="E272" s="40">
        <v>118.71666666666667</v>
      </c>
      <c r="F272" s="40">
        <v>115.03333333333333</v>
      </c>
      <c r="G272" s="40">
        <v>111.31666666666666</v>
      </c>
      <c r="H272" s="40">
        <v>126.11666666666667</v>
      </c>
      <c r="I272" s="40">
        <v>129.83333333333334</v>
      </c>
      <c r="J272" s="40">
        <v>133.51666666666668</v>
      </c>
      <c r="K272" s="31">
        <v>126.15</v>
      </c>
      <c r="L272" s="31">
        <v>118.75</v>
      </c>
      <c r="M272" s="31">
        <v>24.62876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380.15</v>
      </c>
      <c r="D273" s="40">
        <v>384.73333333333329</v>
      </c>
      <c r="E273" s="40">
        <v>374.01666666666659</v>
      </c>
      <c r="F273" s="40">
        <v>367.88333333333333</v>
      </c>
      <c r="G273" s="40">
        <v>357.16666666666663</v>
      </c>
      <c r="H273" s="40">
        <v>390.86666666666656</v>
      </c>
      <c r="I273" s="40">
        <v>401.58333333333326</v>
      </c>
      <c r="J273" s="40">
        <v>407.71666666666653</v>
      </c>
      <c r="K273" s="31">
        <v>395.45</v>
      </c>
      <c r="L273" s="31">
        <v>378.6</v>
      </c>
      <c r="M273" s="31">
        <v>101.62199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2266.0500000000002</v>
      </c>
      <c r="D274" s="40">
        <v>2277.9333333333334</v>
      </c>
      <c r="E274" s="40">
        <v>2235.8666666666668</v>
      </c>
      <c r="F274" s="40">
        <v>2205.6833333333334</v>
      </c>
      <c r="G274" s="40">
        <v>2163.6166666666668</v>
      </c>
      <c r="H274" s="40">
        <v>2308.1166666666668</v>
      </c>
      <c r="I274" s="40">
        <v>2350.1833333333334</v>
      </c>
      <c r="J274" s="40">
        <v>2380.3666666666668</v>
      </c>
      <c r="K274" s="31">
        <v>2320</v>
      </c>
      <c r="L274" s="31">
        <v>2247.75</v>
      </c>
      <c r="M274" s="31">
        <v>0.15448999999999999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3064.5</v>
      </c>
      <c r="D275" s="40">
        <v>3061.2833333333333</v>
      </c>
      <c r="E275" s="40">
        <v>3026.2666666666664</v>
      </c>
      <c r="F275" s="40">
        <v>2988.0333333333333</v>
      </c>
      <c r="G275" s="40">
        <v>2953.0166666666664</v>
      </c>
      <c r="H275" s="40">
        <v>3099.5166666666664</v>
      </c>
      <c r="I275" s="40">
        <v>3134.5333333333338</v>
      </c>
      <c r="J275" s="40">
        <v>3172.7666666666664</v>
      </c>
      <c r="K275" s="31">
        <v>3096.3</v>
      </c>
      <c r="L275" s="31">
        <v>3023.05</v>
      </c>
      <c r="M275" s="31">
        <v>3.1297100000000002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988.85</v>
      </c>
      <c r="D276" s="40">
        <v>1008.5833333333334</v>
      </c>
      <c r="E276" s="40">
        <v>963.31666666666683</v>
      </c>
      <c r="F276" s="40">
        <v>937.78333333333342</v>
      </c>
      <c r="G276" s="40">
        <v>892.51666666666688</v>
      </c>
      <c r="H276" s="40">
        <v>1034.1166666666668</v>
      </c>
      <c r="I276" s="40">
        <v>1079.3833333333334</v>
      </c>
      <c r="J276" s="40">
        <v>1104.9166666666667</v>
      </c>
      <c r="K276" s="31">
        <v>1053.8499999999999</v>
      </c>
      <c r="L276" s="31">
        <v>983.05</v>
      </c>
      <c r="M276" s="31">
        <v>50.97457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169.95</v>
      </c>
      <c r="D277" s="40">
        <v>170.53333333333333</v>
      </c>
      <c r="E277" s="40">
        <v>167.41666666666666</v>
      </c>
      <c r="F277" s="40">
        <v>164.88333333333333</v>
      </c>
      <c r="G277" s="40">
        <v>161.76666666666665</v>
      </c>
      <c r="H277" s="40">
        <v>173.06666666666666</v>
      </c>
      <c r="I277" s="40">
        <v>176.18333333333334</v>
      </c>
      <c r="J277" s="40">
        <v>178.71666666666667</v>
      </c>
      <c r="K277" s="31">
        <v>173.65</v>
      </c>
      <c r="L277" s="31">
        <v>168</v>
      </c>
      <c r="M277" s="31">
        <v>5.4945000000000004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1808</v>
      </c>
      <c r="D278" s="40">
        <v>1806.9833333333333</v>
      </c>
      <c r="E278" s="40">
        <v>1761.0166666666667</v>
      </c>
      <c r="F278" s="40">
        <v>1714.0333333333333</v>
      </c>
      <c r="G278" s="40">
        <v>1668.0666666666666</v>
      </c>
      <c r="H278" s="40">
        <v>1853.9666666666667</v>
      </c>
      <c r="I278" s="40">
        <v>1899.9333333333334</v>
      </c>
      <c r="J278" s="40">
        <v>1946.9166666666667</v>
      </c>
      <c r="K278" s="31">
        <v>1852.95</v>
      </c>
      <c r="L278" s="31">
        <v>1760</v>
      </c>
      <c r="M278" s="31">
        <v>0.36137999999999998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712.45</v>
      </c>
      <c r="D279" s="40">
        <v>713.5</v>
      </c>
      <c r="E279" s="40">
        <v>707.45</v>
      </c>
      <c r="F279" s="40">
        <v>702.45</v>
      </c>
      <c r="G279" s="40">
        <v>696.40000000000009</v>
      </c>
      <c r="H279" s="40">
        <v>718.5</v>
      </c>
      <c r="I279" s="40">
        <v>724.55</v>
      </c>
      <c r="J279" s="40">
        <v>729.55</v>
      </c>
      <c r="K279" s="31">
        <v>719.55</v>
      </c>
      <c r="L279" s="31">
        <v>708.5</v>
      </c>
      <c r="M279" s="31">
        <v>1.2069300000000001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263.10000000000002</v>
      </c>
      <c r="D280" s="40">
        <v>262.53333333333336</v>
      </c>
      <c r="E280" s="40">
        <v>255.56666666666672</v>
      </c>
      <c r="F280" s="40">
        <v>248.03333333333336</v>
      </c>
      <c r="G280" s="40">
        <v>241.06666666666672</v>
      </c>
      <c r="H280" s="40">
        <v>270.06666666666672</v>
      </c>
      <c r="I280" s="40">
        <v>277.0333333333333</v>
      </c>
      <c r="J280" s="40">
        <v>284.56666666666672</v>
      </c>
      <c r="K280" s="31">
        <v>269.5</v>
      </c>
      <c r="L280" s="31">
        <v>255</v>
      </c>
      <c r="M280" s="31">
        <v>24.557580000000002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268.64999999999998</v>
      </c>
      <c r="D281" s="40">
        <v>268.21666666666664</v>
      </c>
      <c r="E281" s="40">
        <v>262.43333333333328</v>
      </c>
      <c r="F281" s="40">
        <v>256.21666666666664</v>
      </c>
      <c r="G281" s="40">
        <v>250.43333333333328</v>
      </c>
      <c r="H281" s="40">
        <v>274.43333333333328</v>
      </c>
      <c r="I281" s="40">
        <v>280.2166666666667</v>
      </c>
      <c r="J281" s="40">
        <v>286.43333333333328</v>
      </c>
      <c r="K281" s="31">
        <v>274</v>
      </c>
      <c r="L281" s="31">
        <v>262</v>
      </c>
      <c r="M281" s="31">
        <v>9.9030100000000001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275.60000000000002</v>
      </c>
      <c r="D282" s="40">
        <v>279.40000000000003</v>
      </c>
      <c r="E282" s="40">
        <v>270.20000000000005</v>
      </c>
      <c r="F282" s="40">
        <v>264.8</v>
      </c>
      <c r="G282" s="40">
        <v>255.60000000000002</v>
      </c>
      <c r="H282" s="40">
        <v>284.80000000000007</v>
      </c>
      <c r="I282" s="40">
        <v>294</v>
      </c>
      <c r="J282" s="40">
        <v>299.40000000000009</v>
      </c>
      <c r="K282" s="31">
        <v>288.60000000000002</v>
      </c>
      <c r="L282" s="31">
        <v>274</v>
      </c>
      <c r="M282" s="31">
        <v>8.2509300000000003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1037.8</v>
      </c>
      <c r="D283" s="40">
        <v>1052.8666666666666</v>
      </c>
      <c r="E283" s="40">
        <v>1016.9333333333332</v>
      </c>
      <c r="F283" s="40">
        <v>996.06666666666661</v>
      </c>
      <c r="G283" s="40">
        <v>960.13333333333321</v>
      </c>
      <c r="H283" s="40">
        <v>1073.7333333333331</v>
      </c>
      <c r="I283" s="40">
        <v>1109.6666666666665</v>
      </c>
      <c r="J283" s="40">
        <v>1130.5333333333331</v>
      </c>
      <c r="K283" s="31">
        <v>1088.8</v>
      </c>
      <c r="L283" s="31">
        <v>1032</v>
      </c>
      <c r="M283" s="31">
        <v>0.21002999999999999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997.65</v>
      </c>
      <c r="D284" s="40">
        <v>997.51666666666677</v>
      </c>
      <c r="E284" s="40">
        <v>985.13333333333355</v>
      </c>
      <c r="F284" s="40">
        <v>972.61666666666679</v>
      </c>
      <c r="G284" s="40">
        <v>960.23333333333358</v>
      </c>
      <c r="H284" s="40">
        <v>1010.0333333333335</v>
      </c>
      <c r="I284" s="40">
        <v>1022.4166666666667</v>
      </c>
      <c r="J284" s="40">
        <v>1034.9333333333334</v>
      </c>
      <c r="K284" s="31">
        <v>1009.9</v>
      </c>
      <c r="L284" s="31">
        <v>985</v>
      </c>
      <c r="M284" s="31">
        <v>1.3404199999999999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468.1</v>
      </c>
      <c r="D285" s="40">
        <v>473.3</v>
      </c>
      <c r="E285" s="40">
        <v>457.8</v>
      </c>
      <c r="F285" s="40">
        <v>447.5</v>
      </c>
      <c r="G285" s="40">
        <v>432</v>
      </c>
      <c r="H285" s="40">
        <v>483.6</v>
      </c>
      <c r="I285" s="40">
        <v>499.1</v>
      </c>
      <c r="J285" s="40">
        <v>509.40000000000003</v>
      </c>
      <c r="K285" s="31">
        <v>488.8</v>
      </c>
      <c r="L285" s="31">
        <v>463</v>
      </c>
      <c r="M285" s="31">
        <v>4.8538699999999997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618.20000000000005</v>
      </c>
      <c r="D286" s="40">
        <v>613</v>
      </c>
      <c r="E286" s="40">
        <v>603.20000000000005</v>
      </c>
      <c r="F286" s="40">
        <v>588.20000000000005</v>
      </c>
      <c r="G286" s="40">
        <v>578.40000000000009</v>
      </c>
      <c r="H286" s="40">
        <v>628</v>
      </c>
      <c r="I286" s="40">
        <v>637.79999999999995</v>
      </c>
      <c r="J286" s="40">
        <v>652.79999999999995</v>
      </c>
      <c r="K286" s="31">
        <v>622.79999999999995</v>
      </c>
      <c r="L286" s="31">
        <v>598</v>
      </c>
      <c r="M286" s="31">
        <v>8.5482999999999993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49.9</v>
      </c>
      <c r="D287" s="40">
        <v>50.166666666666664</v>
      </c>
      <c r="E287" s="40">
        <v>49.333333333333329</v>
      </c>
      <c r="F287" s="40">
        <v>48.766666666666666</v>
      </c>
      <c r="G287" s="40">
        <v>47.93333333333333</v>
      </c>
      <c r="H287" s="40">
        <v>50.733333333333327</v>
      </c>
      <c r="I287" s="40">
        <v>51.566666666666656</v>
      </c>
      <c r="J287" s="40">
        <v>52.133333333333326</v>
      </c>
      <c r="K287" s="31">
        <v>51</v>
      </c>
      <c r="L287" s="31">
        <v>49.6</v>
      </c>
      <c r="M287" s="31">
        <v>13.076700000000001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714.55</v>
      </c>
      <c r="D288" s="40">
        <v>716.76666666666677</v>
      </c>
      <c r="E288" s="40">
        <v>702.53333333333353</v>
      </c>
      <c r="F288" s="40">
        <v>690.51666666666677</v>
      </c>
      <c r="G288" s="40">
        <v>676.28333333333353</v>
      </c>
      <c r="H288" s="40">
        <v>728.78333333333353</v>
      </c>
      <c r="I288" s="40">
        <v>743.01666666666688</v>
      </c>
      <c r="J288" s="40">
        <v>755.03333333333353</v>
      </c>
      <c r="K288" s="31">
        <v>731</v>
      </c>
      <c r="L288" s="31">
        <v>704.75</v>
      </c>
      <c r="M288" s="31">
        <v>2.0050400000000002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414.6</v>
      </c>
      <c r="D289" s="40">
        <v>414.34999999999997</v>
      </c>
      <c r="E289" s="40">
        <v>408.74999999999994</v>
      </c>
      <c r="F289" s="40">
        <v>402.9</v>
      </c>
      <c r="G289" s="40">
        <v>397.29999999999995</v>
      </c>
      <c r="H289" s="40">
        <v>420.19999999999993</v>
      </c>
      <c r="I289" s="40">
        <v>425.79999999999995</v>
      </c>
      <c r="J289" s="40">
        <v>431.64999999999992</v>
      </c>
      <c r="K289" s="31">
        <v>419.95</v>
      </c>
      <c r="L289" s="31">
        <v>408.5</v>
      </c>
      <c r="M289" s="31">
        <v>2.4501900000000001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1702.65</v>
      </c>
      <c r="D290" s="40">
        <v>1707.4833333333333</v>
      </c>
      <c r="E290" s="40">
        <v>1691.1666666666667</v>
      </c>
      <c r="F290" s="40">
        <v>1679.6833333333334</v>
      </c>
      <c r="G290" s="40">
        <v>1663.3666666666668</v>
      </c>
      <c r="H290" s="40">
        <v>1718.9666666666667</v>
      </c>
      <c r="I290" s="40">
        <v>1735.2833333333333</v>
      </c>
      <c r="J290" s="40">
        <v>1746.7666666666667</v>
      </c>
      <c r="K290" s="31">
        <v>1723.8</v>
      </c>
      <c r="L290" s="31">
        <v>1696</v>
      </c>
      <c r="M290" s="31">
        <v>21.438590000000001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87.65</v>
      </c>
      <c r="D291" s="40">
        <v>88.733333333333334</v>
      </c>
      <c r="E291" s="40">
        <v>86.416666666666671</v>
      </c>
      <c r="F291" s="40">
        <v>85.183333333333337</v>
      </c>
      <c r="G291" s="40">
        <v>82.866666666666674</v>
      </c>
      <c r="H291" s="40">
        <v>89.966666666666669</v>
      </c>
      <c r="I291" s="40">
        <v>92.283333333333331</v>
      </c>
      <c r="J291" s="40">
        <v>93.516666666666666</v>
      </c>
      <c r="K291" s="31">
        <v>91.05</v>
      </c>
      <c r="L291" s="31">
        <v>87.5</v>
      </c>
      <c r="M291" s="31">
        <v>152.73475999999999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3404.6</v>
      </c>
      <c r="D292" s="40">
        <v>3404.5166666666664</v>
      </c>
      <c r="E292" s="40">
        <v>3374.083333333333</v>
      </c>
      <c r="F292" s="40">
        <v>3343.5666666666666</v>
      </c>
      <c r="G292" s="40">
        <v>3313.1333333333332</v>
      </c>
      <c r="H292" s="40">
        <v>3435.0333333333328</v>
      </c>
      <c r="I292" s="40">
        <v>3465.4666666666662</v>
      </c>
      <c r="J292" s="40">
        <v>3495.9833333333327</v>
      </c>
      <c r="K292" s="31">
        <v>3434.95</v>
      </c>
      <c r="L292" s="31">
        <v>3374</v>
      </c>
      <c r="M292" s="31">
        <v>5.0644799999999996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453.65</v>
      </c>
      <c r="D293" s="40">
        <v>455.7833333333333</v>
      </c>
      <c r="E293" s="40">
        <v>450.26666666666659</v>
      </c>
      <c r="F293" s="40">
        <v>446.88333333333327</v>
      </c>
      <c r="G293" s="40">
        <v>441.36666666666656</v>
      </c>
      <c r="H293" s="40">
        <v>459.16666666666663</v>
      </c>
      <c r="I293" s="40">
        <v>464.68333333333328</v>
      </c>
      <c r="J293" s="40">
        <v>468.06666666666666</v>
      </c>
      <c r="K293" s="31">
        <v>461.3</v>
      </c>
      <c r="L293" s="31">
        <v>452.4</v>
      </c>
      <c r="M293" s="31">
        <v>12.680809999999999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262.75</v>
      </c>
      <c r="D294" s="40">
        <v>265.28333333333336</v>
      </c>
      <c r="E294" s="40">
        <v>259.11666666666673</v>
      </c>
      <c r="F294" s="40">
        <v>255.48333333333335</v>
      </c>
      <c r="G294" s="40">
        <v>249.31666666666672</v>
      </c>
      <c r="H294" s="40">
        <v>268.91666666666674</v>
      </c>
      <c r="I294" s="40">
        <v>275.08333333333337</v>
      </c>
      <c r="J294" s="40">
        <v>278.71666666666675</v>
      </c>
      <c r="K294" s="31">
        <v>271.45</v>
      </c>
      <c r="L294" s="31">
        <v>261.64999999999998</v>
      </c>
      <c r="M294" s="31">
        <v>2.9012899999999999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7779.45</v>
      </c>
      <c r="D295" s="40">
        <v>7811.1500000000005</v>
      </c>
      <c r="E295" s="40">
        <v>7688.3000000000011</v>
      </c>
      <c r="F295" s="40">
        <v>7597.1500000000005</v>
      </c>
      <c r="G295" s="40">
        <v>7474.3000000000011</v>
      </c>
      <c r="H295" s="40">
        <v>7902.3000000000011</v>
      </c>
      <c r="I295" s="40">
        <v>8025.1500000000015</v>
      </c>
      <c r="J295" s="40">
        <v>8116.3000000000011</v>
      </c>
      <c r="K295" s="31">
        <v>7934</v>
      </c>
      <c r="L295" s="31">
        <v>7720</v>
      </c>
      <c r="M295" s="31">
        <v>0.16832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4357.6000000000004</v>
      </c>
      <c r="D296" s="40">
        <v>4379.25</v>
      </c>
      <c r="E296" s="40">
        <v>4297.3500000000004</v>
      </c>
      <c r="F296" s="40">
        <v>4237.1000000000004</v>
      </c>
      <c r="G296" s="40">
        <v>4155.2000000000007</v>
      </c>
      <c r="H296" s="40">
        <v>4439.5</v>
      </c>
      <c r="I296" s="40">
        <v>4521.3999999999996</v>
      </c>
      <c r="J296" s="40">
        <v>4581.6499999999996</v>
      </c>
      <c r="K296" s="31">
        <v>4461.1499999999996</v>
      </c>
      <c r="L296" s="31">
        <v>4319</v>
      </c>
      <c r="M296" s="31">
        <v>4.2408299999999999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1590.35</v>
      </c>
      <c r="D297" s="40">
        <v>1598.3333333333333</v>
      </c>
      <c r="E297" s="40">
        <v>1574.0166666666664</v>
      </c>
      <c r="F297" s="40">
        <v>1557.6833333333332</v>
      </c>
      <c r="G297" s="40">
        <v>1533.3666666666663</v>
      </c>
      <c r="H297" s="40">
        <v>1614.6666666666665</v>
      </c>
      <c r="I297" s="40">
        <v>1638.9833333333336</v>
      </c>
      <c r="J297" s="40">
        <v>1655.3166666666666</v>
      </c>
      <c r="K297" s="31">
        <v>1622.65</v>
      </c>
      <c r="L297" s="31">
        <v>1582</v>
      </c>
      <c r="M297" s="31">
        <v>18.47026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662.8</v>
      </c>
      <c r="D298" s="40">
        <v>662.4</v>
      </c>
      <c r="E298" s="40">
        <v>651.9</v>
      </c>
      <c r="F298" s="40">
        <v>641</v>
      </c>
      <c r="G298" s="40">
        <v>630.5</v>
      </c>
      <c r="H298" s="40">
        <v>673.3</v>
      </c>
      <c r="I298" s="40">
        <v>683.8</v>
      </c>
      <c r="J298" s="40">
        <v>694.69999999999993</v>
      </c>
      <c r="K298" s="31">
        <v>672.9</v>
      </c>
      <c r="L298" s="31">
        <v>651.5</v>
      </c>
      <c r="M298" s="31">
        <v>18.312270000000002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40.299999999999997</v>
      </c>
      <c r="D299" s="40">
        <v>40.68333333333333</v>
      </c>
      <c r="E299" s="40">
        <v>39.716666666666661</v>
      </c>
      <c r="F299" s="40">
        <v>39.133333333333333</v>
      </c>
      <c r="G299" s="40">
        <v>38.166666666666664</v>
      </c>
      <c r="H299" s="40">
        <v>41.266666666666659</v>
      </c>
      <c r="I299" s="40">
        <v>42.233333333333327</v>
      </c>
      <c r="J299" s="40">
        <v>42.816666666666656</v>
      </c>
      <c r="K299" s="31">
        <v>41.65</v>
      </c>
      <c r="L299" s="31">
        <v>40.1</v>
      </c>
      <c r="M299" s="31">
        <v>26.558240000000001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1694.6</v>
      </c>
      <c r="D300" s="40">
        <v>1659.2333333333333</v>
      </c>
      <c r="E300" s="40">
        <v>1599.4666666666667</v>
      </c>
      <c r="F300" s="40">
        <v>1504.3333333333333</v>
      </c>
      <c r="G300" s="40">
        <v>1444.5666666666666</v>
      </c>
      <c r="H300" s="40">
        <v>1754.3666666666668</v>
      </c>
      <c r="I300" s="40">
        <v>1814.1333333333337</v>
      </c>
      <c r="J300" s="40">
        <v>1909.2666666666669</v>
      </c>
      <c r="K300" s="31">
        <v>1719</v>
      </c>
      <c r="L300" s="31">
        <v>1564.1</v>
      </c>
      <c r="M300" s="31">
        <v>0.95692999999999995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1174</v>
      </c>
      <c r="D301" s="40">
        <v>1177.3500000000001</v>
      </c>
      <c r="E301" s="40">
        <v>1163.1500000000003</v>
      </c>
      <c r="F301" s="40">
        <v>1152.3000000000002</v>
      </c>
      <c r="G301" s="40">
        <v>1138.1000000000004</v>
      </c>
      <c r="H301" s="40">
        <v>1188.2000000000003</v>
      </c>
      <c r="I301" s="40">
        <v>1202.4000000000001</v>
      </c>
      <c r="J301" s="40">
        <v>1213.2500000000002</v>
      </c>
      <c r="K301" s="31">
        <v>1191.55</v>
      </c>
      <c r="L301" s="31">
        <v>1166.5</v>
      </c>
      <c r="M301" s="31">
        <v>9.4199599999999997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3683</v>
      </c>
      <c r="D302" s="40">
        <v>3670.8333333333335</v>
      </c>
      <c r="E302" s="40">
        <v>3623.666666666667</v>
      </c>
      <c r="F302" s="40">
        <v>3564.3333333333335</v>
      </c>
      <c r="G302" s="40">
        <v>3517.166666666667</v>
      </c>
      <c r="H302" s="40">
        <v>3730.166666666667</v>
      </c>
      <c r="I302" s="40">
        <v>3777.3333333333339</v>
      </c>
      <c r="J302" s="40">
        <v>3836.666666666667</v>
      </c>
      <c r="K302" s="31">
        <v>3718</v>
      </c>
      <c r="L302" s="31">
        <v>3611.5</v>
      </c>
      <c r="M302" s="31">
        <v>0.87724999999999997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862.6</v>
      </c>
      <c r="D303" s="40">
        <v>870.0333333333333</v>
      </c>
      <c r="E303" s="40">
        <v>839.56666666666661</v>
      </c>
      <c r="F303" s="40">
        <v>816.5333333333333</v>
      </c>
      <c r="G303" s="40">
        <v>786.06666666666661</v>
      </c>
      <c r="H303" s="40">
        <v>893.06666666666661</v>
      </c>
      <c r="I303" s="40">
        <v>923.5333333333333</v>
      </c>
      <c r="J303" s="40">
        <v>946.56666666666661</v>
      </c>
      <c r="K303" s="31">
        <v>900.5</v>
      </c>
      <c r="L303" s="31">
        <v>847</v>
      </c>
      <c r="M303" s="31">
        <v>0.89734000000000003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49.5</v>
      </c>
      <c r="D304" s="40">
        <v>50.116666666666667</v>
      </c>
      <c r="E304" s="40">
        <v>48.483333333333334</v>
      </c>
      <c r="F304" s="40">
        <v>47.466666666666669</v>
      </c>
      <c r="G304" s="40">
        <v>45.833333333333336</v>
      </c>
      <c r="H304" s="40">
        <v>51.133333333333333</v>
      </c>
      <c r="I304" s="40">
        <v>52.766666666666673</v>
      </c>
      <c r="J304" s="40">
        <v>53.783333333333331</v>
      </c>
      <c r="K304" s="31">
        <v>51.75</v>
      </c>
      <c r="L304" s="31">
        <v>49.1</v>
      </c>
      <c r="M304" s="31">
        <v>29.43993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180</v>
      </c>
      <c r="D305" s="40">
        <v>181.81666666666669</v>
      </c>
      <c r="E305" s="40">
        <v>176.98333333333338</v>
      </c>
      <c r="F305" s="40">
        <v>173.9666666666667</v>
      </c>
      <c r="G305" s="40">
        <v>169.13333333333338</v>
      </c>
      <c r="H305" s="40">
        <v>184.83333333333337</v>
      </c>
      <c r="I305" s="40">
        <v>189.66666666666669</v>
      </c>
      <c r="J305" s="40">
        <v>192.68333333333337</v>
      </c>
      <c r="K305" s="31">
        <v>186.65</v>
      </c>
      <c r="L305" s="31">
        <v>178.8</v>
      </c>
      <c r="M305" s="31">
        <v>5.5421699999999996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81640.05</v>
      </c>
      <c r="D306" s="40">
        <v>81914.016666666663</v>
      </c>
      <c r="E306" s="40">
        <v>81128.033333333326</v>
      </c>
      <c r="F306" s="40">
        <v>80616.016666666663</v>
      </c>
      <c r="G306" s="40">
        <v>79830.033333333326</v>
      </c>
      <c r="H306" s="40">
        <v>82426.033333333326</v>
      </c>
      <c r="I306" s="40">
        <v>83212.016666666663</v>
      </c>
      <c r="J306" s="40">
        <v>83724.033333333326</v>
      </c>
      <c r="K306" s="31">
        <v>82700</v>
      </c>
      <c r="L306" s="31">
        <v>81402</v>
      </c>
      <c r="M306" s="31">
        <v>7.1349999999999997E-2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1131.8</v>
      </c>
      <c r="D307" s="40">
        <v>1138.6500000000001</v>
      </c>
      <c r="E307" s="40">
        <v>1121.3000000000002</v>
      </c>
      <c r="F307" s="40">
        <v>1110.8000000000002</v>
      </c>
      <c r="G307" s="40">
        <v>1093.4500000000003</v>
      </c>
      <c r="H307" s="40">
        <v>1149.1500000000001</v>
      </c>
      <c r="I307" s="40">
        <v>1166.5</v>
      </c>
      <c r="J307" s="40">
        <v>1177</v>
      </c>
      <c r="K307" s="31">
        <v>1156</v>
      </c>
      <c r="L307" s="31">
        <v>1128.1500000000001</v>
      </c>
      <c r="M307" s="31">
        <v>2.6591300000000002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3736.7</v>
      </c>
      <c r="D308" s="40">
        <v>3747.6333333333332</v>
      </c>
      <c r="E308" s="40">
        <v>3690.3166666666666</v>
      </c>
      <c r="F308" s="40">
        <v>3643.9333333333334</v>
      </c>
      <c r="G308" s="40">
        <v>3586.6166666666668</v>
      </c>
      <c r="H308" s="40">
        <v>3794.0166666666664</v>
      </c>
      <c r="I308" s="40">
        <v>3851.333333333333</v>
      </c>
      <c r="J308" s="40">
        <v>3897.7166666666662</v>
      </c>
      <c r="K308" s="31">
        <v>3804.95</v>
      </c>
      <c r="L308" s="31">
        <v>3701.25</v>
      </c>
      <c r="M308" s="31">
        <v>2.2610000000000002E-2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303</v>
      </c>
      <c r="D309" s="40">
        <v>306.45</v>
      </c>
      <c r="E309" s="40">
        <v>298.04999999999995</v>
      </c>
      <c r="F309" s="40">
        <v>293.09999999999997</v>
      </c>
      <c r="G309" s="40">
        <v>284.69999999999993</v>
      </c>
      <c r="H309" s="40">
        <v>311.39999999999998</v>
      </c>
      <c r="I309" s="40">
        <v>319.79999999999995</v>
      </c>
      <c r="J309" s="40">
        <v>324.75</v>
      </c>
      <c r="K309" s="31">
        <v>314.85000000000002</v>
      </c>
      <c r="L309" s="31">
        <v>301.5</v>
      </c>
      <c r="M309" s="31">
        <v>1.4670799999999999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153.65</v>
      </c>
      <c r="D310" s="40">
        <v>154.51666666666668</v>
      </c>
      <c r="E310" s="40">
        <v>151.63333333333335</v>
      </c>
      <c r="F310" s="40">
        <v>149.61666666666667</v>
      </c>
      <c r="G310" s="40">
        <v>146.73333333333335</v>
      </c>
      <c r="H310" s="40">
        <v>156.53333333333336</v>
      </c>
      <c r="I310" s="40">
        <v>159.41666666666669</v>
      </c>
      <c r="J310" s="40">
        <v>161.43333333333337</v>
      </c>
      <c r="K310" s="31">
        <v>157.4</v>
      </c>
      <c r="L310" s="31">
        <v>152.5</v>
      </c>
      <c r="M310" s="31">
        <v>49.117899999999999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760.2</v>
      </c>
      <c r="D311" s="40">
        <v>762.75</v>
      </c>
      <c r="E311" s="40">
        <v>749.8</v>
      </c>
      <c r="F311" s="40">
        <v>739.4</v>
      </c>
      <c r="G311" s="40">
        <v>726.44999999999993</v>
      </c>
      <c r="H311" s="40">
        <v>773.15</v>
      </c>
      <c r="I311" s="40">
        <v>786.1</v>
      </c>
      <c r="J311" s="40">
        <v>796.5</v>
      </c>
      <c r="K311" s="31">
        <v>775.7</v>
      </c>
      <c r="L311" s="31">
        <v>752.35</v>
      </c>
      <c r="M311" s="31">
        <v>21.799099999999999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239.75</v>
      </c>
      <c r="D312" s="40">
        <v>241.1</v>
      </c>
      <c r="E312" s="40">
        <v>229.79999999999998</v>
      </c>
      <c r="F312" s="40">
        <v>219.85</v>
      </c>
      <c r="G312" s="40">
        <v>208.54999999999998</v>
      </c>
      <c r="H312" s="40">
        <v>251.04999999999998</v>
      </c>
      <c r="I312" s="40">
        <v>262.35000000000002</v>
      </c>
      <c r="J312" s="40">
        <v>272.29999999999995</v>
      </c>
      <c r="K312" s="31">
        <v>252.4</v>
      </c>
      <c r="L312" s="31">
        <v>231.15</v>
      </c>
      <c r="M312" s="31">
        <v>5.5534600000000003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304.55</v>
      </c>
      <c r="D313" s="40">
        <v>305.83333333333331</v>
      </c>
      <c r="E313" s="40">
        <v>296.96666666666664</v>
      </c>
      <c r="F313" s="40">
        <v>289.38333333333333</v>
      </c>
      <c r="G313" s="40">
        <v>280.51666666666665</v>
      </c>
      <c r="H313" s="40">
        <v>313.41666666666663</v>
      </c>
      <c r="I313" s="40">
        <v>322.2833333333333</v>
      </c>
      <c r="J313" s="40">
        <v>329.86666666666662</v>
      </c>
      <c r="K313" s="31">
        <v>314.7</v>
      </c>
      <c r="L313" s="31">
        <v>298.25</v>
      </c>
      <c r="M313" s="31">
        <v>4.7103000000000002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567.15</v>
      </c>
      <c r="D314" s="40">
        <v>572.03333333333342</v>
      </c>
      <c r="E314" s="40">
        <v>554.06666666666683</v>
      </c>
      <c r="F314" s="40">
        <v>540.98333333333346</v>
      </c>
      <c r="G314" s="40">
        <v>523.01666666666688</v>
      </c>
      <c r="H314" s="40">
        <v>585.11666666666679</v>
      </c>
      <c r="I314" s="40">
        <v>603.08333333333326</v>
      </c>
      <c r="J314" s="40">
        <v>616.16666666666674</v>
      </c>
      <c r="K314" s="31">
        <v>590</v>
      </c>
      <c r="L314" s="31">
        <v>558.95000000000005</v>
      </c>
      <c r="M314" s="31">
        <v>0.58301999999999998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182.85</v>
      </c>
      <c r="D315" s="40">
        <v>183.6</v>
      </c>
      <c r="E315" s="40">
        <v>180.95</v>
      </c>
      <c r="F315" s="40">
        <v>179.04999999999998</v>
      </c>
      <c r="G315" s="40">
        <v>176.39999999999998</v>
      </c>
      <c r="H315" s="40">
        <v>185.5</v>
      </c>
      <c r="I315" s="40">
        <v>188.15000000000003</v>
      </c>
      <c r="J315" s="40">
        <v>190.05</v>
      </c>
      <c r="K315" s="31">
        <v>186.25</v>
      </c>
      <c r="L315" s="31">
        <v>181.7</v>
      </c>
      <c r="M315" s="31">
        <v>35.309640000000002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45.5</v>
      </c>
      <c r="D316" s="40">
        <v>46.050000000000004</v>
      </c>
      <c r="E316" s="40">
        <v>44.45000000000001</v>
      </c>
      <c r="F316" s="40">
        <v>43.400000000000006</v>
      </c>
      <c r="G316" s="40">
        <v>41.800000000000011</v>
      </c>
      <c r="H316" s="40">
        <v>47.100000000000009</v>
      </c>
      <c r="I316" s="40">
        <v>48.7</v>
      </c>
      <c r="J316" s="40">
        <v>49.750000000000007</v>
      </c>
      <c r="K316" s="31">
        <v>47.65</v>
      </c>
      <c r="L316" s="31">
        <v>45</v>
      </c>
      <c r="M316" s="31">
        <v>22.293530000000001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529.9</v>
      </c>
      <c r="D317" s="40">
        <v>529.80000000000007</v>
      </c>
      <c r="E317" s="40">
        <v>525.95000000000016</v>
      </c>
      <c r="F317" s="40">
        <v>522.00000000000011</v>
      </c>
      <c r="G317" s="40">
        <v>518.1500000000002</v>
      </c>
      <c r="H317" s="40">
        <v>533.75000000000011</v>
      </c>
      <c r="I317" s="40">
        <v>537.6</v>
      </c>
      <c r="J317" s="40">
        <v>541.55000000000007</v>
      </c>
      <c r="K317" s="31">
        <v>533.65</v>
      </c>
      <c r="L317" s="31">
        <v>525.85</v>
      </c>
      <c r="M317" s="31">
        <v>17.305879999999998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7232.7</v>
      </c>
      <c r="D318" s="40">
        <v>7214.05</v>
      </c>
      <c r="E318" s="40">
        <v>7163.1</v>
      </c>
      <c r="F318" s="40">
        <v>7093.5</v>
      </c>
      <c r="G318" s="40">
        <v>7042.55</v>
      </c>
      <c r="H318" s="40">
        <v>7283.6500000000005</v>
      </c>
      <c r="I318" s="40">
        <v>7334.5999999999995</v>
      </c>
      <c r="J318" s="40">
        <v>7404.2000000000007</v>
      </c>
      <c r="K318" s="31">
        <v>7265</v>
      </c>
      <c r="L318" s="31">
        <v>7144.45</v>
      </c>
      <c r="M318" s="31">
        <v>4.1381600000000001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1047.75</v>
      </c>
      <c r="D319" s="40">
        <v>1050.5666666666666</v>
      </c>
      <c r="E319" s="40">
        <v>1032.2833333333333</v>
      </c>
      <c r="F319" s="40">
        <v>1016.8166666666666</v>
      </c>
      <c r="G319" s="40">
        <v>998.5333333333333</v>
      </c>
      <c r="H319" s="40">
        <v>1066.0333333333333</v>
      </c>
      <c r="I319" s="40">
        <v>1084.3166666666666</v>
      </c>
      <c r="J319" s="40">
        <v>1099.7833333333333</v>
      </c>
      <c r="K319" s="31">
        <v>1068.8499999999999</v>
      </c>
      <c r="L319" s="31">
        <v>1035.0999999999999</v>
      </c>
      <c r="M319" s="31">
        <v>2.8615400000000002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259.45</v>
      </c>
      <c r="D320" s="40">
        <v>262.51666666666665</v>
      </c>
      <c r="E320" s="40">
        <v>253.88333333333333</v>
      </c>
      <c r="F320" s="40">
        <v>248.31666666666666</v>
      </c>
      <c r="G320" s="40">
        <v>239.68333333333334</v>
      </c>
      <c r="H320" s="40">
        <v>268.08333333333331</v>
      </c>
      <c r="I320" s="40">
        <v>276.71666666666664</v>
      </c>
      <c r="J320" s="40">
        <v>282.2833333333333</v>
      </c>
      <c r="K320" s="31">
        <v>271.14999999999998</v>
      </c>
      <c r="L320" s="31">
        <v>256.95</v>
      </c>
      <c r="M320" s="31">
        <v>5.7662500000000003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253</v>
      </c>
      <c r="D321" s="40">
        <v>255.01666666666665</v>
      </c>
      <c r="E321" s="40">
        <v>248.43333333333328</v>
      </c>
      <c r="F321" s="40">
        <v>243.86666666666662</v>
      </c>
      <c r="G321" s="40">
        <v>237.28333333333325</v>
      </c>
      <c r="H321" s="40">
        <v>259.58333333333331</v>
      </c>
      <c r="I321" s="40">
        <v>266.16666666666669</v>
      </c>
      <c r="J321" s="40">
        <v>270.73333333333335</v>
      </c>
      <c r="K321" s="31">
        <v>261.60000000000002</v>
      </c>
      <c r="L321" s="31">
        <v>250.45</v>
      </c>
      <c r="M321" s="31">
        <v>7.4714099999999997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2805.9</v>
      </c>
      <c r="D322" s="40">
        <v>2828</v>
      </c>
      <c r="E322" s="40">
        <v>2774.1</v>
      </c>
      <c r="F322" s="40">
        <v>2742.2999999999997</v>
      </c>
      <c r="G322" s="40">
        <v>2688.3999999999996</v>
      </c>
      <c r="H322" s="40">
        <v>2859.8</v>
      </c>
      <c r="I322" s="40">
        <v>2913.7</v>
      </c>
      <c r="J322" s="40">
        <v>2945.5000000000005</v>
      </c>
      <c r="K322" s="31">
        <v>2881.9</v>
      </c>
      <c r="L322" s="31">
        <v>2796.2</v>
      </c>
      <c r="M322" s="31">
        <v>1.7672699999999999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2762.95</v>
      </c>
      <c r="D323" s="40">
        <v>2750.4833333333336</v>
      </c>
      <c r="E323" s="40">
        <v>2717.4666666666672</v>
      </c>
      <c r="F323" s="40">
        <v>2671.9833333333336</v>
      </c>
      <c r="G323" s="40">
        <v>2638.9666666666672</v>
      </c>
      <c r="H323" s="40">
        <v>2795.9666666666672</v>
      </c>
      <c r="I323" s="40">
        <v>2828.9833333333336</v>
      </c>
      <c r="J323" s="40">
        <v>2874.4666666666672</v>
      </c>
      <c r="K323" s="31">
        <v>2783.5</v>
      </c>
      <c r="L323" s="31">
        <v>2705</v>
      </c>
      <c r="M323" s="31">
        <v>10.712389999999999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133.9</v>
      </c>
      <c r="D324" s="40">
        <v>134.21666666666667</v>
      </c>
      <c r="E324" s="40">
        <v>129.68333333333334</v>
      </c>
      <c r="F324" s="40">
        <v>125.46666666666667</v>
      </c>
      <c r="G324" s="40">
        <v>120.93333333333334</v>
      </c>
      <c r="H324" s="40">
        <v>138.43333333333334</v>
      </c>
      <c r="I324" s="40">
        <v>142.9666666666667</v>
      </c>
      <c r="J324" s="40">
        <v>147.18333333333334</v>
      </c>
      <c r="K324" s="31">
        <v>138.75</v>
      </c>
      <c r="L324" s="31">
        <v>130</v>
      </c>
      <c r="M324" s="31">
        <v>5.2410600000000001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718.95</v>
      </c>
      <c r="D325" s="40">
        <v>717.01666666666677</v>
      </c>
      <c r="E325" s="40">
        <v>697.03333333333353</v>
      </c>
      <c r="F325" s="40">
        <v>675.11666666666679</v>
      </c>
      <c r="G325" s="40">
        <v>655.13333333333355</v>
      </c>
      <c r="H325" s="40">
        <v>738.93333333333351</v>
      </c>
      <c r="I325" s="40">
        <v>758.91666666666686</v>
      </c>
      <c r="J325" s="40">
        <v>780.83333333333348</v>
      </c>
      <c r="K325" s="31">
        <v>737</v>
      </c>
      <c r="L325" s="31">
        <v>695.1</v>
      </c>
      <c r="M325" s="31">
        <v>3.9971100000000002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194.7</v>
      </c>
      <c r="D326" s="40">
        <v>196.13333333333335</v>
      </c>
      <c r="E326" s="40">
        <v>192.6166666666667</v>
      </c>
      <c r="F326" s="40">
        <v>190.53333333333336</v>
      </c>
      <c r="G326" s="40">
        <v>187.01666666666671</v>
      </c>
      <c r="H326" s="40">
        <v>198.2166666666667</v>
      </c>
      <c r="I326" s="40">
        <v>201.73333333333335</v>
      </c>
      <c r="J326" s="40">
        <v>203.81666666666669</v>
      </c>
      <c r="K326" s="31">
        <v>199.65</v>
      </c>
      <c r="L326" s="31">
        <v>194.05</v>
      </c>
      <c r="M326" s="31">
        <v>3.2470500000000002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1054.45</v>
      </c>
      <c r="D327" s="40">
        <v>1073.2833333333335</v>
      </c>
      <c r="E327" s="40">
        <v>1012.616666666667</v>
      </c>
      <c r="F327" s="40">
        <v>970.78333333333353</v>
      </c>
      <c r="G327" s="40">
        <v>910.11666666666702</v>
      </c>
      <c r="H327" s="40">
        <v>1115.116666666667</v>
      </c>
      <c r="I327" s="40">
        <v>1175.7833333333335</v>
      </c>
      <c r="J327" s="40">
        <v>1217.616666666667</v>
      </c>
      <c r="K327" s="31">
        <v>1133.95</v>
      </c>
      <c r="L327" s="31">
        <v>1031.45</v>
      </c>
      <c r="M327" s="31">
        <v>17.21557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2368.5</v>
      </c>
      <c r="D328" s="40">
        <v>2346.2000000000003</v>
      </c>
      <c r="E328" s="40">
        <v>2289.1000000000004</v>
      </c>
      <c r="F328" s="40">
        <v>2209.7000000000003</v>
      </c>
      <c r="G328" s="40">
        <v>2152.6000000000004</v>
      </c>
      <c r="H328" s="40">
        <v>2425.6000000000004</v>
      </c>
      <c r="I328" s="40">
        <v>2482.6999999999998</v>
      </c>
      <c r="J328" s="40">
        <v>2562.1000000000004</v>
      </c>
      <c r="K328" s="31">
        <v>2403.3000000000002</v>
      </c>
      <c r="L328" s="31">
        <v>2266.8000000000002</v>
      </c>
      <c r="M328" s="31">
        <v>7.3334099999999998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1712.7</v>
      </c>
      <c r="D329" s="40">
        <v>1736.6499999999999</v>
      </c>
      <c r="E329" s="40">
        <v>1678.2999999999997</v>
      </c>
      <c r="F329" s="40">
        <v>1643.8999999999999</v>
      </c>
      <c r="G329" s="40">
        <v>1585.5499999999997</v>
      </c>
      <c r="H329" s="40">
        <v>1771.0499999999997</v>
      </c>
      <c r="I329" s="40">
        <v>1829.3999999999996</v>
      </c>
      <c r="J329" s="40">
        <v>1863.7999999999997</v>
      </c>
      <c r="K329" s="31">
        <v>1795</v>
      </c>
      <c r="L329" s="31">
        <v>1702.25</v>
      </c>
      <c r="M329" s="31">
        <v>6.9012099999999998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1528.35</v>
      </c>
      <c r="D330" s="40">
        <v>1530.0833333333333</v>
      </c>
      <c r="E330" s="40">
        <v>1512.2666666666664</v>
      </c>
      <c r="F330" s="40">
        <v>1496.1833333333332</v>
      </c>
      <c r="G330" s="40">
        <v>1478.3666666666663</v>
      </c>
      <c r="H330" s="40">
        <v>1546.1666666666665</v>
      </c>
      <c r="I330" s="40">
        <v>1563.9833333333336</v>
      </c>
      <c r="J330" s="40">
        <v>1580.0666666666666</v>
      </c>
      <c r="K330" s="31">
        <v>1547.9</v>
      </c>
      <c r="L330" s="31">
        <v>1514</v>
      </c>
      <c r="M330" s="31">
        <v>3.8049400000000002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1076.0999999999999</v>
      </c>
      <c r="D331" s="40">
        <v>1074.75</v>
      </c>
      <c r="E331" s="40">
        <v>1058.8499999999999</v>
      </c>
      <c r="F331" s="40">
        <v>1041.5999999999999</v>
      </c>
      <c r="G331" s="40">
        <v>1025.6999999999998</v>
      </c>
      <c r="H331" s="40">
        <v>1092</v>
      </c>
      <c r="I331" s="40">
        <v>1107.9000000000001</v>
      </c>
      <c r="J331" s="40">
        <v>1125.1500000000001</v>
      </c>
      <c r="K331" s="31">
        <v>1090.6500000000001</v>
      </c>
      <c r="L331" s="31">
        <v>1057.5</v>
      </c>
      <c r="M331" s="31">
        <v>2.6165500000000002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51.15</v>
      </c>
      <c r="D332" s="40">
        <v>51.5</v>
      </c>
      <c r="E332" s="40">
        <v>50.2</v>
      </c>
      <c r="F332" s="40">
        <v>49.25</v>
      </c>
      <c r="G332" s="40">
        <v>47.95</v>
      </c>
      <c r="H332" s="40">
        <v>52.45</v>
      </c>
      <c r="I332" s="40">
        <v>53.75</v>
      </c>
      <c r="J332" s="40">
        <v>54.7</v>
      </c>
      <c r="K332" s="31">
        <v>52.8</v>
      </c>
      <c r="L332" s="31">
        <v>50.55</v>
      </c>
      <c r="M332" s="31">
        <v>81.546449999999993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87.55</v>
      </c>
      <c r="D333" s="40">
        <v>89.133333333333326</v>
      </c>
      <c r="E333" s="40">
        <v>85.616666666666646</v>
      </c>
      <c r="F333" s="40">
        <v>83.683333333333323</v>
      </c>
      <c r="G333" s="40">
        <v>80.166666666666643</v>
      </c>
      <c r="H333" s="40">
        <v>91.066666666666649</v>
      </c>
      <c r="I333" s="40">
        <v>94.583333333333329</v>
      </c>
      <c r="J333" s="40">
        <v>96.516666666666652</v>
      </c>
      <c r="K333" s="31">
        <v>92.65</v>
      </c>
      <c r="L333" s="31">
        <v>87.2</v>
      </c>
      <c r="M333" s="31">
        <v>50.350960000000001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613.79999999999995</v>
      </c>
      <c r="D334" s="40">
        <v>622.9666666666667</v>
      </c>
      <c r="E334" s="40">
        <v>600.93333333333339</v>
      </c>
      <c r="F334" s="40">
        <v>588.06666666666672</v>
      </c>
      <c r="G334" s="40">
        <v>566.03333333333342</v>
      </c>
      <c r="H334" s="40">
        <v>635.83333333333337</v>
      </c>
      <c r="I334" s="40">
        <v>657.86666666666667</v>
      </c>
      <c r="J334" s="40">
        <v>670.73333333333335</v>
      </c>
      <c r="K334" s="31">
        <v>645</v>
      </c>
      <c r="L334" s="31">
        <v>610.1</v>
      </c>
      <c r="M334" s="31">
        <v>1.15961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25.65</v>
      </c>
      <c r="D335" s="40">
        <v>25.716666666666669</v>
      </c>
      <c r="E335" s="40">
        <v>25.433333333333337</v>
      </c>
      <c r="F335" s="40">
        <v>25.216666666666669</v>
      </c>
      <c r="G335" s="40">
        <v>24.933333333333337</v>
      </c>
      <c r="H335" s="40">
        <v>25.933333333333337</v>
      </c>
      <c r="I335" s="40">
        <v>26.216666666666669</v>
      </c>
      <c r="J335" s="40">
        <v>26.433333333333337</v>
      </c>
      <c r="K335" s="31">
        <v>26</v>
      </c>
      <c r="L335" s="31">
        <v>25.5</v>
      </c>
      <c r="M335" s="31">
        <v>31.158709999999999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59.05</v>
      </c>
      <c r="D336" s="40">
        <v>59.35</v>
      </c>
      <c r="E336" s="40">
        <v>58.150000000000006</v>
      </c>
      <c r="F336" s="40">
        <v>57.250000000000007</v>
      </c>
      <c r="G336" s="40">
        <v>56.050000000000011</v>
      </c>
      <c r="H336" s="40">
        <v>60.25</v>
      </c>
      <c r="I336" s="40">
        <v>61.45</v>
      </c>
      <c r="J336" s="40">
        <v>62.349999999999994</v>
      </c>
      <c r="K336" s="31">
        <v>60.55</v>
      </c>
      <c r="L336" s="31">
        <v>58.45</v>
      </c>
      <c r="M336" s="31">
        <v>21.84994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171.55</v>
      </c>
      <c r="D337" s="40">
        <v>172.35</v>
      </c>
      <c r="E337" s="40">
        <v>169.45</v>
      </c>
      <c r="F337" s="40">
        <v>167.35</v>
      </c>
      <c r="G337" s="40">
        <v>164.45</v>
      </c>
      <c r="H337" s="40">
        <v>174.45</v>
      </c>
      <c r="I337" s="40">
        <v>177.35000000000002</v>
      </c>
      <c r="J337" s="40">
        <v>179.45</v>
      </c>
      <c r="K337" s="31">
        <v>175.25</v>
      </c>
      <c r="L337" s="31">
        <v>170.25</v>
      </c>
      <c r="M337" s="31">
        <v>102.57006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253.8</v>
      </c>
      <c r="D338" s="40">
        <v>255.43333333333331</v>
      </c>
      <c r="E338" s="40">
        <v>248.36666666666662</v>
      </c>
      <c r="F338" s="40">
        <v>242.93333333333331</v>
      </c>
      <c r="G338" s="40">
        <v>235.86666666666662</v>
      </c>
      <c r="H338" s="40">
        <v>260.86666666666662</v>
      </c>
      <c r="I338" s="40">
        <v>267.93333333333328</v>
      </c>
      <c r="J338" s="40">
        <v>273.36666666666662</v>
      </c>
      <c r="K338" s="31">
        <v>262.5</v>
      </c>
      <c r="L338" s="31">
        <v>250</v>
      </c>
      <c r="M338" s="31">
        <v>19.562110000000001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118.45</v>
      </c>
      <c r="D339" s="40">
        <v>119.55</v>
      </c>
      <c r="E339" s="40">
        <v>117.1</v>
      </c>
      <c r="F339" s="40">
        <v>115.75</v>
      </c>
      <c r="G339" s="40">
        <v>113.3</v>
      </c>
      <c r="H339" s="40">
        <v>120.89999999999999</v>
      </c>
      <c r="I339" s="40">
        <v>123.35000000000001</v>
      </c>
      <c r="J339" s="40">
        <v>124.69999999999999</v>
      </c>
      <c r="K339" s="31">
        <v>122</v>
      </c>
      <c r="L339" s="31">
        <v>118.2</v>
      </c>
      <c r="M339" s="31">
        <v>113.60715999999999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496.2</v>
      </c>
      <c r="D340" s="40">
        <v>496</v>
      </c>
      <c r="E340" s="40">
        <v>485.2</v>
      </c>
      <c r="F340" s="40">
        <v>474.2</v>
      </c>
      <c r="G340" s="40">
        <v>463.4</v>
      </c>
      <c r="H340" s="40">
        <v>507</v>
      </c>
      <c r="I340" s="40">
        <v>517.79999999999995</v>
      </c>
      <c r="J340" s="40">
        <v>528.79999999999995</v>
      </c>
      <c r="K340" s="31">
        <v>506.8</v>
      </c>
      <c r="L340" s="31">
        <v>485</v>
      </c>
      <c r="M340" s="31">
        <v>4.7297500000000001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85.2</v>
      </c>
      <c r="D341" s="40">
        <v>86.083333333333329</v>
      </c>
      <c r="E341" s="40">
        <v>83.216666666666654</v>
      </c>
      <c r="F341" s="40">
        <v>81.23333333333332</v>
      </c>
      <c r="G341" s="40">
        <v>78.366666666666646</v>
      </c>
      <c r="H341" s="40">
        <v>88.066666666666663</v>
      </c>
      <c r="I341" s="40">
        <v>90.933333333333337</v>
      </c>
      <c r="J341" s="40">
        <v>92.916666666666671</v>
      </c>
      <c r="K341" s="31">
        <v>88.95</v>
      </c>
      <c r="L341" s="31">
        <v>84.1</v>
      </c>
      <c r="M341" s="31">
        <v>351.49374999999998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59.95</v>
      </c>
      <c r="D342" s="40">
        <v>60.316666666666663</v>
      </c>
      <c r="E342" s="40">
        <v>58.633333333333326</v>
      </c>
      <c r="F342" s="40">
        <v>57.316666666666663</v>
      </c>
      <c r="G342" s="40">
        <v>55.633333333333326</v>
      </c>
      <c r="H342" s="40">
        <v>61.633333333333326</v>
      </c>
      <c r="I342" s="40">
        <v>63.316666666666663</v>
      </c>
      <c r="J342" s="40">
        <v>64.633333333333326</v>
      </c>
      <c r="K342" s="31">
        <v>62</v>
      </c>
      <c r="L342" s="31">
        <v>59</v>
      </c>
      <c r="M342" s="31">
        <v>13.251300000000001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3816</v>
      </c>
      <c r="D343" s="40">
        <v>3832.8666666666663</v>
      </c>
      <c r="E343" s="40">
        <v>3765.8333333333326</v>
      </c>
      <c r="F343" s="40">
        <v>3715.6666666666661</v>
      </c>
      <c r="G343" s="40">
        <v>3648.6333333333323</v>
      </c>
      <c r="H343" s="40">
        <v>3883.0333333333328</v>
      </c>
      <c r="I343" s="40">
        <v>3950.0666666666666</v>
      </c>
      <c r="J343" s="40">
        <v>4000.2333333333331</v>
      </c>
      <c r="K343" s="31">
        <v>3899.9</v>
      </c>
      <c r="L343" s="31">
        <v>3782.7</v>
      </c>
      <c r="M343" s="31">
        <v>1.1517299999999999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17856.099999999999</v>
      </c>
      <c r="D344" s="40">
        <v>17821.366666666665</v>
      </c>
      <c r="E344" s="40">
        <v>17735.73333333333</v>
      </c>
      <c r="F344" s="40">
        <v>17615.366666666665</v>
      </c>
      <c r="G344" s="40">
        <v>17529.73333333333</v>
      </c>
      <c r="H344" s="40">
        <v>17941.73333333333</v>
      </c>
      <c r="I344" s="40">
        <v>18027.366666666669</v>
      </c>
      <c r="J344" s="40">
        <v>18147.73333333333</v>
      </c>
      <c r="K344" s="31">
        <v>17907</v>
      </c>
      <c r="L344" s="31">
        <v>17701</v>
      </c>
      <c r="M344" s="31">
        <v>0.44594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50.05</v>
      </c>
      <c r="D345" s="40">
        <v>50.483333333333327</v>
      </c>
      <c r="E345" s="40">
        <v>49.066666666666656</v>
      </c>
      <c r="F345" s="40">
        <v>48.083333333333329</v>
      </c>
      <c r="G345" s="40">
        <v>46.666666666666657</v>
      </c>
      <c r="H345" s="40">
        <v>51.466666666666654</v>
      </c>
      <c r="I345" s="40">
        <v>52.883333333333326</v>
      </c>
      <c r="J345" s="40">
        <v>53.866666666666653</v>
      </c>
      <c r="K345" s="31">
        <v>51.9</v>
      </c>
      <c r="L345" s="31">
        <v>49.5</v>
      </c>
      <c r="M345" s="31">
        <v>14.636850000000001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2489.3000000000002</v>
      </c>
      <c r="D346" s="40">
        <v>2474.9666666666667</v>
      </c>
      <c r="E346" s="40">
        <v>2441.1333333333332</v>
      </c>
      <c r="F346" s="40">
        <v>2392.9666666666667</v>
      </c>
      <c r="G346" s="40">
        <v>2359.1333333333332</v>
      </c>
      <c r="H346" s="40">
        <v>2523.1333333333332</v>
      </c>
      <c r="I346" s="40">
        <v>2556.9666666666662</v>
      </c>
      <c r="J346" s="40">
        <v>2605.1333333333332</v>
      </c>
      <c r="K346" s="31">
        <v>2508.8000000000002</v>
      </c>
      <c r="L346" s="31">
        <v>2426.8000000000002</v>
      </c>
      <c r="M346" s="31">
        <v>0.15071999999999999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397.9</v>
      </c>
      <c r="D347" s="40">
        <v>405.13333333333327</v>
      </c>
      <c r="E347" s="40">
        <v>387.56666666666655</v>
      </c>
      <c r="F347" s="40">
        <v>377.23333333333329</v>
      </c>
      <c r="G347" s="40">
        <v>359.66666666666657</v>
      </c>
      <c r="H347" s="40">
        <v>415.46666666666653</v>
      </c>
      <c r="I347" s="40">
        <v>433.03333333333325</v>
      </c>
      <c r="J347" s="40">
        <v>443.3666666666665</v>
      </c>
      <c r="K347" s="31">
        <v>422.7</v>
      </c>
      <c r="L347" s="31">
        <v>394.8</v>
      </c>
      <c r="M347" s="31">
        <v>40.106169999999999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694.35</v>
      </c>
      <c r="D348" s="40">
        <v>697.69999999999993</v>
      </c>
      <c r="E348" s="40">
        <v>678.39999999999986</v>
      </c>
      <c r="F348" s="40">
        <v>662.44999999999993</v>
      </c>
      <c r="G348" s="40">
        <v>643.14999999999986</v>
      </c>
      <c r="H348" s="40">
        <v>713.64999999999986</v>
      </c>
      <c r="I348" s="40">
        <v>732.94999999999982</v>
      </c>
      <c r="J348" s="40">
        <v>748.89999999999986</v>
      </c>
      <c r="K348" s="31">
        <v>717</v>
      </c>
      <c r="L348" s="31">
        <v>681.75</v>
      </c>
      <c r="M348" s="31">
        <v>4.2925899999999997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112.6</v>
      </c>
      <c r="D349" s="40">
        <v>112.48333333333333</v>
      </c>
      <c r="E349" s="40">
        <v>111.71666666666667</v>
      </c>
      <c r="F349" s="40">
        <v>110.83333333333333</v>
      </c>
      <c r="G349" s="40">
        <v>110.06666666666666</v>
      </c>
      <c r="H349" s="40">
        <v>113.36666666666667</v>
      </c>
      <c r="I349" s="40">
        <v>114.13333333333335</v>
      </c>
      <c r="J349" s="40">
        <v>115.01666666666668</v>
      </c>
      <c r="K349" s="31">
        <v>113.25</v>
      </c>
      <c r="L349" s="31">
        <v>111.6</v>
      </c>
      <c r="M349" s="31">
        <v>186.34406000000001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155.44999999999999</v>
      </c>
      <c r="D350" s="40">
        <v>154.85</v>
      </c>
      <c r="E350" s="40">
        <v>153.69999999999999</v>
      </c>
      <c r="F350" s="40">
        <v>151.94999999999999</v>
      </c>
      <c r="G350" s="40">
        <v>150.79999999999998</v>
      </c>
      <c r="H350" s="40">
        <v>156.6</v>
      </c>
      <c r="I350" s="40">
        <v>157.75000000000003</v>
      </c>
      <c r="J350" s="40">
        <v>159.5</v>
      </c>
      <c r="K350" s="31">
        <v>156</v>
      </c>
      <c r="L350" s="31">
        <v>153.1</v>
      </c>
      <c r="M350" s="31">
        <v>7.8245199999999997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3957.55</v>
      </c>
      <c r="D351" s="40">
        <v>4026.7833333333333</v>
      </c>
      <c r="E351" s="40">
        <v>3875.7666666666664</v>
      </c>
      <c r="F351" s="40">
        <v>3793.9833333333331</v>
      </c>
      <c r="G351" s="40">
        <v>3642.9666666666662</v>
      </c>
      <c r="H351" s="40">
        <v>4108.5666666666666</v>
      </c>
      <c r="I351" s="40">
        <v>4259.5833333333339</v>
      </c>
      <c r="J351" s="40">
        <v>4341.3666666666668</v>
      </c>
      <c r="K351" s="31">
        <v>4177.8</v>
      </c>
      <c r="L351" s="31">
        <v>3945</v>
      </c>
      <c r="M351" s="31">
        <v>4.7305599999999997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344.15</v>
      </c>
      <c r="D352" s="40">
        <v>340.96666666666664</v>
      </c>
      <c r="E352" s="40">
        <v>334.43333333333328</v>
      </c>
      <c r="F352" s="40">
        <v>324.71666666666664</v>
      </c>
      <c r="G352" s="40">
        <v>318.18333333333328</v>
      </c>
      <c r="H352" s="40">
        <v>350.68333333333328</v>
      </c>
      <c r="I352" s="40">
        <v>357.2166666666667</v>
      </c>
      <c r="J352" s="40">
        <v>366.93333333333328</v>
      </c>
      <c r="K352" s="31">
        <v>347.5</v>
      </c>
      <c r="L352" s="31">
        <v>331.25</v>
      </c>
      <c r="M352" s="31">
        <v>8.8606700000000007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>
        <v>322.39999999999998</v>
      </c>
      <c r="D353" s="40">
        <v>323.48333333333335</v>
      </c>
      <c r="E353" s="40">
        <v>318.9666666666667</v>
      </c>
      <c r="F353" s="40">
        <v>315.53333333333336</v>
      </c>
      <c r="G353" s="40">
        <v>311.01666666666671</v>
      </c>
      <c r="H353" s="40">
        <v>326.91666666666669</v>
      </c>
      <c r="I353" s="40">
        <v>331.43333333333334</v>
      </c>
      <c r="J353" s="40">
        <v>334.86666666666667</v>
      </c>
      <c r="K353" s="31">
        <v>328</v>
      </c>
      <c r="L353" s="31">
        <v>320.05</v>
      </c>
      <c r="M353" s="31">
        <v>0.85877999999999999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3088.2</v>
      </c>
      <c r="D354" s="40">
        <v>3157.4333333333329</v>
      </c>
      <c r="E354" s="40">
        <v>3005.1166666666659</v>
      </c>
      <c r="F354" s="40">
        <v>2922.0333333333328</v>
      </c>
      <c r="G354" s="40">
        <v>2769.7166666666658</v>
      </c>
      <c r="H354" s="40">
        <v>3240.516666666666</v>
      </c>
      <c r="I354" s="40">
        <v>3392.8333333333326</v>
      </c>
      <c r="J354" s="40">
        <v>3475.9166666666661</v>
      </c>
      <c r="K354" s="31">
        <v>3309.75</v>
      </c>
      <c r="L354" s="31">
        <v>3074.35</v>
      </c>
      <c r="M354" s="31">
        <v>13.81353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685.25</v>
      </c>
      <c r="D355" s="40">
        <v>694.08333333333337</v>
      </c>
      <c r="E355" s="40">
        <v>669.16666666666674</v>
      </c>
      <c r="F355" s="40">
        <v>653.08333333333337</v>
      </c>
      <c r="G355" s="40">
        <v>628.16666666666674</v>
      </c>
      <c r="H355" s="40">
        <v>710.16666666666674</v>
      </c>
      <c r="I355" s="40">
        <v>735.08333333333348</v>
      </c>
      <c r="J355" s="40">
        <v>751.16666666666674</v>
      </c>
      <c r="K355" s="31">
        <v>719</v>
      </c>
      <c r="L355" s="31">
        <v>678</v>
      </c>
      <c r="M355" s="31">
        <v>0.65769999999999995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310</v>
      </c>
      <c r="D356" s="40">
        <v>308.25</v>
      </c>
      <c r="E356" s="40">
        <v>301.85000000000002</v>
      </c>
      <c r="F356" s="40">
        <v>293.70000000000005</v>
      </c>
      <c r="G356" s="40">
        <v>287.30000000000007</v>
      </c>
      <c r="H356" s="40">
        <v>316.39999999999998</v>
      </c>
      <c r="I356" s="40">
        <v>322.79999999999995</v>
      </c>
      <c r="J356" s="40">
        <v>330.94999999999993</v>
      </c>
      <c r="K356" s="31">
        <v>314.64999999999998</v>
      </c>
      <c r="L356" s="31">
        <v>300.10000000000002</v>
      </c>
      <c r="M356" s="31">
        <v>12.03252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1300.05</v>
      </c>
      <c r="D357" s="40">
        <v>1314.0166666666667</v>
      </c>
      <c r="E357" s="40">
        <v>1282.0333333333333</v>
      </c>
      <c r="F357" s="40">
        <v>1264.0166666666667</v>
      </c>
      <c r="G357" s="40">
        <v>1232.0333333333333</v>
      </c>
      <c r="H357" s="40">
        <v>1332.0333333333333</v>
      </c>
      <c r="I357" s="40">
        <v>1364.0166666666664</v>
      </c>
      <c r="J357" s="40">
        <v>1382.0333333333333</v>
      </c>
      <c r="K357" s="31">
        <v>1346</v>
      </c>
      <c r="L357" s="31">
        <v>1296</v>
      </c>
      <c r="M357" s="31">
        <v>6.7750500000000002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32462.75</v>
      </c>
      <c r="D358" s="40">
        <v>32568.866666666669</v>
      </c>
      <c r="E358" s="40">
        <v>32141.483333333337</v>
      </c>
      <c r="F358" s="40">
        <v>31820.216666666667</v>
      </c>
      <c r="G358" s="40">
        <v>31392.833333333336</v>
      </c>
      <c r="H358" s="40">
        <v>32890.133333333339</v>
      </c>
      <c r="I358" s="40">
        <v>33317.51666666667</v>
      </c>
      <c r="J358" s="40">
        <v>33638.78333333334</v>
      </c>
      <c r="K358" s="31">
        <v>32996.25</v>
      </c>
      <c r="L358" s="31">
        <v>32247.599999999999</v>
      </c>
      <c r="M358" s="31">
        <v>0.20638999999999999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2805.65</v>
      </c>
      <c r="D359" s="40">
        <v>2814.9666666666667</v>
      </c>
      <c r="E359" s="40">
        <v>2775.6833333333334</v>
      </c>
      <c r="F359" s="40">
        <v>2745.7166666666667</v>
      </c>
      <c r="G359" s="40">
        <v>2706.4333333333334</v>
      </c>
      <c r="H359" s="40">
        <v>2844.9333333333334</v>
      </c>
      <c r="I359" s="40">
        <v>2884.2166666666672</v>
      </c>
      <c r="J359" s="40">
        <v>2914.1833333333334</v>
      </c>
      <c r="K359" s="31">
        <v>2854.25</v>
      </c>
      <c r="L359" s="31">
        <v>2785</v>
      </c>
      <c r="M359" s="31">
        <v>1.2076100000000001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218.9</v>
      </c>
      <c r="D360" s="40">
        <v>219.95000000000002</v>
      </c>
      <c r="E360" s="40">
        <v>217.45000000000005</v>
      </c>
      <c r="F360" s="40">
        <v>216.00000000000003</v>
      </c>
      <c r="G360" s="40">
        <v>213.50000000000006</v>
      </c>
      <c r="H360" s="40">
        <v>221.40000000000003</v>
      </c>
      <c r="I360" s="40">
        <v>223.89999999999998</v>
      </c>
      <c r="J360" s="40">
        <v>225.35000000000002</v>
      </c>
      <c r="K360" s="31">
        <v>222.45</v>
      </c>
      <c r="L360" s="31">
        <v>218.5</v>
      </c>
      <c r="M360" s="31">
        <v>21.05452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5559.5</v>
      </c>
      <c r="D361" s="40">
        <v>5590.8166666666666</v>
      </c>
      <c r="E361" s="40">
        <v>5509.1333333333332</v>
      </c>
      <c r="F361" s="40">
        <v>5458.7666666666664</v>
      </c>
      <c r="G361" s="40">
        <v>5377.083333333333</v>
      </c>
      <c r="H361" s="40">
        <v>5641.1833333333334</v>
      </c>
      <c r="I361" s="40">
        <v>5722.8666666666659</v>
      </c>
      <c r="J361" s="40">
        <v>5773.2333333333336</v>
      </c>
      <c r="K361" s="31">
        <v>5672.5</v>
      </c>
      <c r="L361" s="31">
        <v>5540.45</v>
      </c>
      <c r="M361" s="31">
        <v>0.53091999999999995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230.45</v>
      </c>
      <c r="D362" s="40">
        <v>233.03333333333333</v>
      </c>
      <c r="E362" s="40">
        <v>227.41666666666666</v>
      </c>
      <c r="F362" s="40">
        <v>224.38333333333333</v>
      </c>
      <c r="G362" s="40">
        <v>218.76666666666665</v>
      </c>
      <c r="H362" s="40">
        <v>236.06666666666666</v>
      </c>
      <c r="I362" s="40">
        <v>241.68333333333334</v>
      </c>
      <c r="J362" s="40">
        <v>244.71666666666667</v>
      </c>
      <c r="K362" s="31">
        <v>238.65</v>
      </c>
      <c r="L362" s="31">
        <v>230</v>
      </c>
      <c r="M362" s="31">
        <v>7.62826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837.55</v>
      </c>
      <c r="D363" s="40">
        <v>848.08333333333337</v>
      </c>
      <c r="E363" s="40">
        <v>814.9666666666667</v>
      </c>
      <c r="F363" s="40">
        <v>792.38333333333333</v>
      </c>
      <c r="G363" s="40">
        <v>759.26666666666665</v>
      </c>
      <c r="H363" s="40">
        <v>870.66666666666674</v>
      </c>
      <c r="I363" s="40">
        <v>903.7833333333333</v>
      </c>
      <c r="J363" s="40">
        <v>926.36666666666679</v>
      </c>
      <c r="K363" s="31">
        <v>881.2</v>
      </c>
      <c r="L363" s="31">
        <v>825.5</v>
      </c>
      <c r="M363" s="31">
        <v>2.6354500000000001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2315.65</v>
      </c>
      <c r="D364" s="40">
        <v>2297.1166666666668</v>
      </c>
      <c r="E364" s="40">
        <v>2267.7833333333338</v>
      </c>
      <c r="F364" s="40">
        <v>2219.916666666667</v>
      </c>
      <c r="G364" s="40">
        <v>2190.5833333333339</v>
      </c>
      <c r="H364" s="40">
        <v>2344.9833333333336</v>
      </c>
      <c r="I364" s="40">
        <v>2374.3166666666666</v>
      </c>
      <c r="J364" s="40">
        <v>2422.1833333333334</v>
      </c>
      <c r="K364" s="31">
        <v>2326.4499999999998</v>
      </c>
      <c r="L364" s="31">
        <v>2249.25</v>
      </c>
      <c r="M364" s="31">
        <v>6.3786500000000004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2198.5500000000002</v>
      </c>
      <c r="D365" s="40">
        <v>2235.9500000000003</v>
      </c>
      <c r="E365" s="40">
        <v>2149.8500000000004</v>
      </c>
      <c r="F365" s="40">
        <v>2101.15</v>
      </c>
      <c r="G365" s="40">
        <v>2015.0500000000002</v>
      </c>
      <c r="H365" s="40">
        <v>2284.6500000000005</v>
      </c>
      <c r="I365" s="40">
        <v>2370.75</v>
      </c>
      <c r="J365" s="40">
        <v>2419.4500000000007</v>
      </c>
      <c r="K365" s="31">
        <v>2322.0500000000002</v>
      </c>
      <c r="L365" s="31">
        <v>2187.25</v>
      </c>
      <c r="M365" s="31">
        <v>6.6899199999999999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966.9</v>
      </c>
      <c r="D366" s="40">
        <v>961</v>
      </c>
      <c r="E366" s="40">
        <v>942</v>
      </c>
      <c r="F366" s="40">
        <v>917.1</v>
      </c>
      <c r="G366" s="40">
        <v>898.1</v>
      </c>
      <c r="H366" s="40">
        <v>985.9</v>
      </c>
      <c r="I366" s="40">
        <v>1004.9</v>
      </c>
      <c r="J366" s="40">
        <v>1029.8</v>
      </c>
      <c r="K366" s="31">
        <v>980</v>
      </c>
      <c r="L366" s="31">
        <v>936.1</v>
      </c>
      <c r="M366" s="31">
        <v>0.75658999999999998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1990.6</v>
      </c>
      <c r="D367" s="40">
        <v>1972.6000000000001</v>
      </c>
      <c r="E367" s="40">
        <v>1943.2000000000003</v>
      </c>
      <c r="F367" s="40">
        <v>1895.8000000000002</v>
      </c>
      <c r="G367" s="40">
        <v>1866.4000000000003</v>
      </c>
      <c r="H367" s="40">
        <v>2020.0000000000002</v>
      </c>
      <c r="I367" s="40">
        <v>2049.4000000000005</v>
      </c>
      <c r="J367" s="40">
        <v>2096.8000000000002</v>
      </c>
      <c r="K367" s="31">
        <v>2002</v>
      </c>
      <c r="L367" s="31">
        <v>1925.2</v>
      </c>
      <c r="M367" s="31">
        <v>3.3667899999999999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1503.05</v>
      </c>
      <c r="D368" s="40">
        <v>1500.7833333333335</v>
      </c>
      <c r="E368" s="40">
        <v>1462.5666666666671</v>
      </c>
      <c r="F368" s="40">
        <v>1422.0833333333335</v>
      </c>
      <c r="G368" s="40">
        <v>1383.866666666667</v>
      </c>
      <c r="H368" s="40">
        <v>1541.2666666666671</v>
      </c>
      <c r="I368" s="40">
        <v>1579.4833333333338</v>
      </c>
      <c r="J368" s="40">
        <v>1619.9666666666672</v>
      </c>
      <c r="K368" s="31">
        <v>1539</v>
      </c>
      <c r="L368" s="31">
        <v>1460.3</v>
      </c>
      <c r="M368" s="31">
        <v>1.54006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127.55</v>
      </c>
      <c r="D369" s="40">
        <v>127.05</v>
      </c>
      <c r="E369" s="40">
        <v>125.6</v>
      </c>
      <c r="F369" s="40">
        <v>123.64999999999999</v>
      </c>
      <c r="G369" s="40">
        <v>122.19999999999999</v>
      </c>
      <c r="H369" s="40">
        <v>129</v>
      </c>
      <c r="I369" s="40">
        <v>130.45000000000002</v>
      </c>
      <c r="J369" s="40">
        <v>132.4</v>
      </c>
      <c r="K369" s="31">
        <v>128.5</v>
      </c>
      <c r="L369" s="31">
        <v>125.1</v>
      </c>
      <c r="M369" s="31">
        <v>71.479399999999998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231.3</v>
      </c>
      <c r="D370" s="40">
        <v>232.85</v>
      </c>
      <c r="E370" s="40">
        <v>229.39999999999998</v>
      </c>
      <c r="F370" s="40">
        <v>227.49999999999997</v>
      </c>
      <c r="G370" s="40">
        <v>224.04999999999995</v>
      </c>
      <c r="H370" s="40">
        <v>234.75</v>
      </c>
      <c r="I370" s="40">
        <v>238.2</v>
      </c>
      <c r="J370" s="40">
        <v>240.10000000000002</v>
      </c>
      <c r="K370" s="31">
        <v>236.3</v>
      </c>
      <c r="L370" s="31">
        <v>230.95</v>
      </c>
      <c r="M370" s="31">
        <v>79.751649999999998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329.05</v>
      </c>
      <c r="D371" s="40">
        <v>331.61666666666667</v>
      </c>
      <c r="E371" s="40">
        <v>321.43333333333334</v>
      </c>
      <c r="F371" s="40">
        <v>313.81666666666666</v>
      </c>
      <c r="G371" s="40">
        <v>303.63333333333333</v>
      </c>
      <c r="H371" s="40">
        <v>339.23333333333335</v>
      </c>
      <c r="I371" s="40">
        <v>349.41666666666674</v>
      </c>
      <c r="J371" s="40">
        <v>357.03333333333336</v>
      </c>
      <c r="K371" s="31">
        <v>341.8</v>
      </c>
      <c r="L371" s="31">
        <v>324</v>
      </c>
      <c r="M371" s="31">
        <v>11.3324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697.35</v>
      </c>
      <c r="D372" s="40">
        <v>702.31666666666661</v>
      </c>
      <c r="E372" s="40">
        <v>690.03333333333319</v>
      </c>
      <c r="F372" s="40">
        <v>682.71666666666658</v>
      </c>
      <c r="G372" s="40">
        <v>670.43333333333317</v>
      </c>
      <c r="H372" s="40">
        <v>709.63333333333321</v>
      </c>
      <c r="I372" s="40">
        <v>721.91666666666652</v>
      </c>
      <c r="J372" s="40">
        <v>729.23333333333323</v>
      </c>
      <c r="K372" s="31">
        <v>714.6</v>
      </c>
      <c r="L372" s="31">
        <v>695</v>
      </c>
      <c r="M372" s="31">
        <v>4.3602800000000004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142.80000000000001</v>
      </c>
      <c r="D373" s="40">
        <v>143.83333333333334</v>
      </c>
      <c r="E373" s="40">
        <v>138.9666666666667</v>
      </c>
      <c r="F373" s="40">
        <v>135.13333333333335</v>
      </c>
      <c r="G373" s="40">
        <v>130.26666666666671</v>
      </c>
      <c r="H373" s="40">
        <v>147.66666666666669</v>
      </c>
      <c r="I373" s="40">
        <v>152.5333333333333</v>
      </c>
      <c r="J373" s="40">
        <v>156.36666666666667</v>
      </c>
      <c r="K373" s="31">
        <v>148.69999999999999</v>
      </c>
      <c r="L373" s="31">
        <v>140</v>
      </c>
      <c r="M373" s="31">
        <v>33.122700000000002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5520.2</v>
      </c>
      <c r="D374" s="40">
        <v>5542.4000000000005</v>
      </c>
      <c r="E374" s="40">
        <v>5485.0500000000011</v>
      </c>
      <c r="F374" s="40">
        <v>5449.9000000000005</v>
      </c>
      <c r="G374" s="40">
        <v>5392.5500000000011</v>
      </c>
      <c r="H374" s="40">
        <v>5577.5500000000011</v>
      </c>
      <c r="I374" s="40">
        <v>5634.9000000000015</v>
      </c>
      <c r="J374" s="40">
        <v>5670.0500000000011</v>
      </c>
      <c r="K374" s="31">
        <v>5599.75</v>
      </c>
      <c r="L374" s="31">
        <v>5507.25</v>
      </c>
      <c r="M374" s="31">
        <v>7.4819999999999998E-2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12846.15</v>
      </c>
      <c r="D375" s="40">
        <v>12870.6</v>
      </c>
      <c r="E375" s="40">
        <v>12795.6</v>
      </c>
      <c r="F375" s="40">
        <v>12745.05</v>
      </c>
      <c r="G375" s="40">
        <v>12670.05</v>
      </c>
      <c r="H375" s="40">
        <v>12921.150000000001</v>
      </c>
      <c r="I375" s="40">
        <v>12996.150000000001</v>
      </c>
      <c r="J375" s="40">
        <v>13046.700000000003</v>
      </c>
      <c r="K375" s="31">
        <v>12945.6</v>
      </c>
      <c r="L375" s="31">
        <v>12820.05</v>
      </c>
      <c r="M375" s="31">
        <v>6.6729999999999998E-2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39.75</v>
      </c>
      <c r="D376" s="40">
        <v>39.866666666666667</v>
      </c>
      <c r="E376" s="40">
        <v>39.333333333333336</v>
      </c>
      <c r="F376" s="40">
        <v>38.916666666666671</v>
      </c>
      <c r="G376" s="40">
        <v>38.38333333333334</v>
      </c>
      <c r="H376" s="40">
        <v>40.283333333333331</v>
      </c>
      <c r="I376" s="40">
        <v>40.816666666666663</v>
      </c>
      <c r="J376" s="40">
        <v>41.233333333333327</v>
      </c>
      <c r="K376" s="31">
        <v>40.4</v>
      </c>
      <c r="L376" s="31">
        <v>39.450000000000003</v>
      </c>
      <c r="M376" s="31">
        <v>487.57312000000002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766.55</v>
      </c>
      <c r="D377" s="40">
        <v>766.83333333333337</v>
      </c>
      <c r="E377" s="40">
        <v>737.7166666666667</v>
      </c>
      <c r="F377" s="40">
        <v>708.88333333333333</v>
      </c>
      <c r="G377" s="40">
        <v>679.76666666666665</v>
      </c>
      <c r="H377" s="40">
        <v>795.66666666666674</v>
      </c>
      <c r="I377" s="40">
        <v>824.7833333333333</v>
      </c>
      <c r="J377" s="40">
        <v>853.61666666666679</v>
      </c>
      <c r="K377" s="31">
        <v>795.95</v>
      </c>
      <c r="L377" s="31">
        <v>738</v>
      </c>
      <c r="M377" s="31">
        <v>3.1986599999999998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204.15</v>
      </c>
      <c r="D378" s="40">
        <v>205.06666666666669</v>
      </c>
      <c r="E378" s="40">
        <v>200.83333333333337</v>
      </c>
      <c r="F378" s="40">
        <v>197.51666666666668</v>
      </c>
      <c r="G378" s="40">
        <v>193.28333333333336</v>
      </c>
      <c r="H378" s="40">
        <v>208.38333333333338</v>
      </c>
      <c r="I378" s="40">
        <v>212.61666666666667</v>
      </c>
      <c r="J378" s="40">
        <v>215.93333333333339</v>
      </c>
      <c r="K378" s="31">
        <v>209.3</v>
      </c>
      <c r="L378" s="31">
        <v>201.75</v>
      </c>
      <c r="M378" s="31">
        <v>93.193269999999998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151.4</v>
      </c>
      <c r="D379" s="40">
        <v>151.28333333333333</v>
      </c>
      <c r="E379" s="40">
        <v>149.16666666666666</v>
      </c>
      <c r="F379" s="40">
        <v>146.93333333333334</v>
      </c>
      <c r="G379" s="40">
        <v>144.81666666666666</v>
      </c>
      <c r="H379" s="40">
        <v>153.51666666666665</v>
      </c>
      <c r="I379" s="40">
        <v>155.63333333333333</v>
      </c>
      <c r="J379" s="40">
        <v>157.86666666666665</v>
      </c>
      <c r="K379" s="31">
        <v>153.4</v>
      </c>
      <c r="L379" s="31">
        <v>149.05000000000001</v>
      </c>
      <c r="M379" s="31">
        <v>27.989450000000001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274.60000000000002</v>
      </c>
      <c r="D380" s="40">
        <v>275.18333333333334</v>
      </c>
      <c r="E380" s="40">
        <v>269.06666666666666</v>
      </c>
      <c r="F380" s="40">
        <v>263.5333333333333</v>
      </c>
      <c r="G380" s="40">
        <v>257.41666666666663</v>
      </c>
      <c r="H380" s="40">
        <v>280.7166666666667</v>
      </c>
      <c r="I380" s="40">
        <v>286.83333333333337</v>
      </c>
      <c r="J380" s="40">
        <v>292.36666666666673</v>
      </c>
      <c r="K380" s="31">
        <v>281.3</v>
      </c>
      <c r="L380" s="31">
        <v>269.64999999999998</v>
      </c>
      <c r="M380" s="31">
        <v>3.7888000000000002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811.55</v>
      </c>
      <c r="D381" s="40">
        <v>816.2166666666667</v>
      </c>
      <c r="E381" s="40">
        <v>797.43333333333339</v>
      </c>
      <c r="F381" s="40">
        <v>783.31666666666672</v>
      </c>
      <c r="G381" s="40">
        <v>764.53333333333342</v>
      </c>
      <c r="H381" s="40">
        <v>830.33333333333337</v>
      </c>
      <c r="I381" s="40">
        <v>849.11666666666667</v>
      </c>
      <c r="J381" s="40">
        <v>863.23333333333335</v>
      </c>
      <c r="K381" s="31">
        <v>835</v>
      </c>
      <c r="L381" s="31">
        <v>802.1</v>
      </c>
      <c r="M381" s="31">
        <v>4.9020999999999999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30.4</v>
      </c>
      <c r="D382" s="40">
        <v>30.633333333333329</v>
      </c>
      <c r="E382" s="40">
        <v>30.066666666666659</v>
      </c>
      <c r="F382" s="40">
        <v>29.733333333333331</v>
      </c>
      <c r="G382" s="40">
        <v>29.166666666666661</v>
      </c>
      <c r="H382" s="40">
        <v>30.966666666666658</v>
      </c>
      <c r="I382" s="40">
        <v>31.533333333333328</v>
      </c>
      <c r="J382" s="40">
        <v>31.866666666666656</v>
      </c>
      <c r="K382" s="31">
        <v>31.2</v>
      </c>
      <c r="L382" s="31">
        <v>30.3</v>
      </c>
      <c r="M382" s="31">
        <v>27.084900000000001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236.55</v>
      </c>
      <c r="D383" s="40">
        <v>238.78333333333333</v>
      </c>
      <c r="E383" s="40">
        <v>230.76666666666665</v>
      </c>
      <c r="F383" s="40">
        <v>224.98333333333332</v>
      </c>
      <c r="G383" s="40">
        <v>216.96666666666664</v>
      </c>
      <c r="H383" s="40">
        <v>244.56666666666666</v>
      </c>
      <c r="I383" s="40">
        <v>252.58333333333337</v>
      </c>
      <c r="J383" s="40">
        <v>258.36666666666667</v>
      </c>
      <c r="K383" s="31">
        <v>246.8</v>
      </c>
      <c r="L383" s="31">
        <v>233</v>
      </c>
      <c r="M383" s="31">
        <v>77.828850000000003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576.75</v>
      </c>
      <c r="D384" s="40">
        <v>576.2166666666667</v>
      </c>
      <c r="E384" s="40">
        <v>572.53333333333342</v>
      </c>
      <c r="F384" s="40">
        <v>568.31666666666672</v>
      </c>
      <c r="G384" s="40">
        <v>564.63333333333344</v>
      </c>
      <c r="H384" s="40">
        <v>580.43333333333339</v>
      </c>
      <c r="I384" s="40">
        <v>584.11666666666679</v>
      </c>
      <c r="J384" s="40">
        <v>588.33333333333337</v>
      </c>
      <c r="K384" s="31">
        <v>579.9</v>
      </c>
      <c r="L384" s="31">
        <v>572</v>
      </c>
      <c r="M384" s="31">
        <v>2.6222300000000001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327.10000000000002</v>
      </c>
      <c r="D385" s="40">
        <v>328.59999999999997</v>
      </c>
      <c r="E385" s="40">
        <v>321.29999999999995</v>
      </c>
      <c r="F385" s="40">
        <v>315.5</v>
      </c>
      <c r="G385" s="40">
        <v>308.2</v>
      </c>
      <c r="H385" s="40">
        <v>334.39999999999992</v>
      </c>
      <c r="I385" s="40">
        <v>341.7</v>
      </c>
      <c r="J385" s="40">
        <v>347.49999999999989</v>
      </c>
      <c r="K385" s="31">
        <v>335.9</v>
      </c>
      <c r="L385" s="31">
        <v>322.8</v>
      </c>
      <c r="M385" s="31">
        <v>4.1645300000000001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80.3</v>
      </c>
      <c r="D386" s="40">
        <v>80.933333333333323</v>
      </c>
      <c r="E386" s="40">
        <v>79.016666666666652</v>
      </c>
      <c r="F386" s="40">
        <v>77.733333333333334</v>
      </c>
      <c r="G386" s="40">
        <v>75.816666666666663</v>
      </c>
      <c r="H386" s="40">
        <v>82.21666666666664</v>
      </c>
      <c r="I386" s="40">
        <v>84.133333333333297</v>
      </c>
      <c r="J386" s="40">
        <v>85.416666666666629</v>
      </c>
      <c r="K386" s="31">
        <v>82.85</v>
      </c>
      <c r="L386" s="31">
        <v>79.650000000000006</v>
      </c>
      <c r="M386" s="31">
        <v>31.20721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2047.6</v>
      </c>
      <c r="D387" s="40">
        <v>2038.8000000000002</v>
      </c>
      <c r="E387" s="40">
        <v>2007.6000000000004</v>
      </c>
      <c r="F387" s="40">
        <v>1967.6000000000001</v>
      </c>
      <c r="G387" s="40">
        <v>1936.4000000000003</v>
      </c>
      <c r="H387" s="40">
        <v>2078.8000000000002</v>
      </c>
      <c r="I387" s="40">
        <v>2110</v>
      </c>
      <c r="J387" s="40">
        <v>2150.0000000000005</v>
      </c>
      <c r="K387" s="31">
        <v>2070</v>
      </c>
      <c r="L387" s="31">
        <v>1998.8</v>
      </c>
      <c r="M387" s="31">
        <v>0.39634999999999998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453.1</v>
      </c>
      <c r="D388" s="40">
        <v>458.16666666666669</v>
      </c>
      <c r="E388" s="40">
        <v>442.43333333333339</v>
      </c>
      <c r="F388" s="40">
        <v>431.76666666666671</v>
      </c>
      <c r="G388" s="40">
        <v>416.03333333333342</v>
      </c>
      <c r="H388" s="40">
        <v>468.83333333333337</v>
      </c>
      <c r="I388" s="40">
        <v>484.56666666666661</v>
      </c>
      <c r="J388" s="40">
        <v>495.23333333333335</v>
      </c>
      <c r="K388" s="31">
        <v>473.9</v>
      </c>
      <c r="L388" s="31">
        <v>447.5</v>
      </c>
      <c r="M388" s="31">
        <v>10.973280000000001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313.89999999999998</v>
      </c>
      <c r="D389" s="40">
        <v>312.46666666666664</v>
      </c>
      <c r="E389" s="40">
        <v>304.93333333333328</v>
      </c>
      <c r="F389" s="40">
        <v>295.96666666666664</v>
      </c>
      <c r="G389" s="40">
        <v>288.43333333333328</v>
      </c>
      <c r="H389" s="40">
        <v>321.43333333333328</v>
      </c>
      <c r="I389" s="40">
        <v>328.9666666666667</v>
      </c>
      <c r="J389" s="40">
        <v>337.93333333333328</v>
      </c>
      <c r="K389" s="31">
        <v>320</v>
      </c>
      <c r="L389" s="31">
        <v>303.5</v>
      </c>
      <c r="M389" s="31">
        <v>12.251480000000001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1148.3</v>
      </c>
      <c r="D390" s="40">
        <v>1147.8333333333333</v>
      </c>
      <c r="E390" s="40">
        <v>1127.1666666666665</v>
      </c>
      <c r="F390" s="40">
        <v>1106.0333333333333</v>
      </c>
      <c r="G390" s="40">
        <v>1085.3666666666666</v>
      </c>
      <c r="H390" s="40">
        <v>1168.9666666666665</v>
      </c>
      <c r="I390" s="40">
        <v>1189.633333333333</v>
      </c>
      <c r="J390" s="40">
        <v>1210.7666666666664</v>
      </c>
      <c r="K390" s="31">
        <v>1168.5</v>
      </c>
      <c r="L390" s="31">
        <v>1126.7</v>
      </c>
      <c r="M390" s="31">
        <v>1.2898099999999999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2093.8000000000002</v>
      </c>
      <c r="D391" s="40">
        <v>2095.2666666666669</v>
      </c>
      <c r="E391" s="40">
        <v>2082.5333333333338</v>
      </c>
      <c r="F391" s="40">
        <v>2071.2666666666669</v>
      </c>
      <c r="G391" s="40">
        <v>2058.5333333333338</v>
      </c>
      <c r="H391" s="40">
        <v>2106.5333333333338</v>
      </c>
      <c r="I391" s="40">
        <v>2119.2666666666664</v>
      </c>
      <c r="J391" s="40">
        <v>2130.5333333333338</v>
      </c>
      <c r="K391" s="31">
        <v>2108</v>
      </c>
      <c r="L391" s="31">
        <v>2084</v>
      </c>
      <c r="M391" s="31">
        <v>31.11185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134.80000000000001</v>
      </c>
      <c r="D392" s="40">
        <v>135.85</v>
      </c>
      <c r="E392" s="40">
        <v>131.94999999999999</v>
      </c>
      <c r="F392" s="40">
        <v>129.1</v>
      </c>
      <c r="G392" s="40">
        <v>125.19999999999999</v>
      </c>
      <c r="H392" s="40">
        <v>138.69999999999999</v>
      </c>
      <c r="I392" s="40">
        <v>142.60000000000002</v>
      </c>
      <c r="J392" s="40">
        <v>145.44999999999999</v>
      </c>
      <c r="K392" s="31">
        <v>139.75</v>
      </c>
      <c r="L392" s="31">
        <v>133</v>
      </c>
      <c r="M392" s="31">
        <v>0.16916999999999999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1250.5</v>
      </c>
      <c r="D393" s="40">
        <v>1246.3666666666666</v>
      </c>
      <c r="E393" s="40">
        <v>1212.7333333333331</v>
      </c>
      <c r="F393" s="40">
        <v>1174.9666666666665</v>
      </c>
      <c r="G393" s="40">
        <v>1141.333333333333</v>
      </c>
      <c r="H393" s="40">
        <v>1284.1333333333332</v>
      </c>
      <c r="I393" s="40">
        <v>1317.7666666666669</v>
      </c>
      <c r="J393" s="40">
        <v>1355.5333333333333</v>
      </c>
      <c r="K393" s="31">
        <v>1280</v>
      </c>
      <c r="L393" s="31">
        <v>1208.5999999999999</v>
      </c>
      <c r="M393" s="31">
        <v>5.4087100000000001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2059.9</v>
      </c>
      <c r="D394" s="40">
        <v>2080.3166666666671</v>
      </c>
      <c r="E394" s="40">
        <v>2022.6833333333343</v>
      </c>
      <c r="F394" s="40">
        <v>1985.4666666666672</v>
      </c>
      <c r="G394" s="40">
        <v>1927.8333333333344</v>
      </c>
      <c r="H394" s="40">
        <v>2117.5333333333342</v>
      </c>
      <c r="I394" s="40">
        <v>2175.1666666666665</v>
      </c>
      <c r="J394" s="40">
        <v>2212.3833333333341</v>
      </c>
      <c r="K394" s="31">
        <v>2137.9499999999998</v>
      </c>
      <c r="L394" s="31">
        <v>2043.1</v>
      </c>
      <c r="M394" s="31">
        <v>4.4132899999999999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964.65</v>
      </c>
      <c r="D395" s="40">
        <v>963.55000000000007</v>
      </c>
      <c r="E395" s="40">
        <v>947.10000000000014</v>
      </c>
      <c r="F395" s="40">
        <v>929.55000000000007</v>
      </c>
      <c r="G395" s="40">
        <v>913.10000000000014</v>
      </c>
      <c r="H395" s="40">
        <v>981.10000000000014</v>
      </c>
      <c r="I395" s="40">
        <v>997.55000000000018</v>
      </c>
      <c r="J395" s="40">
        <v>1015.1000000000001</v>
      </c>
      <c r="K395" s="31">
        <v>980</v>
      </c>
      <c r="L395" s="31">
        <v>946</v>
      </c>
      <c r="M395" s="31">
        <v>14.71828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1014.75</v>
      </c>
      <c r="D396" s="40">
        <v>1022.9166666666666</v>
      </c>
      <c r="E396" s="40">
        <v>1004.6333333333332</v>
      </c>
      <c r="F396" s="40">
        <v>994.51666666666654</v>
      </c>
      <c r="G396" s="40">
        <v>976.23333333333312</v>
      </c>
      <c r="H396" s="40">
        <v>1033.0333333333333</v>
      </c>
      <c r="I396" s="40">
        <v>1051.3166666666668</v>
      </c>
      <c r="J396" s="40">
        <v>1061.4333333333334</v>
      </c>
      <c r="K396" s="31">
        <v>1041.2</v>
      </c>
      <c r="L396" s="31">
        <v>1012.8</v>
      </c>
      <c r="M396" s="31">
        <v>6.95099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482.25</v>
      </c>
      <c r="D397" s="40">
        <v>488.13333333333338</v>
      </c>
      <c r="E397" s="40">
        <v>471.21666666666675</v>
      </c>
      <c r="F397" s="40">
        <v>460.18333333333339</v>
      </c>
      <c r="G397" s="40">
        <v>443.26666666666677</v>
      </c>
      <c r="H397" s="40">
        <v>499.16666666666674</v>
      </c>
      <c r="I397" s="40">
        <v>516.08333333333337</v>
      </c>
      <c r="J397" s="40">
        <v>527.11666666666679</v>
      </c>
      <c r="K397" s="31">
        <v>505.05</v>
      </c>
      <c r="L397" s="31">
        <v>477.1</v>
      </c>
      <c r="M397" s="31">
        <v>3.0461499999999999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27.4</v>
      </c>
      <c r="D398" s="40">
        <v>27.516666666666666</v>
      </c>
      <c r="E398" s="40">
        <v>27.083333333333332</v>
      </c>
      <c r="F398" s="40">
        <v>26.766666666666666</v>
      </c>
      <c r="G398" s="40">
        <v>26.333333333333332</v>
      </c>
      <c r="H398" s="40">
        <v>27.833333333333332</v>
      </c>
      <c r="I398" s="40">
        <v>28.266666666666669</v>
      </c>
      <c r="J398" s="40">
        <v>28.583333333333332</v>
      </c>
      <c r="K398" s="31">
        <v>27.95</v>
      </c>
      <c r="L398" s="31">
        <v>27.2</v>
      </c>
      <c r="M398" s="31">
        <v>23.785830000000001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2535.3000000000002</v>
      </c>
      <c r="D399" s="40">
        <v>2541.15</v>
      </c>
      <c r="E399" s="40">
        <v>2496.4500000000003</v>
      </c>
      <c r="F399" s="40">
        <v>2457.6000000000004</v>
      </c>
      <c r="G399" s="40">
        <v>2412.9000000000005</v>
      </c>
      <c r="H399" s="40">
        <v>2580</v>
      </c>
      <c r="I399" s="40">
        <v>2624.7</v>
      </c>
      <c r="J399" s="40">
        <v>2663.5499999999997</v>
      </c>
      <c r="K399" s="31">
        <v>2585.85</v>
      </c>
      <c r="L399" s="31">
        <v>2502.3000000000002</v>
      </c>
      <c r="M399" s="31">
        <v>0.28078999999999998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7796.95</v>
      </c>
      <c r="D400" s="40">
        <v>7777.6333333333341</v>
      </c>
      <c r="E400" s="40">
        <v>7700.3166666666684</v>
      </c>
      <c r="F400" s="40">
        <v>7603.6833333333343</v>
      </c>
      <c r="G400" s="40">
        <v>7526.3666666666686</v>
      </c>
      <c r="H400" s="40">
        <v>7874.2666666666682</v>
      </c>
      <c r="I400" s="40">
        <v>7951.5833333333339</v>
      </c>
      <c r="J400" s="40">
        <v>8048.2166666666681</v>
      </c>
      <c r="K400" s="31">
        <v>7854.95</v>
      </c>
      <c r="L400" s="31">
        <v>7681</v>
      </c>
      <c r="M400" s="31">
        <v>1.0367900000000001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7921.45</v>
      </c>
      <c r="D401" s="40">
        <v>7941.4000000000005</v>
      </c>
      <c r="E401" s="40">
        <v>7862.0500000000011</v>
      </c>
      <c r="F401" s="40">
        <v>7802.6500000000005</v>
      </c>
      <c r="G401" s="40">
        <v>7723.3000000000011</v>
      </c>
      <c r="H401" s="40">
        <v>8000.8000000000011</v>
      </c>
      <c r="I401" s="40">
        <v>8080.1500000000015</v>
      </c>
      <c r="J401" s="40">
        <v>8139.5500000000011</v>
      </c>
      <c r="K401" s="31">
        <v>8020.75</v>
      </c>
      <c r="L401" s="31">
        <v>7882</v>
      </c>
      <c r="M401" s="31">
        <v>8.6709999999999995E-2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5400.55</v>
      </c>
      <c r="D402" s="40">
        <v>5441.8499999999995</v>
      </c>
      <c r="E402" s="40">
        <v>5333.6999999999989</v>
      </c>
      <c r="F402" s="40">
        <v>5266.8499999999995</v>
      </c>
      <c r="G402" s="40">
        <v>5158.6999999999989</v>
      </c>
      <c r="H402" s="40">
        <v>5508.6999999999989</v>
      </c>
      <c r="I402" s="40">
        <v>5616.8499999999985</v>
      </c>
      <c r="J402" s="40">
        <v>5683.6999999999989</v>
      </c>
      <c r="K402" s="31">
        <v>5550</v>
      </c>
      <c r="L402" s="31">
        <v>5375</v>
      </c>
      <c r="M402" s="31">
        <v>3.3450000000000001E-2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123.05</v>
      </c>
      <c r="D403" s="40">
        <v>125.11666666666667</v>
      </c>
      <c r="E403" s="40">
        <v>120.43333333333334</v>
      </c>
      <c r="F403" s="40">
        <v>117.81666666666666</v>
      </c>
      <c r="G403" s="40">
        <v>113.13333333333333</v>
      </c>
      <c r="H403" s="40">
        <v>127.73333333333335</v>
      </c>
      <c r="I403" s="40">
        <v>132.41666666666669</v>
      </c>
      <c r="J403" s="40">
        <v>135.03333333333336</v>
      </c>
      <c r="K403" s="31">
        <v>129.80000000000001</v>
      </c>
      <c r="L403" s="31">
        <v>122.5</v>
      </c>
      <c r="M403" s="31">
        <v>8.7708399999999997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302.14999999999998</v>
      </c>
      <c r="D404" s="40">
        <v>304.93333333333334</v>
      </c>
      <c r="E404" s="40">
        <v>294.26666666666665</v>
      </c>
      <c r="F404" s="40">
        <v>286.38333333333333</v>
      </c>
      <c r="G404" s="40">
        <v>275.71666666666664</v>
      </c>
      <c r="H404" s="40">
        <v>312.81666666666666</v>
      </c>
      <c r="I404" s="40">
        <v>323.48333333333329</v>
      </c>
      <c r="J404" s="40">
        <v>331.36666666666667</v>
      </c>
      <c r="K404" s="31">
        <v>315.60000000000002</v>
      </c>
      <c r="L404" s="31">
        <v>297.05</v>
      </c>
      <c r="M404" s="31">
        <v>16.200420000000001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344.35</v>
      </c>
      <c r="D405" s="40">
        <v>346</v>
      </c>
      <c r="E405" s="40">
        <v>333.75</v>
      </c>
      <c r="F405" s="40">
        <v>323.14999999999998</v>
      </c>
      <c r="G405" s="40">
        <v>310.89999999999998</v>
      </c>
      <c r="H405" s="40">
        <v>356.6</v>
      </c>
      <c r="I405" s="40">
        <v>368.85</v>
      </c>
      <c r="J405" s="40">
        <v>379.45000000000005</v>
      </c>
      <c r="K405" s="31">
        <v>358.25</v>
      </c>
      <c r="L405" s="31">
        <v>335.4</v>
      </c>
      <c r="M405" s="31">
        <v>1.25909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2398.85</v>
      </c>
      <c r="D406" s="40">
        <v>2403.5</v>
      </c>
      <c r="E406" s="40">
        <v>2377.5</v>
      </c>
      <c r="F406" s="40">
        <v>2356.15</v>
      </c>
      <c r="G406" s="40">
        <v>2330.15</v>
      </c>
      <c r="H406" s="40">
        <v>2424.85</v>
      </c>
      <c r="I406" s="40">
        <v>2450.85</v>
      </c>
      <c r="J406" s="40">
        <v>2472.1999999999998</v>
      </c>
      <c r="K406" s="31">
        <v>2429.5</v>
      </c>
      <c r="L406" s="31">
        <v>2382.15</v>
      </c>
      <c r="M406" s="31">
        <v>0.19636000000000001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661.75</v>
      </c>
      <c r="D407" s="40">
        <v>652.38333333333333</v>
      </c>
      <c r="E407" s="40">
        <v>635.86666666666667</v>
      </c>
      <c r="F407" s="40">
        <v>609.98333333333335</v>
      </c>
      <c r="G407" s="40">
        <v>593.4666666666667</v>
      </c>
      <c r="H407" s="40">
        <v>678.26666666666665</v>
      </c>
      <c r="I407" s="40">
        <v>694.7833333333333</v>
      </c>
      <c r="J407" s="40">
        <v>720.66666666666663</v>
      </c>
      <c r="K407" s="31">
        <v>668.9</v>
      </c>
      <c r="L407" s="31">
        <v>626.5</v>
      </c>
      <c r="M407" s="31">
        <v>31.77046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113.2</v>
      </c>
      <c r="D408" s="40">
        <v>114.05</v>
      </c>
      <c r="E408" s="40">
        <v>111.55</v>
      </c>
      <c r="F408" s="40">
        <v>109.9</v>
      </c>
      <c r="G408" s="40">
        <v>107.4</v>
      </c>
      <c r="H408" s="40">
        <v>115.69999999999999</v>
      </c>
      <c r="I408" s="40">
        <v>118.19999999999999</v>
      </c>
      <c r="J408" s="40">
        <v>119.84999999999998</v>
      </c>
      <c r="K408" s="31">
        <v>116.55</v>
      </c>
      <c r="L408" s="31">
        <v>112.4</v>
      </c>
      <c r="M408" s="31">
        <v>29.375240000000002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247.15</v>
      </c>
      <c r="D409" s="40">
        <v>246.86666666666667</v>
      </c>
      <c r="E409" s="40">
        <v>242.13333333333335</v>
      </c>
      <c r="F409" s="40">
        <v>237.11666666666667</v>
      </c>
      <c r="G409" s="40">
        <v>232.38333333333335</v>
      </c>
      <c r="H409" s="40">
        <v>251.88333333333335</v>
      </c>
      <c r="I409" s="40">
        <v>256.61666666666667</v>
      </c>
      <c r="J409" s="40">
        <v>261.63333333333333</v>
      </c>
      <c r="K409" s="31">
        <v>251.6</v>
      </c>
      <c r="L409" s="31">
        <v>241.85</v>
      </c>
      <c r="M409" s="31">
        <v>1.4836100000000001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28082.9</v>
      </c>
      <c r="D410" s="40">
        <v>28212.633333333331</v>
      </c>
      <c r="E410" s="40">
        <v>27870.266666666663</v>
      </c>
      <c r="F410" s="40">
        <v>27657.633333333331</v>
      </c>
      <c r="G410" s="40">
        <v>27315.266666666663</v>
      </c>
      <c r="H410" s="40">
        <v>28425.266666666663</v>
      </c>
      <c r="I410" s="40">
        <v>28767.633333333331</v>
      </c>
      <c r="J410" s="40">
        <v>28980.266666666663</v>
      </c>
      <c r="K410" s="31">
        <v>28555</v>
      </c>
      <c r="L410" s="31">
        <v>28000</v>
      </c>
      <c r="M410" s="31">
        <v>0.71763999999999994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1718.95</v>
      </c>
      <c r="D411" s="40">
        <v>1728.2166666666669</v>
      </c>
      <c r="E411" s="40">
        <v>1673.7833333333338</v>
      </c>
      <c r="F411" s="40">
        <v>1628.6166666666668</v>
      </c>
      <c r="G411" s="40">
        <v>1574.1833333333336</v>
      </c>
      <c r="H411" s="40">
        <v>1773.3833333333339</v>
      </c>
      <c r="I411" s="40">
        <v>1827.8166666666668</v>
      </c>
      <c r="J411" s="40">
        <v>1872.983333333334</v>
      </c>
      <c r="K411" s="31">
        <v>1782.65</v>
      </c>
      <c r="L411" s="31">
        <v>1683.05</v>
      </c>
      <c r="M411" s="31">
        <v>0.38707999999999998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1395.9</v>
      </c>
      <c r="D412" s="40">
        <v>1385.6000000000001</v>
      </c>
      <c r="E412" s="40">
        <v>1361.3000000000002</v>
      </c>
      <c r="F412" s="40">
        <v>1326.7</v>
      </c>
      <c r="G412" s="40">
        <v>1302.4000000000001</v>
      </c>
      <c r="H412" s="40">
        <v>1420.2000000000003</v>
      </c>
      <c r="I412" s="40">
        <v>1444.5</v>
      </c>
      <c r="J412" s="40">
        <v>1479.1000000000004</v>
      </c>
      <c r="K412" s="31">
        <v>1409.9</v>
      </c>
      <c r="L412" s="31">
        <v>1351</v>
      </c>
      <c r="M412" s="31">
        <v>12.700609999999999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1944.35</v>
      </c>
      <c r="D413" s="40">
        <v>1949.0166666666667</v>
      </c>
      <c r="E413" s="40">
        <v>1919.3333333333333</v>
      </c>
      <c r="F413" s="40">
        <v>1894.3166666666666</v>
      </c>
      <c r="G413" s="40">
        <v>1864.6333333333332</v>
      </c>
      <c r="H413" s="40">
        <v>1974.0333333333333</v>
      </c>
      <c r="I413" s="40">
        <v>2003.7166666666667</v>
      </c>
      <c r="J413" s="40">
        <v>2028.7333333333333</v>
      </c>
      <c r="K413" s="31">
        <v>1978.7</v>
      </c>
      <c r="L413" s="31">
        <v>1924</v>
      </c>
      <c r="M413" s="31">
        <v>2.4770699999999999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608.15</v>
      </c>
      <c r="D414" s="40">
        <v>608.61666666666667</v>
      </c>
      <c r="E414" s="40">
        <v>589.73333333333335</v>
      </c>
      <c r="F414" s="40">
        <v>571.31666666666672</v>
      </c>
      <c r="G414" s="40">
        <v>552.43333333333339</v>
      </c>
      <c r="H414" s="40">
        <v>627.0333333333333</v>
      </c>
      <c r="I414" s="40">
        <v>645.91666666666674</v>
      </c>
      <c r="J414" s="40">
        <v>664.33333333333326</v>
      </c>
      <c r="K414" s="31">
        <v>627.5</v>
      </c>
      <c r="L414" s="31">
        <v>590.20000000000005</v>
      </c>
      <c r="M414" s="31">
        <v>6.7368899999999998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1591.7</v>
      </c>
      <c r="D415" s="40">
        <v>1583.5666666666666</v>
      </c>
      <c r="E415" s="40">
        <v>1558.1333333333332</v>
      </c>
      <c r="F415" s="40">
        <v>1524.5666666666666</v>
      </c>
      <c r="G415" s="40">
        <v>1499.1333333333332</v>
      </c>
      <c r="H415" s="40">
        <v>1617.1333333333332</v>
      </c>
      <c r="I415" s="40">
        <v>1642.5666666666666</v>
      </c>
      <c r="J415" s="40">
        <v>1676.1333333333332</v>
      </c>
      <c r="K415" s="31">
        <v>1609</v>
      </c>
      <c r="L415" s="31">
        <v>1550</v>
      </c>
      <c r="M415" s="31">
        <v>0.51329999999999998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1666.2</v>
      </c>
      <c r="D416" s="40">
        <v>1679.7333333333333</v>
      </c>
      <c r="E416" s="40">
        <v>1643.4666666666667</v>
      </c>
      <c r="F416" s="40">
        <v>1620.7333333333333</v>
      </c>
      <c r="G416" s="40">
        <v>1584.4666666666667</v>
      </c>
      <c r="H416" s="40">
        <v>1702.4666666666667</v>
      </c>
      <c r="I416" s="40">
        <v>1738.7333333333336</v>
      </c>
      <c r="J416" s="40">
        <v>1761.4666666666667</v>
      </c>
      <c r="K416" s="31">
        <v>1716</v>
      </c>
      <c r="L416" s="31">
        <v>1657</v>
      </c>
      <c r="M416" s="31">
        <v>1.1202300000000001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768.1</v>
      </c>
      <c r="D417" s="40">
        <v>772.66666666666663</v>
      </c>
      <c r="E417" s="40">
        <v>755.43333333333328</v>
      </c>
      <c r="F417" s="40">
        <v>742.76666666666665</v>
      </c>
      <c r="G417" s="40">
        <v>725.5333333333333</v>
      </c>
      <c r="H417" s="40">
        <v>785.33333333333326</v>
      </c>
      <c r="I417" s="40">
        <v>802.56666666666661</v>
      </c>
      <c r="J417" s="40">
        <v>815.23333333333323</v>
      </c>
      <c r="K417" s="31">
        <v>789.9</v>
      </c>
      <c r="L417" s="31">
        <v>760</v>
      </c>
      <c r="M417" s="31">
        <v>1.8397699999999999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653.45000000000005</v>
      </c>
      <c r="D418" s="40">
        <v>661.16666666666663</v>
      </c>
      <c r="E418" s="40">
        <v>637.83333333333326</v>
      </c>
      <c r="F418" s="40">
        <v>622.21666666666658</v>
      </c>
      <c r="G418" s="40">
        <v>598.88333333333321</v>
      </c>
      <c r="H418" s="40">
        <v>676.7833333333333</v>
      </c>
      <c r="I418" s="40">
        <v>700.11666666666656</v>
      </c>
      <c r="J418" s="40">
        <v>715.73333333333335</v>
      </c>
      <c r="K418" s="31">
        <v>684.5</v>
      </c>
      <c r="L418" s="31">
        <v>645.54999999999995</v>
      </c>
      <c r="M418" s="31">
        <v>0.91659000000000002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75.7</v>
      </c>
      <c r="D419" s="40">
        <v>76.166666666666671</v>
      </c>
      <c r="E419" s="40">
        <v>73.88333333333334</v>
      </c>
      <c r="F419" s="40">
        <v>72.066666666666663</v>
      </c>
      <c r="G419" s="40">
        <v>69.783333333333331</v>
      </c>
      <c r="H419" s="40">
        <v>77.983333333333348</v>
      </c>
      <c r="I419" s="40">
        <v>80.26666666666668</v>
      </c>
      <c r="J419" s="40">
        <v>82.083333333333357</v>
      </c>
      <c r="K419" s="31">
        <v>78.45</v>
      </c>
      <c r="L419" s="31">
        <v>74.349999999999994</v>
      </c>
      <c r="M419" s="31">
        <v>47.94896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114.8</v>
      </c>
      <c r="D420" s="40">
        <v>114.45</v>
      </c>
      <c r="E420" s="40">
        <v>111.4</v>
      </c>
      <c r="F420" s="40">
        <v>108</v>
      </c>
      <c r="G420" s="40">
        <v>104.95</v>
      </c>
      <c r="H420" s="40">
        <v>117.85000000000001</v>
      </c>
      <c r="I420" s="40">
        <v>120.89999999999999</v>
      </c>
      <c r="J420" s="40">
        <v>124.30000000000001</v>
      </c>
      <c r="K420" s="31">
        <v>117.5</v>
      </c>
      <c r="L420" s="31">
        <v>111.05</v>
      </c>
      <c r="M420" s="31">
        <v>42.691719999999997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420.9</v>
      </c>
      <c r="D421" s="40">
        <v>422.26666666666665</v>
      </c>
      <c r="E421" s="40">
        <v>417.5333333333333</v>
      </c>
      <c r="F421" s="40">
        <v>414.16666666666663</v>
      </c>
      <c r="G421" s="40">
        <v>409.43333333333328</v>
      </c>
      <c r="H421" s="40">
        <v>425.63333333333333</v>
      </c>
      <c r="I421" s="40">
        <v>430.36666666666667</v>
      </c>
      <c r="J421" s="40">
        <v>433.73333333333335</v>
      </c>
      <c r="K421" s="31">
        <v>427</v>
      </c>
      <c r="L421" s="31">
        <v>418.9</v>
      </c>
      <c r="M421" s="31">
        <v>146.23321000000001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122.85</v>
      </c>
      <c r="D422" s="40">
        <v>123.45</v>
      </c>
      <c r="E422" s="40">
        <v>120.2</v>
      </c>
      <c r="F422" s="40">
        <v>117.55</v>
      </c>
      <c r="G422" s="40">
        <v>114.3</v>
      </c>
      <c r="H422" s="40">
        <v>126.10000000000001</v>
      </c>
      <c r="I422" s="40">
        <v>129.35000000000002</v>
      </c>
      <c r="J422" s="40">
        <v>132</v>
      </c>
      <c r="K422" s="31">
        <v>126.7</v>
      </c>
      <c r="L422" s="31">
        <v>120.8</v>
      </c>
      <c r="M422" s="31">
        <v>462.91708999999997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265.2</v>
      </c>
      <c r="D423" s="40">
        <v>268.45</v>
      </c>
      <c r="E423" s="40">
        <v>259.7</v>
      </c>
      <c r="F423" s="40">
        <v>254.2</v>
      </c>
      <c r="G423" s="40">
        <v>245.45</v>
      </c>
      <c r="H423" s="40">
        <v>273.95</v>
      </c>
      <c r="I423" s="40">
        <v>282.7</v>
      </c>
      <c r="J423" s="40">
        <v>288.2</v>
      </c>
      <c r="K423" s="31">
        <v>277.2</v>
      </c>
      <c r="L423" s="31">
        <v>262.95</v>
      </c>
      <c r="M423" s="31">
        <v>8.6418900000000001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295.8</v>
      </c>
      <c r="D424" s="40">
        <v>296.43333333333334</v>
      </c>
      <c r="E424" s="40">
        <v>291.86666666666667</v>
      </c>
      <c r="F424" s="40">
        <v>287.93333333333334</v>
      </c>
      <c r="G424" s="40">
        <v>283.36666666666667</v>
      </c>
      <c r="H424" s="40">
        <v>300.36666666666667</v>
      </c>
      <c r="I424" s="40">
        <v>304.93333333333339</v>
      </c>
      <c r="J424" s="40">
        <v>308.86666666666667</v>
      </c>
      <c r="K424" s="31">
        <v>301</v>
      </c>
      <c r="L424" s="31">
        <v>292.5</v>
      </c>
      <c r="M424" s="31">
        <v>4.6030199999999999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765.95</v>
      </c>
      <c r="D425" s="40">
        <v>769.55000000000007</v>
      </c>
      <c r="E425" s="40">
        <v>750.60000000000014</v>
      </c>
      <c r="F425" s="40">
        <v>735.25000000000011</v>
      </c>
      <c r="G425" s="40">
        <v>716.30000000000018</v>
      </c>
      <c r="H425" s="40">
        <v>784.90000000000009</v>
      </c>
      <c r="I425" s="40">
        <v>803.85000000000014</v>
      </c>
      <c r="J425" s="40">
        <v>819.2</v>
      </c>
      <c r="K425" s="31">
        <v>788.5</v>
      </c>
      <c r="L425" s="31">
        <v>754.2</v>
      </c>
      <c r="M425" s="31">
        <v>3.3666900000000002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745.45</v>
      </c>
      <c r="D426" s="40">
        <v>745.5</v>
      </c>
      <c r="E426" s="40">
        <v>737.8</v>
      </c>
      <c r="F426" s="40">
        <v>730.15</v>
      </c>
      <c r="G426" s="40">
        <v>722.44999999999993</v>
      </c>
      <c r="H426" s="40">
        <v>753.15</v>
      </c>
      <c r="I426" s="40">
        <v>760.85</v>
      </c>
      <c r="J426" s="40">
        <v>768.5</v>
      </c>
      <c r="K426" s="31">
        <v>753.2</v>
      </c>
      <c r="L426" s="31">
        <v>737.85</v>
      </c>
      <c r="M426" s="31">
        <v>1.61212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434.05</v>
      </c>
      <c r="D427" s="40">
        <v>433.66666666666669</v>
      </c>
      <c r="E427" s="40">
        <v>425.48333333333335</v>
      </c>
      <c r="F427" s="40">
        <v>416.91666666666669</v>
      </c>
      <c r="G427" s="40">
        <v>408.73333333333335</v>
      </c>
      <c r="H427" s="40">
        <v>442.23333333333335</v>
      </c>
      <c r="I427" s="40">
        <v>450.41666666666663</v>
      </c>
      <c r="J427" s="40">
        <v>458.98333333333335</v>
      </c>
      <c r="K427" s="31">
        <v>441.85</v>
      </c>
      <c r="L427" s="31">
        <v>425.1</v>
      </c>
      <c r="M427" s="31">
        <v>6.7820799999999997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243.65</v>
      </c>
      <c r="D428" s="40">
        <v>244.2166666666667</v>
      </c>
      <c r="E428" s="40">
        <v>237.63333333333338</v>
      </c>
      <c r="F428" s="40">
        <v>231.61666666666667</v>
      </c>
      <c r="G428" s="40">
        <v>225.03333333333336</v>
      </c>
      <c r="H428" s="40">
        <v>250.23333333333341</v>
      </c>
      <c r="I428" s="40">
        <v>256.81666666666672</v>
      </c>
      <c r="J428" s="40">
        <v>262.83333333333343</v>
      </c>
      <c r="K428" s="31">
        <v>250.8</v>
      </c>
      <c r="L428" s="31">
        <v>238.2</v>
      </c>
      <c r="M428" s="31">
        <v>11.8393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676.45</v>
      </c>
      <c r="D429" s="40">
        <v>680.65000000000009</v>
      </c>
      <c r="E429" s="40">
        <v>669.70000000000016</v>
      </c>
      <c r="F429" s="40">
        <v>662.95</v>
      </c>
      <c r="G429" s="40">
        <v>652.00000000000011</v>
      </c>
      <c r="H429" s="40">
        <v>687.4000000000002</v>
      </c>
      <c r="I429" s="40">
        <v>698.35</v>
      </c>
      <c r="J429" s="40">
        <v>705.10000000000025</v>
      </c>
      <c r="K429" s="31">
        <v>691.6</v>
      </c>
      <c r="L429" s="31">
        <v>673.9</v>
      </c>
      <c r="M429" s="31">
        <v>27.249829999999999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529.9</v>
      </c>
      <c r="D430" s="40">
        <v>531.91666666666663</v>
      </c>
      <c r="E430" s="40">
        <v>522.83333333333326</v>
      </c>
      <c r="F430" s="40">
        <v>515.76666666666665</v>
      </c>
      <c r="G430" s="40">
        <v>506.68333333333328</v>
      </c>
      <c r="H430" s="40">
        <v>538.98333333333323</v>
      </c>
      <c r="I430" s="40">
        <v>548.06666666666649</v>
      </c>
      <c r="J430" s="40">
        <v>555.13333333333321</v>
      </c>
      <c r="K430" s="31">
        <v>541</v>
      </c>
      <c r="L430" s="31">
        <v>524.85</v>
      </c>
      <c r="M430" s="31">
        <v>11.369059999999999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3793.7</v>
      </c>
      <c r="D431" s="40">
        <v>3849.4500000000003</v>
      </c>
      <c r="E431" s="40">
        <v>3648.9000000000005</v>
      </c>
      <c r="F431" s="40">
        <v>3504.1000000000004</v>
      </c>
      <c r="G431" s="40">
        <v>3303.5500000000006</v>
      </c>
      <c r="H431" s="40">
        <v>3994.2500000000005</v>
      </c>
      <c r="I431" s="40">
        <v>4194.8000000000011</v>
      </c>
      <c r="J431" s="40">
        <v>4339.6000000000004</v>
      </c>
      <c r="K431" s="31">
        <v>4050</v>
      </c>
      <c r="L431" s="31">
        <v>3704.65</v>
      </c>
      <c r="M431" s="31">
        <v>0.23139999999999999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2608.25</v>
      </c>
      <c r="D432" s="40">
        <v>2620.9666666666667</v>
      </c>
      <c r="E432" s="40">
        <v>2584.1333333333332</v>
      </c>
      <c r="F432" s="40">
        <v>2560.0166666666664</v>
      </c>
      <c r="G432" s="40">
        <v>2523.1833333333329</v>
      </c>
      <c r="H432" s="40">
        <v>2645.0833333333335</v>
      </c>
      <c r="I432" s="40">
        <v>2681.9166666666665</v>
      </c>
      <c r="J432" s="40">
        <v>2706.0333333333338</v>
      </c>
      <c r="K432" s="31">
        <v>2657.8</v>
      </c>
      <c r="L432" s="31">
        <v>2596.85</v>
      </c>
      <c r="M432" s="31">
        <v>9.9720000000000003E-2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770.8</v>
      </c>
      <c r="D433" s="40">
        <v>772.48333333333323</v>
      </c>
      <c r="E433" s="40">
        <v>754.96666666666647</v>
      </c>
      <c r="F433" s="40">
        <v>739.13333333333321</v>
      </c>
      <c r="G433" s="40">
        <v>721.61666666666645</v>
      </c>
      <c r="H433" s="40">
        <v>788.31666666666649</v>
      </c>
      <c r="I433" s="40">
        <v>805.83333333333314</v>
      </c>
      <c r="J433" s="40">
        <v>821.66666666666652</v>
      </c>
      <c r="K433" s="31">
        <v>790</v>
      </c>
      <c r="L433" s="31">
        <v>756.65</v>
      </c>
      <c r="M433" s="31">
        <v>0.57279999999999998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361.45</v>
      </c>
      <c r="D434" s="40">
        <v>362.23333333333335</v>
      </c>
      <c r="E434" s="40">
        <v>356.4666666666667</v>
      </c>
      <c r="F434" s="40">
        <v>351.48333333333335</v>
      </c>
      <c r="G434" s="40">
        <v>345.7166666666667</v>
      </c>
      <c r="H434" s="40">
        <v>367.2166666666667</v>
      </c>
      <c r="I434" s="40">
        <v>372.98333333333335</v>
      </c>
      <c r="J434" s="40">
        <v>377.9666666666667</v>
      </c>
      <c r="K434" s="31">
        <v>368</v>
      </c>
      <c r="L434" s="31">
        <v>357.25</v>
      </c>
      <c r="M434" s="31">
        <v>19.510249999999999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310.14999999999998</v>
      </c>
      <c r="D435" s="40">
        <v>309.5</v>
      </c>
      <c r="E435" s="40">
        <v>304</v>
      </c>
      <c r="F435" s="40">
        <v>297.85000000000002</v>
      </c>
      <c r="G435" s="40">
        <v>292.35000000000002</v>
      </c>
      <c r="H435" s="40">
        <v>315.64999999999998</v>
      </c>
      <c r="I435" s="40">
        <v>321.14999999999998</v>
      </c>
      <c r="J435" s="40">
        <v>327.29999999999995</v>
      </c>
      <c r="K435" s="31">
        <v>315</v>
      </c>
      <c r="L435" s="31">
        <v>303.35000000000002</v>
      </c>
      <c r="M435" s="31">
        <v>2.13008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2103.15</v>
      </c>
      <c r="D436" s="40">
        <v>2102.6833333333334</v>
      </c>
      <c r="E436" s="40">
        <v>2077.166666666667</v>
      </c>
      <c r="F436" s="40">
        <v>2051.1833333333334</v>
      </c>
      <c r="G436" s="40">
        <v>2025.666666666667</v>
      </c>
      <c r="H436" s="40">
        <v>2128.666666666667</v>
      </c>
      <c r="I436" s="40">
        <v>2154.1833333333334</v>
      </c>
      <c r="J436" s="40">
        <v>2180.166666666667</v>
      </c>
      <c r="K436" s="31">
        <v>2128.1999999999998</v>
      </c>
      <c r="L436" s="31">
        <v>2076.6999999999998</v>
      </c>
      <c r="M436" s="31">
        <v>0.69491000000000003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724.35</v>
      </c>
      <c r="D437" s="40">
        <v>731.68333333333339</v>
      </c>
      <c r="E437" s="40">
        <v>710.36666666666679</v>
      </c>
      <c r="F437" s="40">
        <v>696.38333333333344</v>
      </c>
      <c r="G437" s="40">
        <v>675.06666666666683</v>
      </c>
      <c r="H437" s="40">
        <v>745.66666666666674</v>
      </c>
      <c r="I437" s="40">
        <v>766.98333333333335</v>
      </c>
      <c r="J437" s="40">
        <v>780.9666666666667</v>
      </c>
      <c r="K437" s="31">
        <v>753</v>
      </c>
      <c r="L437" s="31">
        <v>717.7</v>
      </c>
      <c r="M437" s="31">
        <v>0.73446999999999996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474.3</v>
      </c>
      <c r="D438" s="40">
        <v>470.13333333333338</v>
      </c>
      <c r="E438" s="40">
        <v>463.26666666666677</v>
      </c>
      <c r="F438" s="40">
        <v>452.23333333333341</v>
      </c>
      <c r="G438" s="40">
        <v>445.36666666666679</v>
      </c>
      <c r="H438" s="40">
        <v>481.16666666666674</v>
      </c>
      <c r="I438" s="40">
        <v>488.03333333333342</v>
      </c>
      <c r="J438" s="40">
        <v>499.06666666666672</v>
      </c>
      <c r="K438" s="31">
        <v>477</v>
      </c>
      <c r="L438" s="31">
        <v>459.1</v>
      </c>
      <c r="M438" s="31">
        <v>6.5542600000000002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7.4</v>
      </c>
      <c r="D439" s="40">
        <v>7.5166666666666657</v>
      </c>
      <c r="E439" s="40">
        <v>7.2333333333333316</v>
      </c>
      <c r="F439" s="40">
        <v>7.0666666666666655</v>
      </c>
      <c r="G439" s="40">
        <v>6.7833333333333314</v>
      </c>
      <c r="H439" s="40">
        <v>7.6833333333333318</v>
      </c>
      <c r="I439" s="40">
        <v>7.9666666666666668</v>
      </c>
      <c r="J439" s="40">
        <v>8.1333333333333329</v>
      </c>
      <c r="K439" s="31">
        <v>7.8</v>
      </c>
      <c r="L439" s="31">
        <v>7.35</v>
      </c>
      <c r="M439" s="31">
        <v>347.88776000000001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141.15</v>
      </c>
      <c r="D440" s="40">
        <v>143.21666666666667</v>
      </c>
      <c r="E440" s="40">
        <v>137.93333333333334</v>
      </c>
      <c r="F440" s="40">
        <v>134.71666666666667</v>
      </c>
      <c r="G440" s="40">
        <v>129.43333333333334</v>
      </c>
      <c r="H440" s="40">
        <v>146.43333333333334</v>
      </c>
      <c r="I440" s="40">
        <v>151.7166666666667</v>
      </c>
      <c r="J440" s="40">
        <v>154.93333333333334</v>
      </c>
      <c r="K440" s="31">
        <v>148.5</v>
      </c>
      <c r="L440" s="31">
        <v>140</v>
      </c>
      <c r="M440" s="31">
        <v>1.9001699999999999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1077</v>
      </c>
      <c r="D441" s="40">
        <v>1076.7</v>
      </c>
      <c r="E441" s="40">
        <v>1055.4000000000001</v>
      </c>
      <c r="F441" s="40">
        <v>1033.8</v>
      </c>
      <c r="G441" s="40">
        <v>1012.5</v>
      </c>
      <c r="H441" s="40">
        <v>1098.3000000000002</v>
      </c>
      <c r="I441" s="40">
        <v>1119.5999999999999</v>
      </c>
      <c r="J441" s="40">
        <v>1141.2000000000003</v>
      </c>
      <c r="K441" s="31">
        <v>1098</v>
      </c>
      <c r="L441" s="31">
        <v>1055.0999999999999</v>
      </c>
      <c r="M441" s="31">
        <v>1.2411099999999999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651.45000000000005</v>
      </c>
      <c r="D442" s="40">
        <v>661.93333333333328</v>
      </c>
      <c r="E442" s="40">
        <v>636.31666666666661</v>
      </c>
      <c r="F442" s="40">
        <v>621.18333333333328</v>
      </c>
      <c r="G442" s="40">
        <v>595.56666666666661</v>
      </c>
      <c r="H442" s="40">
        <v>677.06666666666661</v>
      </c>
      <c r="I442" s="40">
        <v>702.68333333333317</v>
      </c>
      <c r="J442" s="40">
        <v>717.81666666666661</v>
      </c>
      <c r="K442" s="31">
        <v>687.55</v>
      </c>
      <c r="L442" s="31">
        <v>646.79999999999995</v>
      </c>
      <c r="M442" s="31">
        <v>14.961690000000001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1644.35</v>
      </c>
      <c r="D443" s="40">
        <v>1660.6333333333332</v>
      </c>
      <c r="E443" s="40">
        <v>1574.2666666666664</v>
      </c>
      <c r="F443" s="40">
        <v>1504.1833333333332</v>
      </c>
      <c r="G443" s="40">
        <v>1417.8166666666664</v>
      </c>
      <c r="H443" s="40">
        <v>1730.7166666666665</v>
      </c>
      <c r="I443" s="40">
        <v>1817.0833333333333</v>
      </c>
      <c r="J443" s="40">
        <v>1887.1666666666665</v>
      </c>
      <c r="K443" s="31">
        <v>1747</v>
      </c>
      <c r="L443" s="31">
        <v>1590.55</v>
      </c>
      <c r="M443" s="31">
        <v>7.5552799999999998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580.5</v>
      </c>
      <c r="D444" s="40">
        <v>584.1</v>
      </c>
      <c r="E444" s="40">
        <v>573</v>
      </c>
      <c r="F444" s="40">
        <v>565.5</v>
      </c>
      <c r="G444" s="40">
        <v>554.4</v>
      </c>
      <c r="H444" s="40">
        <v>591.6</v>
      </c>
      <c r="I444" s="40">
        <v>602.70000000000016</v>
      </c>
      <c r="J444" s="40">
        <v>610.20000000000005</v>
      </c>
      <c r="K444" s="31">
        <v>595.20000000000005</v>
      </c>
      <c r="L444" s="31">
        <v>576.6</v>
      </c>
      <c r="M444" s="31">
        <v>0.26218000000000002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9000.4500000000007</v>
      </c>
      <c r="D445" s="40">
        <v>9048.0833333333339</v>
      </c>
      <c r="E445" s="40">
        <v>8866.2166666666672</v>
      </c>
      <c r="F445" s="40">
        <v>8731.9833333333336</v>
      </c>
      <c r="G445" s="40">
        <v>8550.1166666666668</v>
      </c>
      <c r="H445" s="40">
        <v>9182.3166666666675</v>
      </c>
      <c r="I445" s="40">
        <v>9364.1833333333325</v>
      </c>
      <c r="J445" s="40">
        <v>9498.4166666666679</v>
      </c>
      <c r="K445" s="31">
        <v>9229.9500000000007</v>
      </c>
      <c r="L445" s="31">
        <v>8913.85</v>
      </c>
      <c r="M445" s="31">
        <v>5.1189999999999999E-2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40.85</v>
      </c>
      <c r="D446" s="40">
        <v>41.083333333333336</v>
      </c>
      <c r="E446" s="40">
        <v>40.216666666666669</v>
      </c>
      <c r="F446" s="40">
        <v>39.583333333333336</v>
      </c>
      <c r="G446" s="40">
        <v>38.716666666666669</v>
      </c>
      <c r="H446" s="40">
        <v>41.716666666666669</v>
      </c>
      <c r="I446" s="40">
        <v>42.583333333333329</v>
      </c>
      <c r="J446" s="40">
        <v>43.216666666666669</v>
      </c>
      <c r="K446" s="31">
        <v>41.95</v>
      </c>
      <c r="L446" s="31">
        <v>40.450000000000003</v>
      </c>
      <c r="M446" s="31">
        <v>67.820650000000001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583.04999999999995</v>
      </c>
      <c r="D447" s="40">
        <v>589.48333333333323</v>
      </c>
      <c r="E447" s="40">
        <v>575.46666666666647</v>
      </c>
      <c r="F447" s="40">
        <v>567.88333333333321</v>
      </c>
      <c r="G447" s="40">
        <v>553.86666666666645</v>
      </c>
      <c r="H447" s="40">
        <v>597.06666666666649</v>
      </c>
      <c r="I447" s="40">
        <v>611.08333333333314</v>
      </c>
      <c r="J447" s="40">
        <v>618.66666666666652</v>
      </c>
      <c r="K447" s="31">
        <v>603.5</v>
      </c>
      <c r="L447" s="31">
        <v>581.9</v>
      </c>
      <c r="M447" s="31">
        <v>17.299710000000001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964.85</v>
      </c>
      <c r="D448" s="40">
        <v>951.71666666666658</v>
      </c>
      <c r="E448" s="40">
        <v>928.43333333333317</v>
      </c>
      <c r="F448" s="40">
        <v>892.01666666666654</v>
      </c>
      <c r="G448" s="40">
        <v>868.73333333333312</v>
      </c>
      <c r="H448" s="40">
        <v>988.13333333333321</v>
      </c>
      <c r="I448" s="40">
        <v>1011.4166666666667</v>
      </c>
      <c r="J448" s="40">
        <v>1047.8333333333333</v>
      </c>
      <c r="K448" s="31">
        <v>975</v>
      </c>
      <c r="L448" s="31">
        <v>915.3</v>
      </c>
      <c r="M448" s="31">
        <v>1.6581699999999999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18459.150000000001</v>
      </c>
      <c r="D449" s="40">
        <v>18579.183333333334</v>
      </c>
      <c r="E449" s="40">
        <v>18132.616666666669</v>
      </c>
      <c r="F449" s="40">
        <v>17806.083333333336</v>
      </c>
      <c r="G449" s="40">
        <v>17359.51666666667</v>
      </c>
      <c r="H449" s="40">
        <v>18905.716666666667</v>
      </c>
      <c r="I449" s="40">
        <v>19352.283333333333</v>
      </c>
      <c r="J449" s="40">
        <v>19678.816666666666</v>
      </c>
      <c r="K449" s="31">
        <v>19025.75</v>
      </c>
      <c r="L449" s="31">
        <v>18252.650000000001</v>
      </c>
      <c r="M449" s="31">
        <v>3.2050000000000002E-2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759.65</v>
      </c>
      <c r="D450" s="40">
        <v>766.43333333333339</v>
      </c>
      <c r="E450" s="40">
        <v>748.21666666666681</v>
      </c>
      <c r="F450" s="40">
        <v>736.78333333333342</v>
      </c>
      <c r="G450" s="40">
        <v>718.56666666666683</v>
      </c>
      <c r="H450" s="40">
        <v>777.86666666666679</v>
      </c>
      <c r="I450" s="40">
        <v>796.08333333333348</v>
      </c>
      <c r="J450" s="40">
        <v>807.51666666666677</v>
      </c>
      <c r="K450" s="31">
        <v>784.65</v>
      </c>
      <c r="L450" s="31">
        <v>755</v>
      </c>
      <c r="M450" s="31">
        <v>22.048110000000001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184.4</v>
      </c>
      <c r="D451" s="40">
        <v>185.63333333333333</v>
      </c>
      <c r="E451" s="40">
        <v>181.01666666666665</v>
      </c>
      <c r="F451" s="40">
        <v>177.63333333333333</v>
      </c>
      <c r="G451" s="40">
        <v>173.01666666666665</v>
      </c>
      <c r="H451" s="40">
        <v>189.01666666666665</v>
      </c>
      <c r="I451" s="40">
        <v>193.63333333333333</v>
      </c>
      <c r="J451" s="40">
        <v>197.01666666666665</v>
      </c>
      <c r="K451" s="31">
        <v>190.25</v>
      </c>
      <c r="L451" s="31">
        <v>182.25</v>
      </c>
      <c r="M451" s="31">
        <v>14.01545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1381.05</v>
      </c>
      <c r="D452" s="40">
        <v>1378.3500000000001</v>
      </c>
      <c r="E452" s="40">
        <v>1354.7000000000003</v>
      </c>
      <c r="F452" s="40">
        <v>1328.3500000000001</v>
      </c>
      <c r="G452" s="40">
        <v>1304.7000000000003</v>
      </c>
      <c r="H452" s="40">
        <v>1404.7000000000003</v>
      </c>
      <c r="I452" s="40">
        <v>1428.3500000000004</v>
      </c>
      <c r="J452" s="40">
        <v>1454.7000000000003</v>
      </c>
      <c r="K452" s="31">
        <v>1402</v>
      </c>
      <c r="L452" s="31">
        <v>1352</v>
      </c>
      <c r="M452" s="31">
        <v>1.98194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3205.8</v>
      </c>
      <c r="D453" s="40">
        <v>3192.3166666666671</v>
      </c>
      <c r="E453" s="40">
        <v>3169.6333333333341</v>
      </c>
      <c r="F453" s="40">
        <v>3133.4666666666672</v>
      </c>
      <c r="G453" s="40">
        <v>3110.7833333333342</v>
      </c>
      <c r="H453" s="40">
        <v>3228.483333333334</v>
      </c>
      <c r="I453" s="40">
        <v>3251.1666666666674</v>
      </c>
      <c r="J453" s="40">
        <v>3287.3333333333339</v>
      </c>
      <c r="K453" s="31">
        <v>3215</v>
      </c>
      <c r="L453" s="31">
        <v>3156.15</v>
      </c>
      <c r="M453" s="31">
        <v>18.119450000000001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757.1</v>
      </c>
      <c r="D454" s="40">
        <v>757.36666666666667</v>
      </c>
      <c r="E454" s="40">
        <v>746.73333333333335</v>
      </c>
      <c r="F454" s="40">
        <v>736.36666666666667</v>
      </c>
      <c r="G454" s="40">
        <v>725.73333333333335</v>
      </c>
      <c r="H454" s="40">
        <v>767.73333333333335</v>
      </c>
      <c r="I454" s="40">
        <v>778.36666666666679</v>
      </c>
      <c r="J454" s="40">
        <v>788.73333333333335</v>
      </c>
      <c r="K454" s="31">
        <v>768</v>
      </c>
      <c r="L454" s="31">
        <v>747</v>
      </c>
      <c r="M454" s="31">
        <v>21.951589999999999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4190.3500000000004</v>
      </c>
      <c r="D455" s="40">
        <v>4197.8666666666659</v>
      </c>
      <c r="E455" s="40">
        <v>4099.5333333333319</v>
      </c>
      <c r="F455" s="40">
        <v>4008.7166666666662</v>
      </c>
      <c r="G455" s="40">
        <v>3910.3833333333323</v>
      </c>
      <c r="H455" s="40">
        <v>4288.6833333333316</v>
      </c>
      <c r="I455" s="40">
        <v>4387.0166666666655</v>
      </c>
      <c r="J455" s="40">
        <v>4477.8333333333312</v>
      </c>
      <c r="K455" s="31">
        <v>4296.2</v>
      </c>
      <c r="L455" s="31">
        <v>4107.05</v>
      </c>
      <c r="M455" s="31">
        <v>1.80627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1140.4000000000001</v>
      </c>
      <c r="D456" s="40">
        <v>1141.6166666666668</v>
      </c>
      <c r="E456" s="40">
        <v>1123.7833333333335</v>
      </c>
      <c r="F456" s="40">
        <v>1107.1666666666667</v>
      </c>
      <c r="G456" s="40">
        <v>1089.3333333333335</v>
      </c>
      <c r="H456" s="40">
        <v>1158.2333333333336</v>
      </c>
      <c r="I456" s="40">
        <v>1176.0666666666666</v>
      </c>
      <c r="J456" s="40">
        <v>1192.6833333333336</v>
      </c>
      <c r="K456" s="31">
        <v>1159.45</v>
      </c>
      <c r="L456" s="31">
        <v>1125</v>
      </c>
      <c r="M456" s="31">
        <v>0.22822999999999999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138.4</v>
      </c>
      <c r="D457" s="40">
        <v>138.91666666666666</v>
      </c>
      <c r="E457" s="40">
        <v>136.58333333333331</v>
      </c>
      <c r="F457" s="40">
        <v>134.76666666666665</v>
      </c>
      <c r="G457" s="40">
        <v>132.43333333333331</v>
      </c>
      <c r="H457" s="40">
        <v>140.73333333333332</v>
      </c>
      <c r="I457" s="40">
        <v>143.06666666666663</v>
      </c>
      <c r="J457" s="40">
        <v>144.88333333333333</v>
      </c>
      <c r="K457" s="31">
        <v>141.25</v>
      </c>
      <c r="L457" s="31">
        <v>137.1</v>
      </c>
      <c r="M457" s="31">
        <v>15.065580000000001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302.14999999999998</v>
      </c>
      <c r="D458" s="40">
        <v>303.73333333333335</v>
      </c>
      <c r="E458" s="40">
        <v>299.4666666666667</v>
      </c>
      <c r="F458" s="40">
        <v>296.78333333333336</v>
      </c>
      <c r="G458" s="40">
        <v>292.51666666666671</v>
      </c>
      <c r="H458" s="40">
        <v>306.41666666666669</v>
      </c>
      <c r="I458" s="40">
        <v>310.68333333333334</v>
      </c>
      <c r="J458" s="40">
        <v>313.36666666666667</v>
      </c>
      <c r="K458" s="31">
        <v>308</v>
      </c>
      <c r="L458" s="31">
        <v>301.05</v>
      </c>
      <c r="M458" s="31">
        <v>276.72566999999998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121.8</v>
      </c>
      <c r="D459" s="40">
        <v>123.11666666666666</v>
      </c>
      <c r="E459" s="40">
        <v>119.88333333333333</v>
      </c>
      <c r="F459" s="40">
        <v>117.96666666666667</v>
      </c>
      <c r="G459" s="40">
        <v>114.73333333333333</v>
      </c>
      <c r="H459" s="40">
        <v>125.03333333333332</v>
      </c>
      <c r="I459" s="40">
        <v>128.26666666666665</v>
      </c>
      <c r="J459" s="40">
        <v>130.18333333333331</v>
      </c>
      <c r="K459" s="31">
        <v>126.35</v>
      </c>
      <c r="L459" s="31">
        <v>121.2</v>
      </c>
      <c r="M459" s="31">
        <v>488.22350999999998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1233.3499999999999</v>
      </c>
      <c r="D460" s="40">
        <v>1243.55</v>
      </c>
      <c r="E460" s="40">
        <v>1214.8</v>
      </c>
      <c r="F460" s="40">
        <v>1196.25</v>
      </c>
      <c r="G460" s="40">
        <v>1167.5</v>
      </c>
      <c r="H460" s="40">
        <v>1262.0999999999999</v>
      </c>
      <c r="I460" s="40">
        <v>1290.8499999999999</v>
      </c>
      <c r="J460" s="40">
        <v>1309.3999999999999</v>
      </c>
      <c r="K460" s="31">
        <v>1272.3</v>
      </c>
      <c r="L460" s="31">
        <v>1225</v>
      </c>
      <c r="M460" s="31">
        <v>85.799400000000006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3893.05</v>
      </c>
      <c r="D461" s="40">
        <v>3883.6833333333329</v>
      </c>
      <c r="E461" s="40">
        <v>3819.3666666666659</v>
      </c>
      <c r="F461" s="40">
        <v>3745.6833333333329</v>
      </c>
      <c r="G461" s="40">
        <v>3681.3666666666659</v>
      </c>
      <c r="H461" s="40">
        <v>3957.3666666666659</v>
      </c>
      <c r="I461" s="40">
        <v>4021.6833333333325</v>
      </c>
      <c r="J461" s="40">
        <v>4095.3666666666659</v>
      </c>
      <c r="K461" s="31">
        <v>3948</v>
      </c>
      <c r="L461" s="31">
        <v>3810</v>
      </c>
      <c r="M461" s="31">
        <v>0.16361000000000001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1087.2</v>
      </c>
      <c r="D462" s="40">
        <v>1091.4333333333334</v>
      </c>
      <c r="E462" s="40">
        <v>1080.6666666666667</v>
      </c>
      <c r="F462" s="40">
        <v>1074.1333333333334</v>
      </c>
      <c r="G462" s="40">
        <v>1063.3666666666668</v>
      </c>
      <c r="H462" s="40">
        <v>1097.9666666666667</v>
      </c>
      <c r="I462" s="40">
        <v>1108.7333333333331</v>
      </c>
      <c r="J462" s="40">
        <v>1115.2666666666667</v>
      </c>
      <c r="K462" s="31">
        <v>1102.2</v>
      </c>
      <c r="L462" s="31">
        <v>1084.9000000000001</v>
      </c>
      <c r="M462" s="31">
        <v>12.308579999999999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158.5</v>
      </c>
      <c r="D463" s="40">
        <v>158</v>
      </c>
      <c r="E463" s="40">
        <v>151.05000000000001</v>
      </c>
      <c r="F463" s="40">
        <v>143.60000000000002</v>
      </c>
      <c r="G463" s="40">
        <v>136.65000000000003</v>
      </c>
      <c r="H463" s="40">
        <v>165.45</v>
      </c>
      <c r="I463" s="40">
        <v>172.39999999999998</v>
      </c>
      <c r="J463" s="40">
        <v>179.84999999999997</v>
      </c>
      <c r="K463" s="31">
        <v>164.95</v>
      </c>
      <c r="L463" s="31">
        <v>150.55000000000001</v>
      </c>
      <c r="M463" s="31">
        <v>4.1038199999999998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1104.05</v>
      </c>
      <c r="D464" s="40">
        <v>1107.3666666666668</v>
      </c>
      <c r="E464" s="40">
        <v>1082.7333333333336</v>
      </c>
      <c r="F464" s="40">
        <v>1061.4166666666667</v>
      </c>
      <c r="G464" s="40">
        <v>1036.7833333333335</v>
      </c>
      <c r="H464" s="40">
        <v>1128.6833333333336</v>
      </c>
      <c r="I464" s="40">
        <v>1153.3166666666668</v>
      </c>
      <c r="J464" s="40">
        <v>1174.6333333333337</v>
      </c>
      <c r="K464" s="31">
        <v>1132</v>
      </c>
      <c r="L464" s="31">
        <v>1086.05</v>
      </c>
      <c r="M464" s="31">
        <v>9.5159099999999999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1404.5</v>
      </c>
      <c r="D465" s="40">
        <v>1403.4833333333333</v>
      </c>
      <c r="E465" s="40">
        <v>1387.9666666666667</v>
      </c>
      <c r="F465" s="40">
        <v>1371.4333333333334</v>
      </c>
      <c r="G465" s="40">
        <v>1355.9166666666667</v>
      </c>
      <c r="H465" s="40">
        <v>1420.0166666666667</v>
      </c>
      <c r="I465" s="40">
        <v>1435.5333333333335</v>
      </c>
      <c r="J465" s="40">
        <v>1452.0666666666666</v>
      </c>
      <c r="K465" s="31">
        <v>1419</v>
      </c>
      <c r="L465" s="31">
        <v>1386.95</v>
      </c>
      <c r="M465" s="31">
        <v>0.21088000000000001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1315.1</v>
      </c>
      <c r="D466" s="40">
        <v>1318.3666666666666</v>
      </c>
      <c r="E466" s="40">
        <v>1306.7333333333331</v>
      </c>
      <c r="F466" s="40">
        <v>1298.3666666666666</v>
      </c>
      <c r="G466" s="40">
        <v>1286.7333333333331</v>
      </c>
      <c r="H466" s="40">
        <v>1326.7333333333331</v>
      </c>
      <c r="I466" s="40">
        <v>1338.3666666666668</v>
      </c>
      <c r="J466" s="40">
        <v>1346.7333333333331</v>
      </c>
      <c r="K466" s="31">
        <v>1330</v>
      </c>
      <c r="L466" s="31">
        <v>1310</v>
      </c>
      <c r="M466" s="31">
        <v>2.0689000000000002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1502.4</v>
      </c>
      <c r="D467" s="40">
        <v>1501.7833333333335</v>
      </c>
      <c r="E467" s="40">
        <v>1481.616666666667</v>
      </c>
      <c r="F467" s="40">
        <v>1460.8333333333335</v>
      </c>
      <c r="G467" s="40">
        <v>1440.666666666667</v>
      </c>
      <c r="H467" s="40">
        <v>1522.5666666666671</v>
      </c>
      <c r="I467" s="40">
        <v>1542.7333333333336</v>
      </c>
      <c r="J467" s="40">
        <v>1563.5166666666671</v>
      </c>
      <c r="K467" s="31">
        <v>1521.95</v>
      </c>
      <c r="L467" s="31">
        <v>1481</v>
      </c>
      <c r="M467" s="31">
        <v>0.27312999999999998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1671.4</v>
      </c>
      <c r="D468" s="40">
        <v>1675.1166666666668</v>
      </c>
      <c r="E468" s="40">
        <v>1658.7833333333335</v>
      </c>
      <c r="F468" s="40">
        <v>1646.1666666666667</v>
      </c>
      <c r="G468" s="40">
        <v>1629.8333333333335</v>
      </c>
      <c r="H468" s="40">
        <v>1687.7333333333336</v>
      </c>
      <c r="I468" s="40">
        <v>1704.0666666666666</v>
      </c>
      <c r="J468" s="40">
        <v>1716.6833333333336</v>
      </c>
      <c r="K468" s="31">
        <v>1691.45</v>
      </c>
      <c r="L468" s="31">
        <v>1662.5</v>
      </c>
      <c r="M468" s="31">
        <v>8.1979299999999995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2961.5</v>
      </c>
      <c r="D469" s="40">
        <v>2973.4333333333329</v>
      </c>
      <c r="E469" s="40">
        <v>2933.0666666666657</v>
      </c>
      <c r="F469" s="40">
        <v>2904.6333333333328</v>
      </c>
      <c r="G469" s="40">
        <v>2864.2666666666655</v>
      </c>
      <c r="H469" s="40">
        <v>3001.8666666666659</v>
      </c>
      <c r="I469" s="40">
        <v>3042.2333333333336</v>
      </c>
      <c r="J469" s="40">
        <v>3070.6666666666661</v>
      </c>
      <c r="K469" s="31">
        <v>3013.8</v>
      </c>
      <c r="L469" s="31">
        <v>2945</v>
      </c>
      <c r="M469" s="31">
        <v>1.2661899999999999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475.7</v>
      </c>
      <c r="D470" s="40">
        <v>475.33333333333331</v>
      </c>
      <c r="E470" s="40">
        <v>468.91666666666663</v>
      </c>
      <c r="F470" s="40">
        <v>462.13333333333333</v>
      </c>
      <c r="G470" s="40">
        <v>455.71666666666664</v>
      </c>
      <c r="H470" s="40">
        <v>482.11666666666662</v>
      </c>
      <c r="I470" s="40">
        <v>488.53333333333325</v>
      </c>
      <c r="J470" s="40">
        <v>495.31666666666661</v>
      </c>
      <c r="K470" s="31">
        <v>481.75</v>
      </c>
      <c r="L470" s="31">
        <v>468.55</v>
      </c>
      <c r="M470" s="31">
        <v>8.9089700000000001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861.4</v>
      </c>
      <c r="D471" s="40">
        <v>856.43333333333339</v>
      </c>
      <c r="E471" s="40">
        <v>842.96666666666681</v>
      </c>
      <c r="F471" s="40">
        <v>824.53333333333342</v>
      </c>
      <c r="G471" s="40">
        <v>811.06666666666683</v>
      </c>
      <c r="H471" s="40">
        <v>874.86666666666679</v>
      </c>
      <c r="I471" s="40">
        <v>888.33333333333348</v>
      </c>
      <c r="J471" s="40">
        <v>906.76666666666677</v>
      </c>
      <c r="K471" s="31">
        <v>869.9</v>
      </c>
      <c r="L471" s="31">
        <v>838</v>
      </c>
      <c r="M471" s="31">
        <v>7.5403000000000002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17.3</v>
      </c>
      <c r="D472" s="40">
        <v>17.316666666666666</v>
      </c>
      <c r="E472" s="40">
        <v>16.883333333333333</v>
      </c>
      <c r="F472" s="40">
        <v>16.466666666666665</v>
      </c>
      <c r="G472" s="40">
        <v>16.033333333333331</v>
      </c>
      <c r="H472" s="40">
        <v>17.733333333333334</v>
      </c>
      <c r="I472" s="40">
        <v>18.166666666666664</v>
      </c>
      <c r="J472" s="40">
        <v>18.583333333333336</v>
      </c>
      <c r="K472" s="31">
        <v>17.75</v>
      </c>
      <c r="L472" s="31">
        <v>16.899999999999999</v>
      </c>
      <c r="M472" s="31">
        <v>138.37542999999999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124.85</v>
      </c>
      <c r="D473" s="40">
        <v>125.55</v>
      </c>
      <c r="E473" s="40">
        <v>118.79999999999998</v>
      </c>
      <c r="F473" s="40">
        <v>112.74999999999999</v>
      </c>
      <c r="G473" s="40">
        <v>105.99999999999997</v>
      </c>
      <c r="H473" s="40">
        <v>131.6</v>
      </c>
      <c r="I473" s="40">
        <v>138.35000000000002</v>
      </c>
      <c r="J473" s="40">
        <v>144.4</v>
      </c>
      <c r="K473" s="31">
        <v>132.30000000000001</v>
      </c>
      <c r="L473" s="31">
        <v>119.5</v>
      </c>
      <c r="M473" s="31">
        <v>5.5398899999999998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1110.2</v>
      </c>
      <c r="D474" s="40">
        <v>1106.7333333333333</v>
      </c>
      <c r="E474" s="40">
        <v>1084.5666666666666</v>
      </c>
      <c r="F474" s="40">
        <v>1058.9333333333332</v>
      </c>
      <c r="G474" s="40">
        <v>1036.7666666666664</v>
      </c>
      <c r="H474" s="40">
        <v>1132.3666666666668</v>
      </c>
      <c r="I474" s="40">
        <v>1154.5333333333333</v>
      </c>
      <c r="J474" s="40">
        <v>1180.166666666667</v>
      </c>
      <c r="K474" s="31">
        <v>1128.9000000000001</v>
      </c>
      <c r="L474" s="31">
        <v>1081.0999999999999</v>
      </c>
      <c r="M474" s="31">
        <v>0.47966999999999999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13.6</v>
      </c>
      <c r="D475" s="40">
        <v>13.666666666666666</v>
      </c>
      <c r="E475" s="40">
        <v>13.433333333333332</v>
      </c>
      <c r="F475" s="40">
        <v>13.266666666666666</v>
      </c>
      <c r="G475" s="40">
        <v>13.033333333333331</v>
      </c>
      <c r="H475" s="40">
        <v>13.833333333333332</v>
      </c>
      <c r="I475" s="40">
        <v>14.066666666666666</v>
      </c>
      <c r="J475" s="40">
        <v>14.233333333333333</v>
      </c>
      <c r="K475" s="31">
        <v>13.9</v>
      </c>
      <c r="L475" s="31">
        <v>13.5</v>
      </c>
      <c r="M475" s="31">
        <v>42.739910000000002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520.85</v>
      </c>
      <c r="D476" s="40">
        <v>526.94999999999993</v>
      </c>
      <c r="E476" s="40">
        <v>513.89999999999986</v>
      </c>
      <c r="F476" s="40">
        <v>506.94999999999993</v>
      </c>
      <c r="G476" s="40">
        <v>493.89999999999986</v>
      </c>
      <c r="H476" s="40">
        <v>533.89999999999986</v>
      </c>
      <c r="I476" s="40">
        <v>546.94999999999982</v>
      </c>
      <c r="J476" s="40">
        <v>553.89999999999986</v>
      </c>
      <c r="K476" s="31">
        <v>540</v>
      </c>
      <c r="L476" s="31">
        <v>520</v>
      </c>
      <c r="M476" s="31">
        <v>5.10067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814.25</v>
      </c>
      <c r="D477" s="40">
        <v>818.5</v>
      </c>
      <c r="E477" s="40">
        <v>799.5</v>
      </c>
      <c r="F477" s="40">
        <v>784.75</v>
      </c>
      <c r="G477" s="40">
        <v>765.75</v>
      </c>
      <c r="H477" s="40">
        <v>833.25</v>
      </c>
      <c r="I477" s="40">
        <v>852.25</v>
      </c>
      <c r="J477" s="40">
        <v>867</v>
      </c>
      <c r="K477" s="31">
        <v>837.5</v>
      </c>
      <c r="L477" s="31">
        <v>803.75</v>
      </c>
      <c r="M477" s="31">
        <v>32.800490000000003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873.25</v>
      </c>
      <c r="D478" s="40">
        <v>878.31666666666661</v>
      </c>
      <c r="E478" s="40">
        <v>855.23333333333323</v>
      </c>
      <c r="F478" s="40">
        <v>837.21666666666658</v>
      </c>
      <c r="G478" s="40">
        <v>814.13333333333321</v>
      </c>
      <c r="H478" s="40">
        <v>896.33333333333326</v>
      </c>
      <c r="I478" s="40">
        <v>919.41666666666674</v>
      </c>
      <c r="J478" s="40">
        <v>937.43333333333328</v>
      </c>
      <c r="K478" s="31">
        <v>901.4</v>
      </c>
      <c r="L478" s="31">
        <v>860.3</v>
      </c>
      <c r="M478" s="31">
        <v>6.3347699999999998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234.55</v>
      </c>
      <c r="D479" s="40">
        <v>235.31666666666669</v>
      </c>
      <c r="E479" s="40">
        <v>232.63333333333338</v>
      </c>
      <c r="F479" s="40">
        <v>230.7166666666667</v>
      </c>
      <c r="G479" s="40">
        <v>228.03333333333339</v>
      </c>
      <c r="H479" s="40">
        <v>237.23333333333338</v>
      </c>
      <c r="I479" s="40">
        <v>239.91666666666671</v>
      </c>
      <c r="J479" s="40">
        <v>241.83333333333337</v>
      </c>
      <c r="K479" s="31">
        <v>238</v>
      </c>
      <c r="L479" s="31">
        <v>233.4</v>
      </c>
      <c r="M479" s="31">
        <v>6.8660800000000002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29.7</v>
      </c>
      <c r="D480" s="40">
        <v>29.816666666666666</v>
      </c>
      <c r="E480" s="40">
        <v>29.383333333333333</v>
      </c>
      <c r="F480" s="40">
        <v>29.066666666666666</v>
      </c>
      <c r="G480" s="40">
        <v>28.633333333333333</v>
      </c>
      <c r="H480" s="40">
        <v>30.133333333333333</v>
      </c>
      <c r="I480" s="40">
        <v>30.566666666666663</v>
      </c>
      <c r="J480" s="40">
        <v>30.883333333333333</v>
      </c>
      <c r="K480" s="31">
        <v>30.25</v>
      </c>
      <c r="L480" s="31">
        <v>29.5</v>
      </c>
      <c r="M480" s="31">
        <v>29.11571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7424.7</v>
      </c>
      <c r="D481" s="40">
        <v>7432.9000000000005</v>
      </c>
      <c r="E481" s="40">
        <v>7321.8000000000011</v>
      </c>
      <c r="F481" s="40">
        <v>7218.9000000000005</v>
      </c>
      <c r="G481" s="40">
        <v>7107.8000000000011</v>
      </c>
      <c r="H481" s="40">
        <v>7535.8000000000011</v>
      </c>
      <c r="I481" s="40">
        <v>7646.9000000000015</v>
      </c>
      <c r="J481" s="40">
        <v>7749.8000000000011</v>
      </c>
      <c r="K481" s="31">
        <v>7544</v>
      </c>
      <c r="L481" s="31">
        <v>7330</v>
      </c>
      <c r="M481" s="31">
        <v>9.5388800000000007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35.9</v>
      </c>
      <c r="D482" s="40">
        <v>36.233333333333327</v>
      </c>
      <c r="E482" s="40">
        <v>35.316666666666656</v>
      </c>
      <c r="F482" s="40">
        <v>34.733333333333327</v>
      </c>
      <c r="G482" s="40">
        <v>33.816666666666656</v>
      </c>
      <c r="H482" s="40">
        <v>36.816666666666656</v>
      </c>
      <c r="I482" s="40">
        <v>37.733333333333327</v>
      </c>
      <c r="J482" s="40">
        <v>38.316666666666656</v>
      </c>
      <c r="K482" s="31">
        <v>37.15</v>
      </c>
      <c r="L482" s="31">
        <v>35.65</v>
      </c>
      <c r="M482" s="31">
        <v>121.73403999999999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1411.6</v>
      </c>
      <c r="D483" s="40">
        <v>1414.6000000000001</v>
      </c>
      <c r="E483" s="40">
        <v>1402.0000000000002</v>
      </c>
      <c r="F483" s="40">
        <v>1392.4</v>
      </c>
      <c r="G483" s="40">
        <v>1379.8000000000002</v>
      </c>
      <c r="H483" s="40">
        <v>1424.2000000000003</v>
      </c>
      <c r="I483" s="40">
        <v>1436.8000000000002</v>
      </c>
      <c r="J483" s="40">
        <v>1446.4000000000003</v>
      </c>
      <c r="K483" s="31">
        <v>1427.2</v>
      </c>
      <c r="L483" s="31">
        <v>1405</v>
      </c>
      <c r="M483" s="31">
        <v>2.7391299999999998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653.65</v>
      </c>
      <c r="D484" s="40">
        <v>655.96666666666658</v>
      </c>
      <c r="E484" s="40">
        <v>646.98333333333312</v>
      </c>
      <c r="F484" s="40">
        <v>640.31666666666649</v>
      </c>
      <c r="G484" s="40">
        <v>631.33333333333303</v>
      </c>
      <c r="H484" s="40">
        <v>662.63333333333321</v>
      </c>
      <c r="I484" s="40">
        <v>671.61666666666656</v>
      </c>
      <c r="J484" s="40">
        <v>678.2833333333333</v>
      </c>
      <c r="K484" s="31">
        <v>664.95</v>
      </c>
      <c r="L484" s="31">
        <v>649.29999999999995</v>
      </c>
      <c r="M484" s="31">
        <v>10.978910000000001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249.9</v>
      </c>
      <c r="D485" s="40">
        <v>252.46666666666667</v>
      </c>
      <c r="E485" s="40">
        <v>245.93333333333334</v>
      </c>
      <c r="F485" s="40">
        <v>241.96666666666667</v>
      </c>
      <c r="G485" s="40">
        <v>235.43333333333334</v>
      </c>
      <c r="H485" s="40">
        <v>256.43333333333334</v>
      </c>
      <c r="I485" s="40">
        <v>262.9666666666667</v>
      </c>
      <c r="J485" s="40">
        <v>266.93333333333334</v>
      </c>
      <c r="K485" s="31">
        <v>259</v>
      </c>
      <c r="L485" s="31">
        <v>248.5</v>
      </c>
      <c r="M485" s="31">
        <v>9.6557300000000001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3243</v>
      </c>
      <c r="D486" s="40">
        <v>3250.6666666666665</v>
      </c>
      <c r="E486" s="40">
        <v>3193.333333333333</v>
      </c>
      <c r="F486" s="40">
        <v>3143.6666666666665</v>
      </c>
      <c r="G486" s="40">
        <v>3086.333333333333</v>
      </c>
      <c r="H486" s="40">
        <v>3300.333333333333</v>
      </c>
      <c r="I486" s="40">
        <v>3357.6666666666661</v>
      </c>
      <c r="J486" s="40">
        <v>3407.333333333333</v>
      </c>
      <c r="K486" s="31">
        <v>3308</v>
      </c>
      <c r="L486" s="31">
        <v>3201</v>
      </c>
      <c r="M486" s="31">
        <v>1.25037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400.3</v>
      </c>
      <c r="D487" s="40">
        <v>399.2833333333333</v>
      </c>
      <c r="E487" s="40">
        <v>391.31666666666661</v>
      </c>
      <c r="F487" s="40">
        <v>382.33333333333331</v>
      </c>
      <c r="G487" s="40">
        <v>374.36666666666662</v>
      </c>
      <c r="H487" s="40">
        <v>408.26666666666659</v>
      </c>
      <c r="I487" s="40">
        <v>416.23333333333329</v>
      </c>
      <c r="J487" s="40">
        <v>425.21666666666658</v>
      </c>
      <c r="K487" s="31">
        <v>407.25</v>
      </c>
      <c r="L487" s="31">
        <v>390.3</v>
      </c>
      <c r="M487" s="31">
        <v>2.7297199999999999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3503.2</v>
      </c>
      <c r="D488" s="40">
        <v>3500.2666666666664</v>
      </c>
      <c r="E488" s="40">
        <v>3430.5333333333328</v>
      </c>
      <c r="F488" s="40">
        <v>3357.8666666666663</v>
      </c>
      <c r="G488" s="40">
        <v>3288.1333333333328</v>
      </c>
      <c r="H488" s="40">
        <v>3572.9333333333329</v>
      </c>
      <c r="I488" s="40">
        <v>3642.6666666666665</v>
      </c>
      <c r="J488" s="40">
        <v>3715.333333333333</v>
      </c>
      <c r="K488" s="31">
        <v>3570</v>
      </c>
      <c r="L488" s="31">
        <v>3427.6</v>
      </c>
      <c r="M488" s="31">
        <v>9.4460000000000002E-2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762.05</v>
      </c>
      <c r="D489" s="40">
        <v>764.83333333333337</v>
      </c>
      <c r="E489" s="40">
        <v>747.2166666666667</v>
      </c>
      <c r="F489" s="40">
        <v>732.38333333333333</v>
      </c>
      <c r="G489" s="40">
        <v>714.76666666666665</v>
      </c>
      <c r="H489" s="40">
        <v>779.66666666666674</v>
      </c>
      <c r="I489" s="40">
        <v>797.2833333333333</v>
      </c>
      <c r="J489" s="40">
        <v>812.11666666666679</v>
      </c>
      <c r="K489" s="31">
        <v>782.45</v>
      </c>
      <c r="L489" s="31">
        <v>750</v>
      </c>
      <c r="M489" s="31">
        <v>2.5389200000000001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35.35</v>
      </c>
      <c r="D490" s="40">
        <v>35.933333333333337</v>
      </c>
      <c r="E490" s="40">
        <v>34.316666666666677</v>
      </c>
      <c r="F490" s="40">
        <v>33.283333333333339</v>
      </c>
      <c r="G490" s="40">
        <v>31.666666666666679</v>
      </c>
      <c r="H490" s="40">
        <v>36.966666666666676</v>
      </c>
      <c r="I490" s="40">
        <v>38.583333333333336</v>
      </c>
      <c r="J490" s="40">
        <v>39.616666666666674</v>
      </c>
      <c r="K490" s="31">
        <v>37.549999999999997</v>
      </c>
      <c r="L490" s="31">
        <v>34.9</v>
      </c>
      <c r="M490" s="31">
        <v>41.331609999999998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1410.1</v>
      </c>
      <c r="D491" s="40">
        <v>1423.0333333333335</v>
      </c>
      <c r="E491" s="40">
        <v>1377.0666666666671</v>
      </c>
      <c r="F491" s="40">
        <v>1344.0333333333335</v>
      </c>
      <c r="G491" s="40">
        <v>1298.0666666666671</v>
      </c>
      <c r="H491" s="40">
        <v>1456.0666666666671</v>
      </c>
      <c r="I491" s="40">
        <v>1502.0333333333338</v>
      </c>
      <c r="J491" s="40">
        <v>1535.0666666666671</v>
      </c>
      <c r="K491" s="31">
        <v>1469</v>
      </c>
      <c r="L491" s="31">
        <v>1390</v>
      </c>
      <c r="M491" s="31">
        <v>0.40561000000000003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1642</v>
      </c>
      <c r="D492" s="40">
        <v>1644.3666666666668</v>
      </c>
      <c r="E492" s="40">
        <v>1592.6833333333336</v>
      </c>
      <c r="F492" s="40">
        <v>1543.3666666666668</v>
      </c>
      <c r="G492" s="40">
        <v>1491.6833333333336</v>
      </c>
      <c r="H492" s="40">
        <v>1693.6833333333336</v>
      </c>
      <c r="I492" s="40">
        <v>1745.366666666667</v>
      </c>
      <c r="J492" s="40">
        <v>1794.6833333333336</v>
      </c>
      <c r="K492" s="31">
        <v>1696.05</v>
      </c>
      <c r="L492" s="31">
        <v>1595.05</v>
      </c>
      <c r="M492" s="31">
        <v>1.00593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342.1</v>
      </c>
      <c r="D493" s="40">
        <v>345</v>
      </c>
      <c r="E493" s="40">
        <v>336.1</v>
      </c>
      <c r="F493" s="40">
        <v>330.1</v>
      </c>
      <c r="G493" s="40">
        <v>321.20000000000005</v>
      </c>
      <c r="H493" s="40">
        <v>351</v>
      </c>
      <c r="I493" s="40">
        <v>359.9</v>
      </c>
      <c r="J493" s="40">
        <v>365.9</v>
      </c>
      <c r="K493" s="31">
        <v>353.9</v>
      </c>
      <c r="L493" s="31">
        <v>339</v>
      </c>
      <c r="M493" s="31">
        <v>1.35402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778.25</v>
      </c>
      <c r="D494" s="40">
        <v>777.7833333333333</v>
      </c>
      <c r="E494" s="40">
        <v>771.01666666666665</v>
      </c>
      <c r="F494" s="40">
        <v>763.7833333333333</v>
      </c>
      <c r="G494" s="40">
        <v>757.01666666666665</v>
      </c>
      <c r="H494" s="40">
        <v>785.01666666666665</v>
      </c>
      <c r="I494" s="40">
        <v>791.7833333333333</v>
      </c>
      <c r="J494" s="40">
        <v>799.01666666666665</v>
      </c>
      <c r="K494" s="31">
        <v>784.55</v>
      </c>
      <c r="L494" s="31">
        <v>770.55</v>
      </c>
      <c r="M494" s="31">
        <v>1.3194300000000001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256.10000000000002</v>
      </c>
      <c r="D495" s="40">
        <v>258.33333333333331</v>
      </c>
      <c r="E495" s="40">
        <v>252.76666666666665</v>
      </c>
      <c r="F495" s="40">
        <v>249.43333333333334</v>
      </c>
      <c r="G495" s="40">
        <v>243.86666666666667</v>
      </c>
      <c r="H495" s="40">
        <v>261.66666666666663</v>
      </c>
      <c r="I495" s="40">
        <v>267.23333333333335</v>
      </c>
      <c r="J495" s="40">
        <v>270.56666666666661</v>
      </c>
      <c r="K495" s="31">
        <v>263.89999999999998</v>
      </c>
      <c r="L495" s="31">
        <v>255</v>
      </c>
      <c r="M495" s="31">
        <v>79.62097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3355.55</v>
      </c>
      <c r="D496" s="40">
        <v>3369.4500000000003</v>
      </c>
      <c r="E496" s="40">
        <v>3248.8500000000004</v>
      </c>
      <c r="F496" s="40">
        <v>3142.15</v>
      </c>
      <c r="G496" s="40">
        <v>3021.55</v>
      </c>
      <c r="H496" s="40">
        <v>3476.1500000000005</v>
      </c>
      <c r="I496" s="40">
        <v>3596.75</v>
      </c>
      <c r="J496" s="40">
        <v>3703.4500000000007</v>
      </c>
      <c r="K496" s="31">
        <v>3490.05</v>
      </c>
      <c r="L496" s="31">
        <v>3262.75</v>
      </c>
      <c r="M496" s="31">
        <v>0.73948999999999998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1970.45</v>
      </c>
      <c r="D497" s="40">
        <v>1966.5833333333333</v>
      </c>
      <c r="E497" s="40">
        <v>1933.8666666666666</v>
      </c>
      <c r="F497" s="40">
        <v>1897.2833333333333</v>
      </c>
      <c r="G497" s="40">
        <v>1864.5666666666666</v>
      </c>
      <c r="H497" s="40">
        <v>2003.1666666666665</v>
      </c>
      <c r="I497" s="40">
        <v>2035.8833333333332</v>
      </c>
      <c r="J497" s="40">
        <v>2072.4666666666662</v>
      </c>
      <c r="K497" s="31">
        <v>1999.3</v>
      </c>
      <c r="L497" s="31">
        <v>1930</v>
      </c>
      <c r="M497" s="31">
        <v>0.82589999999999997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9</v>
      </c>
      <c r="D498" s="40">
        <v>9.0833333333333339</v>
      </c>
      <c r="E498" s="40">
        <v>8.8166666666666682</v>
      </c>
      <c r="F498" s="40">
        <v>8.6333333333333346</v>
      </c>
      <c r="G498" s="40">
        <v>8.3666666666666689</v>
      </c>
      <c r="H498" s="40">
        <v>9.2666666666666675</v>
      </c>
      <c r="I498" s="40">
        <v>9.5333333333333332</v>
      </c>
      <c r="J498" s="40">
        <v>9.7166666666666668</v>
      </c>
      <c r="K498" s="31">
        <v>9.35</v>
      </c>
      <c r="L498" s="31">
        <v>8.9</v>
      </c>
      <c r="M498" s="31">
        <v>2479.09265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1026.75</v>
      </c>
      <c r="D499" s="40">
        <v>1024.1000000000001</v>
      </c>
      <c r="E499" s="40">
        <v>1007.3000000000002</v>
      </c>
      <c r="F499" s="40">
        <v>987.85</v>
      </c>
      <c r="G499" s="40">
        <v>971.05000000000007</v>
      </c>
      <c r="H499" s="40">
        <v>1043.5500000000002</v>
      </c>
      <c r="I499" s="40">
        <v>1060.3499999999999</v>
      </c>
      <c r="J499" s="40">
        <v>1079.8000000000004</v>
      </c>
      <c r="K499" s="31">
        <v>1040.9000000000001</v>
      </c>
      <c r="L499" s="31">
        <v>1004.65</v>
      </c>
      <c r="M499" s="31">
        <v>4.3867599999999998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7182.7</v>
      </c>
      <c r="D500" s="40">
        <v>7257.416666666667</v>
      </c>
      <c r="E500" s="40">
        <v>7084.8333333333339</v>
      </c>
      <c r="F500" s="40">
        <v>6986.9666666666672</v>
      </c>
      <c r="G500" s="40">
        <v>6814.3833333333341</v>
      </c>
      <c r="H500" s="40">
        <v>7355.2833333333338</v>
      </c>
      <c r="I500" s="40">
        <v>7527.8666666666677</v>
      </c>
      <c r="J500" s="40">
        <v>7625.7333333333336</v>
      </c>
      <c r="K500" s="31">
        <v>7430</v>
      </c>
      <c r="L500" s="31">
        <v>7159.55</v>
      </c>
      <c r="M500" s="31">
        <v>0.34018999999999999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142.80000000000001</v>
      </c>
      <c r="D501" s="40">
        <v>143.68333333333334</v>
      </c>
      <c r="E501" s="40">
        <v>139.11666666666667</v>
      </c>
      <c r="F501" s="40">
        <v>135.43333333333334</v>
      </c>
      <c r="G501" s="40">
        <v>130.86666666666667</v>
      </c>
      <c r="H501" s="40">
        <v>147.36666666666667</v>
      </c>
      <c r="I501" s="40">
        <v>151.93333333333334</v>
      </c>
      <c r="J501" s="40">
        <v>155.61666666666667</v>
      </c>
      <c r="K501" s="31">
        <v>148.25</v>
      </c>
      <c r="L501" s="31">
        <v>140</v>
      </c>
      <c r="M501" s="31">
        <v>32.938360000000003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125.85</v>
      </c>
      <c r="D502" s="40">
        <v>128.01666666666668</v>
      </c>
      <c r="E502" s="40">
        <v>122.03333333333336</v>
      </c>
      <c r="F502" s="40">
        <v>118.21666666666668</v>
      </c>
      <c r="G502" s="40">
        <v>112.23333333333336</v>
      </c>
      <c r="H502" s="40">
        <v>131.83333333333337</v>
      </c>
      <c r="I502" s="40">
        <v>137.81666666666666</v>
      </c>
      <c r="J502" s="40">
        <v>141.63333333333335</v>
      </c>
      <c r="K502" s="31">
        <v>134</v>
      </c>
      <c r="L502" s="31">
        <v>124.2</v>
      </c>
      <c r="M502" s="31">
        <v>62.418129999999998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510.6</v>
      </c>
      <c r="D503" s="40">
        <v>512.4</v>
      </c>
      <c r="E503" s="40">
        <v>504.19999999999993</v>
      </c>
      <c r="F503" s="40">
        <v>497.79999999999995</v>
      </c>
      <c r="G503" s="40">
        <v>489.59999999999991</v>
      </c>
      <c r="H503" s="40">
        <v>518.79999999999995</v>
      </c>
      <c r="I503" s="40">
        <v>527</v>
      </c>
      <c r="J503" s="40">
        <v>533.4</v>
      </c>
      <c r="K503" s="31">
        <v>520.6</v>
      </c>
      <c r="L503" s="31">
        <v>506</v>
      </c>
      <c r="M503" s="31">
        <v>1.24651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2163.0500000000002</v>
      </c>
      <c r="D504" s="40">
        <v>2163.2666666666669</v>
      </c>
      <c r="E504" s="40">
        <v>2150.8833333333337</v>
      </c>
      <c r="F504" s="40">
        <v>2138.7166666666667</v>
      </c>
      <c r="G504" s="40">
        <v>2126.3333333333335</v>
      </c>
      <c r="H504" s="40">
        <v>2175.4333333333338</v>
      </c>
      <c r="I504" s="40">
        <v>2187.8166666666671</v>
      </c>
      <c r="J504" s="40">
        <v>2199.983333333334</v>
      </c>
      <c r="K504" s="31">
        <v>2175.65</v>
      </c>
      <c r="L504" s="31">
        <v>2151.1</v>
      </c>
      <c r="M504" s="31">
        <v>0.36058000000000001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568.1</v>
      </c>
      <c r="D505" s="40">
        <v>569.26666666666665</v>
      </c>
      <c r="E505" s="40">
        <v>560.38333333333333</v>
      </c>
      <c r="F505" s="40">
        <v>552.66666666666663</v>
      </c>
      <c r="G505" s="40">
        <v>543.7833333333333</v>
      </c>
      <c r="H505" s="40">
        <v>576.98333333333335</v>
      </c>
      <c r="I505" s="40">
        <v>585.86666666666656</v>
      </c>
      <c r="J505" s="40">
        <v>593.58333333333337</v>
      </c>
      <c r="K505" s="31">
        <v>578.15</v>
      </c>
      <c r="L505" s="31">
        <v>561.54999999999995</v>
      </c>
      <c r="M505" s="31">
        <v>105.23527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557.6</v>
      </c>
      <c r="D506" s="40">
        <v>563.40000000000009</v>
      </c>
      <c r="E506" s="40">
        <v>540.10000000000014</v>
      </c>
      <c r="F506" s="40">
        <v>522.6</v>
      </c>
      <c r="G506" s="40">
        <v>499.30000000000007</v>
      </c>
      <c r="H506" s="40">
        <v>580.9000000000002</v>
      </c>
      <c r="I506" s="40">
        <v>604.20000000000016</v>
      </c>
      <c r="J506" s="40">
        <v>621.70000000000027</v>
      </c>
      <c r="K506" s="31">
        <v>586.70000000000005</v>
      </c>
      <c r="L506" s="31">
        <v>545.9</v>
      </c>
      <c r="M506" s="31">
        <v>10.95684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12.95</v>
      </c>
      <c r="D507" s="40">
        <v>13.033333333333333</v>
      </c>
      <c r="E507" s="40">
        <v>12.816666666666666</v>
      </c>
      <c r="F507" s="40">
        <v>12.683333333333334</v>
      </c>
      <c r="G507" s="40">
        <v>12.466666666666667</v>
      </c>
      <c r="H507" s="40">
        <v>13.166666666666666</v>
      </c>
      <c r="I507" s="40">
        <v>13.383333333333331</v>
      </c>
      <c r="J507" s="40">
        <v>13.516666666666666</v>
      </c>
      <c r="K507" s="31">
        <v>13.25</v>
      </c>
      <c r="L507" s="31">
        <v>12.9</v>
      </c>
      <c r="M507" s="31">
        <v>1339.3508200000001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201.4</v>
      </c>
      <c r="D508" s="40">
        <v>203</v>
      </c>
      <c r="E508" s="40">
        <v>198.2</v>
      </c>
      <c r="F508" s="40">
        <v>195</v>
      </c>
      <c r="G508" s="40">
        <v>190.2</v>
      </c>
      <c r="H508" s="40">
        <v>206.2</v>
      </c>
      <c r="I508" s="40">
        <v>211</v>
      </c>
      <c r="J508" s="40">
        <v>214.2</v>
      </c>
      <c r="K508" s="31">
        <v>207.8</v>
      </c>
      <c r="L508" s="31">
        <v>199.8</v>
      </c>
      <c r="M508" s="31">
        <v>76.319069999999996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362.1</v>
      </c>
      <c r="D509" s="40">
        <v>364.5333333333333</v>
      </c>
      <c r="E509" s="40">
        <v>351.56666666666661</v>
      </c>
      <c r="F509" s="40">
        <v>341.0333333333333</v>
      </c>
      <c r="G509" s="40">
        <v>328.06666666666661</v>
      </c>
      <c r="H509" s="40">
        <v>375.06666666666661</v>
      </c>
      <c r="I509" s="40">
        <v>388.0333333333333</v>
      </c>
      <c r="J509" s="40">
        <v>398.56666666666661</v>
      </c>
      <c r="K509" s="31">
        <v>377.5</v>
      </c>
      <c r="L509" s="31">
        <v>354</v>
      </c>
      <c r="M509" s="31">
        <v>14.916320000000001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2203.85</v>
      </c>
      <c r="D510" s="40">
        <v>2209.9500000000003</v>
      </c>
      <c r="E510" s="40">
        <v>2179.9000000000005</v>
      </c>
      <c r="F510" s="40">
        <v>2155.9500000000003</v>
      </c>
      <c r="G510" s="40">
        <v>2125.9000000000005</v>
      </c>
      <c r="H510" s="40">
        <v>2233.9000000000005</v>
      </c>
      <c r="I510" s="40">
        <v>2263.9500000000007</v>
      </c>
      <c r="J510" s="40">
        <v>2287.9000000000005</v>
      </c>
      <c r="K510" s="31">
        <v>2240</v>
      </c>
      <c r="L510" s="31">
        <v>2186</v>
      </c>
      <c r="M510" s="31">
        <v>0.15165000000000001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2221.1</v>
      </c>
      <c r="D511" s="40">
        <v>2233.7000000000003</v>
      </c>
      <c r="E511" s="40">
        <v>2193.4000000000005</v>
      </c>
      <c r="F511" s="40">
        <v>2165.7000000000003</v>
      </c>
      <c r="G511" s="40">
        <v>2125.4000000000005</v>
      </c>
      <c r="H511" s="40">
        <v>2261.4000000000005</v>
      </c>
      <c r="I511" s="40">
        <v>2301.7000000000007</v>
      </c>
      <c r="J511" s="40">
        <v>2329.4000000000005</v>
      </c>
      <c r="K511" s="31">
        <v>2274</v>
      </c>
      <c r="L511" s="31">
        <v>2206</v>
      </c>
      <c r="M511" s="31">
        <v>0.83774000000000004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27"/>
      <c r="B5" s="428"/>
      <c r="C5" s="427"/>
      <c r="D5" s="428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29" t="s">
        <v>589</v>
      </c>
      <c r="C7" s="428"/>
      <c r="D7" s="7">
        <f>Main!B10</f>
        <v>44399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44397</v>
      </c>
      <c r="B10" s="32">
        <v>538833</v>
      </c>
      <c r="C10" s="31" t="s">
        <v>1073</v>
      </c>
      <c r="D10" s="31" t="s">
        <v>1050</v>
      </c>
      <c r="E10" s="31" t="s">
        <v>598</v>
      </c>
      <c r="F10" s="92">
        <v>157308</v>
      </c>
      <c r="G10" s="32">
        <v>5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44397</v>
      </c>
      <c r="B11" s="32">
        <v>538833</v>
      </c>
      <c r="C11" s="31" t="s">
        <v>1073</v>
      </c>
      <c r="D11" s="31" t="s">
        <v>1049</v>
      </c>
      <c r="E11" s="31" t="s">
        <v>599</v>
      </c>
      <c r="F11" s="92">
        <v>146667</v>
      </c>
      <c r="G11" s="32">
        <v>5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44397</v>
      </c>
      <c r="B12" s="32">
        <v>530109</v>
      </c>
      <c r="C12" s="31" t="s">
        <v>1043</v>
      </c>
      <c r="D12" s="31" t="s">
        <v>1074</v>
      </c>
      <c r="E12" s="31" t="s">
        <v>598</v>
      </c>
      <c r="F12" s="92">
        <v>58000</v>
      </c>
      <c r="G12" s="32">
        <v>11.41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44397</v>
      </c>
      <c r="B13" s="32">
        <v>530109</v>
      </c>
      <c r="C13" s="31" t="s">
        <v>1043</v>
      </c>
      <c r="D13" s="31" t="s">
        <v>1074</v>
      </c>
      <c r="E13" s="31" t="s">
        <v>599</v>
      </c>
      <c r="F13" s="92">
        <v>67214</v>
      </c>
      <c r="G13" s="32">
        <v>12.47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44397</v>
      </c>
      <c r="B14" s="32">
        <v>500016</v>
      </c>
      <c r="C14" s="31" t="s">
        <v>1075</v>
      </c>
      <c r="D14" s="31" t="s">
        <v>1076</v>
      </c>
      <c r="E14" s="31" t="s">
        <v>599</v>
      </c>
      <c r="F14" s="92">
        <v>50200</v>
      </c>
      <c r="G14" s="32">
        <v>26.07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44397</v>
      </c>
      <c r="B15" s="32">
        <v>532493</v>
      </c>
      <c r="C15" s="31" t="s">
        <v>1044</v>
      </c>
      <c r="D15" s="31" t="s">
        <v>1045</v>
      </c>
      <c r="E15" s="31" t="s">
        <v>598</v>
      </c>
      <c r="F15" s="92">
        <v>442180</v>
      </c>
      <c r="G15" s="32">
        <v>170.79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44397</v>
      </c>
      <c r="B16" s="32">
        <v>532493</v>
      </c>
      <c r="C16" s="31" t="s">
        <v>1044</v>
      </c>
      <c r="D16" s="31" t="s">
        <v>1045</v>
      </c>
      <c r="E16" s="31" t="s">
        <v>599</v>
      </c>
      <c r="F16" s="92">
        <v>416271</v>
      </c>
      <c r="G16" s="32">
        <v>171.15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44397</v>
      </c>
      <c r="B17" s="32">
        <v>533137</v>
      </c>
      <c r="C17" s="31" t="s">
        <v>1077</v>
      </c>
      <c r="D17" s="31" t="s">
        <v>1078</v>
      </c>
      <c r="E17" s="31" t="s">
        <v>598</v>
      </c>
      <c r="F17" s="92">
        <v>5492043</v>
      </c>
      <c r="G17" s="32">
        <v>52.35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44397</v>
      </c>
      <c r="B18" s="32">
        <v>533137</v>
      </c>
      <c r="C18" s="31" t="s">
        <v>1077</v>
      </c>
      <c r="D18" s="31" t="s">
        <v>1078</v>
      </c>
      <c r="E18" s="31" t="s">
        <v>599</v>
      </c>
      <c r="F18" s="92">
        <v>5814043</v>
      </c>
      <c r="G18" s="32">
        <v>52.59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44397</v>
      </c>
      <c r="B19" s="32">
        <v>533137</v>
      </c>
      <c r="C19" s="31" t="s">
        <v>1077</v>
      </c>
      <c r="D19" s="31" t="s">
        <v>1046</v>
      </c>
      <c r="E19" s="31" t="s">
        <v>598</v>
      </c>
      <c r="F19" s="92">
        <v>5246963</v>
      </c>
      <c r="G19" s="32">
        <v>52.57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44397</v>
      </c>
      <c r="B20" s="32">
        <v>533137</v>
      </c>
      <c r="C20" s="31" t="s">
        <v>1077</v>
      </c>
      <c r="D20" s="31" t="s">
        <v>1046</v>
      </c>
      <c r="E20" s="31" t="s">
        <v>599</v>
      </c>
      <c r="F20" s="92">
        <v>5056851</v>
      </c>
      <c r="G20" s="32">
        <v>52.34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44397</v>
      </c>
      <c r="B21" s="32">
        <v>539197</v>
      </c>
      <c r="C21" s="31" t="s">
        <v>1048</v>
      </c>
      <c r="D21" s="31" t="s">
        <v>1079</v>
      </c>
      <c r="E21" s="31" t="s">
        <v>599</v>
      </c>
      <c r="F21" s="92">
        <v>515753</v>
      </c>
      <c r="G21" s="32">
        <v>0.72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44397</v>
      </c>
      <c r="B22" s="32">
        <v>539197</v>
      </c>
      <c r="C22" s="31" t="s">
        <v>1048</v>
      </c>
      <c r="D22" s="31" t="s">
        <v>1080</v>
      </c>
      <c r="E22" s="31" t="s">
        <v>598</v>
      </c>
      <c r="F22" s="92">
        <v>570829</v>
      </c>
      <c r="G22" s="32">
        <v>0.73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44397</v>
      </c>
      <c r="B23" s="32">
        <v>539197</v>
      </c>
      <c r="C23" s="31" t="s">
        <v>1048</v>
      </c>
      <c r="D23" s="31" t="s">
        <v>1080</v>
      </c>
      <c r="E23" s="31" t="s">
        <v>599</v>
      </c>
      <c r="F23" s="92">
        <v>570829</v>
      </c>
      <c r="G23" s="32">
        <v>0.7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44397</v>
      </c>
      <c r="B24" s="32">
        <v>540811</v>
      </c>
      <c r="C24" s="31" t="s">
        <v>1081</v>
      </c>
      <c r="D24" s="31" t="s">
        <v>1082</v>
      </c>
      <c r="E24" s="31" t="s">
        <v>599</v>
      </c>
      <c r="F24" s="92">
        <v>80000</v>
      </c>
      <c r="G24" s="32">
        <v>11.5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44397</v>
      </c>
      <c r="B25" s="32">
        <v>526504</v>
      </c>
      <c r="C25" s="31" t="s">
        <v>1083</v>
      </c>
      <c r="D25" s="31" t="s">
        <v>1084</v>
      </c>
      <c r="E25" s="31" t="s">
        <v>598</v>
      </c>
      <c r="F25" s="92">
        <v>95000</v>
      </c>
      <c r="G25" s="32">
        <v>3.55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44397</v>
      </c>
      <c r="B26" s="32">
        <v>533263</v>
      </c>
      <c r="C26" s="31" t="s">
        <v>1085</v>
      </c>
      <c r="D26" s="31" t="s">
        <v>1086</v>
      </c>
      <c r="E26" s="31" t="s">
        <v>598</v>
      </c>
      <c r="F26" s="92">
        <v>2010067</v>
      </c>
      <c r="G26" s="32">
        <v>3.19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44397</v>
      </c>
      <c r="B27" s="32">
        <v>533263</v>
      </c>
      <c r="C27" s="31" t="s">
        <v>1085</v>
      </c>
      <c r="D27" s="31" t="s">
        <v>1086</v>
      </c>
      <c r="E27" s="31" t="s">
        <v>599</v>
      </c>
      <c r="F27" s="92">
        <v>9210067</v>
      </c>
      <c r="G27" s="32">
        <v>3.28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44397</v>
      </c>
      <c r="B28" s="32">
        <v>531337</v>
      </c>
      <c r="C28" s="31" t="s">
        <v>1087</v>
      </c>
      <c r="D28" s="31" t="s">
        <v>1088</v>
      </c>
      <c r="E28" s="31" t="s">
        <v>598</v>
      </c>
      <c r="F28" s="92">
        <v>500000</v>
      </c>
      <c r="G28" s="32">
        <v>11.59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44397</v>
      </c>
      <c r="B29" s="32">
        <v>535648</v>
      </c>
      <c r="C29" s="31" t="s">
        <v>437</v>
      </c>
      <c r="D29" s="31" t="s">
        <v>1089</v>
      </c>
      <c r="E29" s="31" t="s">
        <v>598</v>
      </c>
      <c r="F29" s="92">
        <v>13061163</v>
      </c>
      <c r="G29" s="32">
        <v>1020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44397</v>
      </c>
      <c r="B30" s="32">
        <v>535648</v>
      </c>
      <c r="C30" s="31" t="s">
        <v>437</v>
      </c>
      <c r="D30" s="31" t="s">
        <v>1090</v>
      </c>
      <c r="E30" s="31" t="s">
        <v>599</v>
      </c>
      <c r="F30" s="92">
        <v>13061163</v>
      </c>
      <c r="G30" s="32">
        <v>1020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44397</v>
      </c>
      <c r="B31" s="32">
        <v>540385</v>
      </c>
      <c r="C31" s="31" t="s">
        <v>1091</v>
      </c>
      <c r="D31" s="31" t="s">
        <v>1092</v>
      </c>
      <c r="E31" s="31" t="s">
        <v>598</v>
      </c>
      <c r="F31" s="92">
        <v>24415</v>
      </c>
      <c r="G31" s="32">
        <v>10.99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44397</v>
      </c>
      <c r="B32" s="32">
        <v>519602</v>
      </c>
      <c r="C32" s="31" t="s">
        <v>1093</v>
      </c>
      <c r="D32" s="31" t="s">
        <v>1094</v>
      </c>
      <c r="E32" s="31" t="s">
        <v>598</v>
      </c>
      <c r="F32" s="92">
        <v>494810</v>
      </c>
      <c r="G32" s="32">
        <v>60.23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44397</v>
      </c>
      <c r="B33" s="32">
        <v>519602</v>
      </c>
      <c r="C33" s="31" t="s">
        <v>1093</v>
      </c>
      <c r="D33" s="31" t="s">
        <v>1094</v>
      </c>
      <c r="E33" s="31" t="s">
        <v>599</v>
      </c>
      <c r="F33" s="92">
        <v>496641</v>
      </c>
      <c r="G33" s="32">
        <v>60.4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44397</v>
      </c>
      <c r="B34" s="32">
        <v>507598</v>
      </c>
      <c r="C34" s="31" t="s">
        <v>1095</v>
      </c>
      <c r="D34" s="31" t="s">
        <v>1096</v>
      </c>
      <c r="E34" s="31" t="s">
        <v>599</v>
      </c>
      <c r="F34" s="92">
        <v>36493</v>
      </c>
      <c r="G34" s="32">
        <v>79.510000000000005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44397</v>
      </c>
      <c r="B35" s="32">
        <v>531328</v>
      </c>
      <c r="C35" s="31" t="s">
        <v>1097</v>
      </c>
      <c r="D35" s="31" t="s">
        <v>1098</v>
      </c>
      <c r="E35" s="31" t="s">
        <v>599</v>
      </c>
      <c r="F35" s="92">
        <v>137500</v>
      </c>
      <c r="G35" s="32">
        <v>5.95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44397</v>
      </c>
      <c r="B36" s="32">
        <v>540809</v>
      </c>
      <c r="C36" s="31" t="s">
        <v>1051</v>
      </c>
      <c r="D36" s="31" t="s">
        <v>1099</v>
      </c>
      <c r="E36" s="31" t="s">
        <v>599</v>
      </c>
      <c r="F36" s="92">
        <v>56000</v>
      </c>
      <c r="G36" s="32">
        <v>7.41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44397</v>
      </c>
      <c r="B37" s="32">
        <v>540809</v>
      </c>
      <c r="C37" s="31" t="s">
        <v>1051</v>
      </c>
      <c r="D37" s="31" t="s">
        <v>1100</v>
      </c>
      <c r="E37" s="31" t="s">
        <v>598</v>
      </c>
      <c r="F37" s="92">
        <v>56000</v>
      </c>
      <c r="G37" s="32">
        <v>7.41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44397</v>
      </c>
      <c r="B38" s="32">
        <v>540809</v>
      </c>
      <c r="C38" s="31" t="s">
        <v>1051</v>
      </c>
      <c r="D38" s="31" t="s">
        <v>1100</v>
      </c>
      <c r="E38" s="31" t="s">
        <v>599</v>
      </c>
      <c r="F38" s="92">
        <v>56000</v>
      </c>
      <c r="G38" s="32">
        <v>7.43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44397</v>
      </c>
      <c r="B39" s="32">
        <v>540243</v>
      </c>
      <c r="C39" s="31" t="s">
        <v>1101</v>
      </c>
      <c r="D39" s="31" t="s">
        <v>1102</v>
      </c>
      <c r="E39" s="31" t="s">
        <v>598</v>
      </c>
      <c r="F39" s="92">
        <v>53053</v>
      </c>
      <c r="G39" s="32">
        <v>39.86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44397</v>
      </c>
      <c r="B40" s="32">
        <v>540243</v>
      </c>
      <c r="C40" s="31" t="s">
        <v>1101</v>
      </c>
      <c r="D40" s="31" t="s">
        <v>1103</v>
      </c>
      <c r="E40" s="31" t="s">
        <v>599</v>
      </c>
      <c r="F40" s="92">
        <v>44775</v>
      </c>
      <c r="G40" s="32">
        <v>39.35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44397</v>
      </c>
      <c r="B41" s="32">
        <v>504378</v>
      </c>
      <c r="C41" s="31" t="s">
        <v>1104</v>
      </c>
      <c r="D41" s="31" t="s">
        <v>1105</v>
      </c>
      <c r="E41" s="31" t="s">
        <v>599</v>
      </c>
      <c r="F41" s="92">
        <v>208885</v>
      </c>
      <c r="G41" s="32">
        <v>7.49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44397</v>
      </c>
      <c r="B42" s="32">
        <v>538019</v>
      </c>
      <c r="C42" s="31" t="s">
        <v>1106</v>
      </c>
      <c r="D42" s="31" t="s">
        <v>1107</v>
      </c>
      <c r="E42" s="31" t="s">
        <v>599</v>
      </c>
      <c r="F42" s="92">
        <v>245000</v>
      </c>
      <c r="G42" s="32">
        <v>4.17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44397</v>
      </c>
      <c r="B43" s="32">
        <v>540198</v>
      </c>
      <c r="C43" s="31" t="s">
        <v>1001</v>
      </c>
      <c r="D43" s="31" t="s">
        <v>1108</v>
      </c>
      <c r="E43" s="31" t="s">
        <v>598</v>
      </c>
      <c r="F43" s="92">
        <v>4502</v>
      </c>
      <c r="G43" s="32">
        <v>43.59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44397</v>
      </c>
      <c r="B44" s="32">
        <v>540198</v>
      </c>
      <c r="C44" s="31" t="s">
        <v>1001</v>
      </c>
      <c r="D44" s="31" t="s">
        <v>1108</v>
      </c>
      <c r="E44" s="31" t="s">
        <v>599</v>
      </c>
      <c r="F44" s="92">
        <v>28224</v>
      </c>
      <c r="G44" s="32">
        <v>43.06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44397</v>
      </c>
      <c r="B45" s="32">
        <v>539291</v>
      </c>
      <c r="C45" s="31" t="s">
        <v>1052</v>
      </c>
      <c r="D45" s="31" t="s">
        <v>1109</v>
      </c>
      <c r="E45" s="31" t="s">
        <v>599</v>
      </c>
      <c r="F45" s="92">
        <v>51700</v>
      </c>
      <c r="G45" s="32">
        <v>15.33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44397</v>
      </c>
      <c r="B46" s="32">
        <v>539291</v>
      </c>
      <c r="C46" s="31" t="s">
        <v>1052</v>
      </c>
      <c r="D46" s="31" t="s">
        <v>1053</v>
      </c>
      <c r="E46" s="31" t="s">
        <v>598</v>
      </c>
      <c r="F46" s="92">
        <v>75887</v>
      </c>
      <c r="G46" s="32">
        <v>15.3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44397</v>
      </c>
      <c r="B47" s="32">
        <v>539291</v>
      </c>
      <c r="C47" s="31" t="s">
        <v>1052</v>
      </c>
      <c r="D47" s="31" t="s">
        <v>1053</v>
      </c>
      <c r="E47" s="31" t="s">
        <v>599</v>
      </c>
      <c r="F47" s="92">
        <v>79488</v>
      </c>
      <c r="G47" s="32">
        <v>15.14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44397</v>
      </c>
      <c r="B48" s="32">
        <v>539291</v>
      </c>
      <c r="C48" s="31" t="s">
        <v>1052</v>
      </c>
      <c r="D48" s="31" t="s">
        <v>1054</v>
      </c>
      <c r="E48" s="31" t="s">
        <v>598</v>
      </c>
      <c r="F48" s="92">
        <v>35000</v>
      </c>
      <c r="G48" s="32">
        <v>15.05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44397</v>
      </c>
      <c r="B49" s="32">
        <v>532911</v>
      </c>
      <c r="C49" s="31" t="s">
        <v>1110</v>
      </c>
      <c r="D49" s="31" t="s">
        <v>1111</v>
      </c>
      <c r="E49" s="31" t="s">
        <v>599</v>
      </c>
      <c r="F49" s="92">
        <v>135000</v>
      </c>
      <c r="G49" s="32">
        <v>9.15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44397</v>
      </c>
      <c r="B50" s="32">
        <v>504335</v>
      </c>
      <c r="C50" s="31" t="s">
        <v>1112</v>
      </c>
      <c r="D50" s="31" t="s">
        <v>1113</v>
      </c>
      <c r="E50" s="31" t="s">
        <v>599</v>
      </c>
      <c r="F50" s="92">
        <v>1000000</v>
      </c>
      <c r="G50" s="32">
        <v>0.57999999999999996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44397</v>
      </c>
      <c r="B51" s="32">
        <v>531637</v>
      </c>
      <c r="C51" s="31" t="s">
        <v>1020</v>
      </c>
      <c r="D51" s="31" t="s">
        <v>1003</v>
      </c>
      <c r="E51" s="31" t="s">
        <v>599</v>
      </c>
      <c r="F51" s="92">
        <v>30000</v>
      </c>
      <c r="G51" s="32">
        <v>126.39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44397</v>
      </c>
      <c r="B52" s="32">
        <v>531952</v>
      </c>
      <c r="C52" s="31" t="s">
        <v>1002</v>
      </c>
      <c r="D52" s="31" t="s">
        <v>1114</v>
      </c>
      <c r="E52" s="31" t="s">
        <v>598</v>
      </c>
      <c r="F52" s="92">
        <v>49440</v>
      </c>
      <c r="G52" s="32">
        <v>49.15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44397</v>
      </c>
      <c r="B53" s="32">
        <v>531952</v>
      </c>
      <c r="C53" s="31" t="s">
        <v>1002</v>
      </c>
      <c r="D53" s="31" t="s">
        <v>1114</v>
      </c>
      <c r="E53" s="31" t="s">
        <v>599</v>
      </c>
      <c r="F53" s="92">
        <v>18486</v>
      </c>
      <c r="G53" s="32">
        <v>50.38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44397</v>
      </c>
      <c r="B54" s="32">
        <v>519242</v>
      </c>
      <c r="C54" s="31" t="s">
        <v>1115</v>
      </c>
      <c r="D54" s="31" t="s">
        <v>1116</v>
      </c>
      <c r="E54" s="31" t="s">
        <v>599</v>
      </c>
      <c r="F54" s="92">
        <v>41142</v>
      </c>
      <c r="G54" s="32">
        <v>27.87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44397</v>
      </c>
      <c r="B55" s="32">
        <v>519242</v>
      </c>
      <c r="C55" s="31" t="s">
        <v>1115</v>
      </c>
      <c r="D55" s="31" t="s">
        <v>1117</v>
      </c>
      <c r="E55" s="31" t="s">
        <v>598</v>
      </c>
      <c r="F55" s="92">
        <v>38196</v>
      </c>
      <c r="G55" s="32">
        <v>27.85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44397</v>
      </c>
      <c r="B56" s="32">
        <v>526951</v>
      </c>
      <c r="C56" s="31" t="s">
        <v>1118</v>
      </c>
      <c r="D56" s="31" t="s">
        <v>1119</v>
      </c>
      <c r="E56" s="31" t="s">
        <v>598</v>
      </c>
      <c r="F56" s="92">
        <v>700000</v>
      </c>
      <c r="G56" s="32">
        <v>861.42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44397</v>
      </c>
      <c r="B57" s="32">
        <v>526951</v>
      </c>
      <c r="C57" s="31" t="s">
        <v>1118</v>
      </c>
      <c r="D57" s="31" t="s">
        <v>1120</v>
      </c>
      <c r="E57" s="31" t="s">
        <v>599</v>
      </c>
      <c r="F57" s="92">
        <v>760000</v>
      </c>
      <c r="G57" s="32">
        <v>861.23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44397</v>
      </c>
      <c r="B58" s="32">
        <v>539041</v>
      </c>
      <c r="C58" s="31" t="s">
        <v>1055</v>
      </c>
      <c r="D58" s="31" t="s">
        <v>1057</v>
      </c>
      <c r="E58" s="31" t="s">
        <v>598</v>
      </c>
      <c r="F58" s="92">
        <v>150000</v>
      </c>
      <c r="G58" s="32">
        <v>5.96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44397</v>
      </c>
      <c r="B59" s="32">
        <v>539041</v>
      </c>
      <c r="C59" s="31" t="s">
        <v>1055</v>
      </c>
      <c r="D59" s="31" t="s">
        <v>1056</v>
      </c>
      <c r="E59" s="31" t="s">
        <v>599</v>
      </c>
      <c r="F59" s="92">
        <v>150000</v>
      </c>
      <c r="G59" s="32">
        <v>5.96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44397</v>
      </c>
      <c r="B60" s="32">
        <v>532349</v>
      </c>
      <c r="C60" s="31" t="s">
        <v>826</v>
      </c>
      <c r="D60" s="31" t="s">
        <v>1121</v>
      </c>
      <c r="E60" s="31" t="s">
        <v>598</v>
      </c>
      <c r="F60" s="92">
        <v>975312</v>
      </c>
      <c r="G60" s="32">
        <v>405.4</v>
      </c>
      <c r="H60" s="32" t="s">
        <v>315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44397</v>
      </c>
      <c r="B61" s="32">
        <v>532349</v>
      </c>
      <c r="C61" s="31" t="s">
        <v>826</v>
      </c>
      <c r="D61" s="31" t="s">
        <v>1121</v>
      </c>
      <c r="E61" s="31" t="s">
        <v>599</v>
      </c>
      <c r="F61" s="92">
        <v>975312</v>
      </c>
      <c r="G61" s="32">
        <v>405.4</v>
      </c>
      <c r="H61" s="32" t="s">
        <v>315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44397</v>
      </c>
      <c r="B62" s="32">
        <v>543310</v>
      </c>
      <c r="C62" s="20" t="s">
        <v>1122</v>
      </c>
      <c r="D62" s="20" t="s">
        <v>1123</v>
      </c>
      <c r="E62" s="31" t="s">
        <v>598</v>
      </c>
      <c r="F62" s="92">
        <v>10000</v>
      </c>
      <c r="G62" s="32">
        <v>61.05</v>
      </c>
      <c r="H62" s="32" t="s">
        <v>315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44397</v>
      </c>
      <c r="B63" s="32">
        <v>530961</v>
      </c>
      <c r="C63" s="31" t="s">
        <v>1021</v>
      </c>
      <c r="D63" s="31" t="s">
        <v>1047</v>
      </c>
      <c r="E63" s="31" t="s">
        <v>598</v>
      </c>
      <c r="F63" s="92">
        <v>2</v>
      </c>
      <c r="G63" s="32">
        <v>1.97</v>
      </c>
      <c r="H63" s="32" t="s">
        <v>315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44397</v>
      </c>
      <c r="B64" s="32">
        <v>530961</v>
      </c>
      <c r="C64" s="31" t="s">
        <v>1021</v>
      </c>
      <c r="D64" s="31" t="s">
        <v>1047</v>
      </c>
      <c r="E64" s="31" t="s">
        <v>599</v>
      </c>
      <c r="F64" s="92">
        <v>4252037</v>
      </c>
      <c r="G64" s="32">
        <v>2.0099999999999998</v>
      </c>
      <c r="H64" s="32" t="s">
        <v>315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44397</v>
      </c>
      <c r="B65" s="32">
        <v>530961</v>
      </c>
      <c r="C65" s="31" t="s">
        <v>1021</v>
      </c>
      <c r="D65" s="31" t="s">
        <v>1124</v>
      </c>
      <c r="E65" s="31" t="s">
        <v>598</v>
      </c>
      <c r="F65" s="92">
        <v>4000000</v>
      </c>
      <c r="G65" s="32">
        <v>2.02</v>
      </c>
      <c r="H65" s="32" t="s">
        <v>315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44397</v>
      </c>
      <c r="B66" s="32">
        <v>543298</v>
      </c>
      <c r="C66" s="31" t="s">
        <v>1125</v>
      </c>
      <c r="D66" s="31" t="s">
        <v>1126</v>
      </c>
      <c r="E66" s="31" t="s">
        <v>598</v>
      </c>
      <c r="F66" s="92">
        <v>53210</v>
      </c>
      <c r="G66" s="32">
        <v>112.95</v>
      </c>
      <c r="H66" s="32" t="s">
        <v>315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44397</v>
      </c>
      <c r="B67" s="32">
        <v>543298</v>
      </c>
      <c r="C67" s="31" t="s">
        <v>1125</v>
      </c>
      <c r="D67" s="31" t="s">
        <v>1126</v>
      </c>
      <c r="E67" s="31" t="s">
        <v>599</v>
      </c>
      <c r="F67" s="92">
        <v>28063</v>
      </c>
      <c r="G67" s="32">
        <v>112.96</v>
      </c>
      <c r="H67" s="32" t="s">
        <v>315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44397</v>
      </c>
      <c r="B68" s="32" t="s">
        <v>1127</v>
      </c>
      <c r="C68" s="31" t="s">
        <v>1128</v>
      </c>
      <c r="D68" s="31" t="s">
        <v>602</v>
      </c>
      <c r="E68" s="31" t="s">
        <v>598</v>
      </c>
      <c r="F68" s="92">
        <v>46257</v>
      </c>
      <c r="G68" s="32">
        <v>593.25</v>
      </c>
      <c r="H68" s="32" t="s">
        <v>315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44397</v>
      </c>
      <c r="B69" s="32" t="s">
        <v>1127</v>
      </c>
      <c r="C69" s="31" t="s">
        <v>1128</v>
      </c>
      <c r="D69" s="31" t="s">
        <v>603</v>
      </c>
      <c r="E69" s="31" t="s">
        <v>598</v>
      </c>
      <c r="F69" s="92">
        <v>42438</v>
      </c>
      <c r="G69" s="32">
        <v>591.85</v>
      </c>
      <c r="H69" s="32" t="s">
        <v>315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44397</v>
      </c>
      <c r="B70" s="32" t="s">
        <v>1127</v>
      </c>
      <c r="C70" s="31" t="s">
        <v>1128</v>
      </c>
      <c r="D70" s="31" t="s">
        <v>604</v>
      </c>
      <c r="E70" s="31" t="s">
        <v>598</v>
      </c>
      <c r="F70" s="92">
        <v>37448</v>
      </c>
      <c r="G70" s="32">
        <v>597.29</v>
      </c>
      <c r="H70" s="32" t="s">
        <v>315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44397</v>
      </c>
      <c r="B71" s="32" t="s">
        <v>1129</v>
      </c>
      <c r="C71" s="31" t="s">
        <v>1130</v>
      </c>
      <c r="D71" s="31" t="s">
        <v>600</v>
      </c>
      <c r="E71" s="31" t="s">
        <v>598</v>
      </c>
      <c r="F71" s="92">
        <v>450000</v>
      </c>
      <c r="G71" s="32">
        <v>9.08</v>
      </c>
      <c r="H71" s="32" t="s">
        <v>315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44397</v>
      </c>
      <c r="B72" s="32" t="s">
        <v>1022</v>
      </c>
      <c r="C72" s="31" t="s">
        <v>1023</v>
      </c>
      <c r="D72" s="31" t="s">
        <v>602</v>
      </c>
      <c r="E72" s="31" t="s">
        <v>598</v>
      </c>
      <c r="F72" s="92">
        <v>1594612</v>
      </c>
      <c r="G72" s="32">
        <v>106.06</v>
      </c>
      <c r="H72" s="32" t="s">
        <v>315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44397</v>
      </c>
      <c r="B73" s="32" t="s">
        <v>315</v>
      </c>
      <c r="C73" s="31" t="s">
        <v>606</v>
      </c>
      <c r="D73" s="31" t="s">
        <v>603</v>
      </c>
      <c r="E73" s="31" t="s">
        <v>598</v>
      </c>
      <c r="F73" s="92">
        <v>403680</v>
      </c>
      <c r="G73" s="32">
        <v>1353.72</v>
      </c>
      <c r="H73" s="32" t="s">
        <v>315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44397</v>
      </c>
      <c r="B74" s="32" t="s">
        <v>315</v>
      </c>
      <c r="C74" s="31" t="s">
        <v>606</v>
      </c>
      <c r="D74" s="31" t="s">
        <v>602</v>
      </c>
      <c r="E74" s="31" t="s">
        <v>598</v>
      </c>
      <c r="F74" s="92">
        <v>589450</v>
      </c>
      <c r="G74" s="32">
        <v>1356.54</v>
      </c>
      <c r="H74" s="32" t="s">
        <v>315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44397</v>
      </c>
      <c r="B75" s="32" t="s">
        <v>1024</v>
      </c>
      <c r="C75" s="31" t="s">
        <v>1025</v>
      </c>
      <c r="D75" s="31" t="s">
        <v>607</v>
      </c>
      <c r="E75" s="31" t="s">
        <v>598</v>
      </c>
      <c r="F75" s="92">
        <v>100939</v>
      </c>
      <c r="G75" s="32">
        <v>732.61</v>
      </c>
      <c r="H75" s="32" t="s">
        <v>315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44397</v>
      </c>
      <c r="B76" s="32" t="s">
        <v>1004</v>
      </c>
      <c r="C76" s="31" t="s">
        <v>1005</v>
      </c>
      <c r="D76" s="31" t="s">
        <v>602</v>
      </c>
      <c r="E76" s="31" t="s">
        <v>598</v>
      </c>
      <c r="F76" s="92">
        <v>94397</v>
      </c>
      <c r="G76" s="32">
        <v>119.73</v>
      </c>
      <c r="H76" s="32" t="s">
        <v>315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44397</v>
      </c>
      <c r="B77" s="32" t="s">
        <v>1085</v>
      </c>
      <c r="C77" s="31" t="s">
        <v>1131</v>
      </c>
      <c r="D77" s="31" t="s">
        <v>600</v>
      </c>
      <c r="E77" s="31" t="s">
        <v>598</v>
      </c>
      <c r="F77" s="92">
        <v>3458951</v>
      </c>
      <c r="G77" s="32">
        <v>3.25</v>
      </c>
      <c r="H77" s="32" t="s">
        <v>315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44397</v>
      </c>
      <c r="B78" s="32" t="s">
        <v>1085</v>
      </c>
      <c r="C78" s="31" t="s">
        <v>1131</v>
      </c>
      <c r="D78" s="31" t="s">
        <v>1086</v>
      </c>
      <c r="E78" s="31" t="s">
        <v>598</v>
      </c>
      <c r="F78" s="92">
        <v>11590801</v>
      </c>
      <c r="G78" s="32">
        <v>3.37</v>
      </c>
      <c r="H78" s="32" t="s">
        <v>315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44397</v>
      </c>
      <c r="B79" s="32" t="s">
        <v>415</v>
      </c>
      <c r="C79" s="31" t="s">
        <v>1026</v>
      </c>
      <c r="D79" s="31" t="s">
        <v>603</v>
      </c>
      <c r="E79" s="31" t="s">
        <v>598</v>
      </c>
      <c r="F79" s="92">
        <v>2801715</v>
      </c>
      <c r="G79" s="32">
        <v>156.34</v>
      </c>
      <c r="H79" s="32" t="s">
        <v>315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44397</v>
      </c>
      <c r="B80" s="32" t="s">
        <v>1132</v>
      </c>
      <c r="C80" s="31" t="s">
        <v>1133</v>
      </c>
      <c r="D80" s="31" t="s">
        <v>602</v>
      </c>
      <c r="E80" s="31" t="s">
        <v>598</v>
      </c>
      <c r="F80" s="92">
        <v>408309</v>
      </c>
      <c r="G80" s="32">
        <v>121.69</v>
      </c>
      <c r="H80" s="32" t="s">
        <v>315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44397</v>
      </c>
      <c r="B81" s="32" t="s">
        <v>1134</v>
      </c>
      <c r="C81" s="31" t="s">
        <v>1135</v>
      </c>
      <c r="D81" s="31" t="s">
        <v>1003</v>
      </c>
      <c r="E81" s="31" t="s">
        <v>598</v>
      </c>
      <c r="F81" s="92">
        <v>84311</v>
      </c>
      <c r="G81" s="32">
        <v>90.08</v>
      </c>
      <c r="H81" s="32" t="s">
        <v>315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44397</v>
      </c>
      <c r="B82" s="32" t="s">
        <v>1136</v>
      </c>
      <c r="C82" s="31" t="s">
        <v>1137</v>
      </c>
      <c r="D82" s="31" t="s">
        <v>1000</v>
      </c>
      <c r="E82" s="31" t="s">
        <v>598</v>
      </c>
      <c r="F82" s="92">
        <v>121203</v>
      </c>
      <c r="G82" s="32">
        <v>96.42</v>
      </c>
      <c r="H82" s="32" t="s">
        <v>315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44397</v>
      </c>
      <c r="B83" s="32" t="s">
        <v>437</v>
      </c>
      <c r="C83" s="31" t="s">
        <v>987</v>
      </c>
      <c r="D83" s="31" t="s">
        <v>602</v>
      </c>
      <c r="E83" s="31" t="s">
        <v>598</v>
      </c>
      <c r="F83" s="92">
        <v>522697</v>
      </c>
      <c r="G83" s="32">
        <v>1008.76</v>
      </c>
      <c r="H83" s="32" t="s">
        <v>315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44397</v>
      </c>
      <c r="B84" s="32" t="s">
        <v>437</v>
      </c>
      <c r="C84" s="31" t="s">
        <v>987</v>
      </c>
      <c r="D84" s="31" t="s">
        <v>603</v>
      </c>
      <c r="E84" s="31" t="s">
        <v>598</v>
      </c>
      <c r="F84" s="92">
        <v>409113</v>
      </c>
      <c r="G84" s="32">
        <v>1006.86</v>
      </c>
      <c r="H84" s="32" t="s">
        <v>315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44397</v>
      </c>
      <c r="B85" s="32" t="s">
        <v>1138</v>
      </c>
      <c r="C85" s="31" t="s">
        <v>1139</v>
      </c>
      <c r="D85" s="31" t="s">
        <v>1140</v>
      </c>
      <c r="E85" s="31" t="s">
        <v>598</v>
      </c>
      <c r="F85" s="92">
        <v>96000</v>
      </c>
      <c r="G85" s="32">
        <v>30.94</v>
      </c>
      <c r="H85" s="32" t="s">
        <v>315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44397</v>
      </c>
      <c r="B86" s="32" t="s">
        <v>1141</v>
      </c>
      <c r="C86" s="31" t="s">
        <v>1142</v>
      </c>
      <c r="D86" s="31" t="s">
        <v>1143</v>
      </c>
      <c r="E86" s="31" t="s">
        <v>598</v>
      </c>
      <c r="F86" s="92">
        <v>120000</v>
      </c>
      <c r="G86" s="32">
        <v>20.239999999999998</v>
      </c>
      <c r="H86" s="32" t="s">
        <v>315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44397</v>
      </c>
      <c r="B87" s="32" t="s">
        <v>1144</v>
      </c>
      <c r="C87" s="31" t="s">
        <v>1145</v>
      </c>
      <c r="D87" s="31" t="s">
        <v>602</v>
      </c>
      <c r="E87" s="31" t="s">
        <v>598</v>
      </c>
      <c r="F87" s="92">
        <v>102319</v>
      </c>
      <c r="G87" s="32">
        <v>387.82</v>
      </c>
      <c r="H87" s="32" t="s">
        <v>315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44397</v>
      </c>
      <c r="B88" s="32" t="s">
        <v>1027</v>
      </c>
      <c r="C88" s="31" t="s">
        <v>1028</v>
      </c>
      <c r="D88" s="31" t="s">
        <v>605</v>
      </c>
      <c r="E88" s="31" t="s">
        <v>598</v>
      </c>
      <c r="F88" s="92">
        <v>121910</v>
      </c>
      <c r="G88" s="32">
        <v>97.86</v>
      </c>
      <c r="H88" s="32" t="s">
        <v>601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44397</v>
      </c>
      <c r="B89" s="32" t="s">
        <v>1027</v>
      </c>
      <c r="C89" s="31" t="s">
        <v>1028</v>
      </c>
      <c r="D89" s="31" t="s">
        <v>602</v>
      </c>
      <c r="E89" s="31" t="s">
        <v>598</v>
      </c>
      <c r="F89" s="92">
        <v>410671</v>
      </c>
      <c r="G89" s="32">
        <v>98.68</v>
      </c>
      <c r="H89" s="32" t="s">
        <v>601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44397</v>
      </c>
      <c r="B90" s="32" t="s">
        <v>1029</v>
      </c>
      <c r="C90" s="31" t="s">
        <v>1030</v>
      </c>
      <c r="D90" s="31" t="s">
        <v>1146</v>
      </c>
      <c r="E90" s="31" t="s">
        <v>598</v>
      </c>
      <c r="F90" s="92">
        <v>80704</v>
      </c>
      <c r="G90" s="32">
        <v>93.39</v>
      </c>
      <c r="H90" s="32" t="s">
        <v>601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44397</v>
      </c>
      <c r="B91" s="32" t="s">
        <v>1029</v>
      </c>
      <c r="C91" s="31" t="s">
        <v>1030</v>
      </c>
      <c r="D91" s="31" t="s">
        <v>1147</v>
      </c>
      <c r="E91" s="31" t="s">
        <v>598</v>
      </c>
      <c r="F91" s="92">
        <v>107636</v>
      </c>
      <c r="G91" s="32">
        <v>93.84</v>
      </c>
      <c r="H91" s="32" t="s">
        <v>601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44397</v>
      </c>
      <c r="B92" s="32" t="s">
        <v>1029</v>
      </c>
      <c r="C92" s="31" t="s">
        <v>1030</v>
      </c>
      <c r="D92" s="31" t="s">
        <v>602</v>
      </c>
      <c r="E92" s="31" t="s">
        <v>598</v>
      </c>
      <c r="F92" s="92">
        <v>191700</v>
      </c>
      <c r="G92" s="32">
        <v>93.7</v>
      </c>
      <c r="H92" s="32" t="s">
        <v>601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44397</v>
      </c>
      <c r="B93" s="32" t="s">
        <v>1029</v>
      </c>
      <c r="C93" s="31" t="s">
        <v>1030</v>
      </c>
      <c r="D93" s="31" t="s">
        <v>604</v>
      </c>
      <c r="E93" s="31" t="s">
        <v>598</v>
      </c>
      <c r="F93" s="92">
        <v>93050</v>
      </c>
      <c r="G93" s="32">
        <v>93.65</v>
      </c>
      <c r="H93" s="32" t="s">
        <v>601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44397</v>
      </c>
      <c r="B94" s="32" t="s">
        <v>1148</v>
      </c>
      <c r="C94" s="31" t="s">
        <v>1149</v>
      </c>
      <c r="D94" s="31" t="s">
        <v>602</v>
      </c>
      <c r="E94" s="31" t="s">
        <v>598</v>
      </c>
      <c r="F94" s="92">
        <v>678551</v>
      </c>
      <c r="G94" s="32">
        <v>172.06</v>
      </c>
      <c r="H94" s="32" t="s">
        <v>601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44397</v>
      </c>
      <c r="B95" s="32" t="s">
        <v>1150</v>
      </c>
      <c r="C95" s="31" t="s">
        <v>1151</v>
      </c>
      <c r="D95" s="31" t="s">
        <v>1152</v>
      </c>
      <c r="E95" s="31" t="s">
        <v>598</v>
      </c>
      <c r="F95" s="92">
        <v>57500</v>
      </c>
      <c r="G95" s="32">
        <v>70.92</v>
      </c>
      <c r="H95" s="32" t="s">
        <v>601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44397</v>
      </c>
      <c r="B96" s="32" t="s">
        <v>1153</v>
      </c>
      <c r="C96" s="31" t="s">
        <v>1154</v>
      </c>
      <c r="D96" s="31" t="s">
        <v>1155</v>
      </c>
      <c r="E96" s="31" t="s">
        <v>598</v>
      </c>
      <c r="F96" s="92">
        <v>64522</v>
      </c>
      <c r="G96" s="32">
        <v>66.099999999999994</v>
      </c>
      <c r="H96" s="32" t="s">
        <v>601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44397</v>
      </c>
      <c r="B97" s="32" t="s">
        <v>1156</v>
      </c>
      <c r="C97" s="31" t="s">
        <v>1157</v>
      </c>
      <c r="D97" s="31" t="s">
        <v>1003</v>
      </c>
      <c r="E97" s="31" t="s">
        <v>598</v>
      </c>
      <c r="F97" s="92">
        <v>115620</v>
      </c>
      <c r="G97" s="32">
        <v>28.63</v>
      </c>
      <c r="H97" s="32" t="s">
        <v>601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44397</v>
      </c>
      <c r="B98" s="32" t="s">
        <v>1158</v>
      </c>
      <c r="C98" s="31" t="s">
        <v>1159</v>
      </c>
      <c r="D98" s="31" t="s">
        <v>602</v>
      </c>
      <c r="E98" s="31" t="s">
        <v>598</v>
      </c>
      <c r="F98" s="92">
        <v>159809</v>
      </c>
      <c r="G98" s="32">
        <v>326.66000000000003</v>
      </c>
      <c r="H98" s="32" t="s">
        <v>601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44397</v>
      </c>
      <c r="B99" s="32" t="s">
        <v>1158</v>
      </c>
      <c r="C99" s="31" t="s">
        <v>1159</v>
      </c>
      <c r="D99" s="31" t="s">
        <v>603</v>
      </c>
      <c r="E99" s="31" t="s">
        <v>598</v>
      </c>
      <c r="F99" s="92">
        <v>137824</v>
      </c>
      <c r="G99" s="32">
        <v>325.64</v>
      </c>
      <c r="H99" s="32" t="s">
        <v>601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44397</v>
      </c>
      <c r="B100" s="32" t="s">
        <v>1125</v>
      </c>
      <c r="C100" s="31" t="s">
        <v>1160</v>
      </c>
      <c r="D100" s="31" t="s">
        <v>1000</v>
      </c>
      <c r="E100" s="31" t="s">
        <v>598</v>
      </c>
      <c r="F100" s="92">
        <v>49270</v>
      </c>
      <c r="G100" s="32">
        <v>112.5</v>
      </c>
      <c r="H100" s="32" t="s">
        <v>601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44397</v>
      </c>
      <c r="B101" s="32" t="s">
        <v>1060</v>
      </c>
      <c r="C101" s="31" t="s">
        <v>1061</v>
      </c>
      <c r="D101" s="31" t="s">
        <v>603</v>
      </c>
      <c r="E101" s="31" t="s">
        <v>598</v>
      </c>
      <c r="F101" s="92">
        <v>592404</v>
      </c>
      <c r="G101" s="32">
        <v>116.77</v>
      </c>
      <c r="H101" s="32" t="s">
        <v>601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44397</v>
      </c>
      <c r="B102" s="32" t="s">
        <v>1060</v>
      </c>
      <c r="C102" s="31" t="s">
        <v>1061</v>
      </c>
      <c r="D102" s="31" t="s">
        <v>602</v>
      </c>
      <c r="E102" s="31" t="s">
        <v>598</v>
      </c>
      <c r="F102" s="92">
        <v>1444491</v>
      </c>
      <c r="G102" s="32">
        <v>116.96</v>
      </c>
      <c r="H102" s="32" t="s">
        <v>601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44397</v>
      </c>
      <c r="B103" s="32" t="s">
        <v>1161</v>
      </c>
      <c r="C103" s="31" t="s">
        <v>1162</v>
      </c>
      <c r="D103" s="31" t="s">
        <v>602</v>
      </c>
      <c r="E103" s="31" t="s">
        <v>598</v>
      </c>
      <c r="F103" s="92">
        <v>466796</v>
      </c>
      <c r="G103" s="32">
        <v>101.1</v>
      </c>
      <c r="H103" s="32" t="s">
        <v>601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44397</v>
      </c>
      <c r="B104" s="32" t="s">
        <v>1127</v>
      </c>
      <c r="C104" s="31" t="s">
        <v>1128</v>
      </c>
      <c r="D104" s="31" t="s">
        <v>604</v>
      </c>
      <c r="E104" s="31" t="s">
        <v>599</v>
      </c>
      <c r="F104" s="92">
        <v>37448</v>
      </c>
      <c r="G104" s="32">
        <v>597.79999999999995</v>
      </c>
      <c r="H104" s="32" t="s">
        <v>601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44397</v>
      </c>
      <c r="B105" s="32" t="s">
        <v>1127</v>
      </c>
      <c r="C105" s="31" t="s">
        <v>1128</v>
      </c>
      <c r="D105" s="31" t="s">
        <v>602</v>
      </c>
      <c r="E105" s="31" t="s">
        <v>599</v>
      </c>
      <c r="F105" s="92">
        <v>46257</v>
      </c>
      <c r="G105" s="32">
        <v>593.5</v>
      </c>
      <c r="H105" s="32" t="s">
        <v>601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44397</v>
      </c>
      <c r="B106" s="32" t="s">
        <v>1127</v>
      </c>
      <c r="C106" s="31" t="s">
        <v>1128</v>
      </c>
      <c r="D106" s="31" t="s">
        <v>603</v>
      </c>
      <c r="E106" s="31" t="s">
        <v>599</v>
      </c>
      <c r="F106" s="92">
        <v>41756</v>
      </c>
      <c r="G106" s="32">
        <v>593.39</v>
      </c>
      <c r="H106" s="32" t="s">
        <v>601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44397</v>
      </c>
      <c r="B107" s="32" t="s">
        <v>1129</v>
      </c>
      <c r="C107" s="31" t="s">
        <v>1130</v>
      </c>
      <c r="D107" s="31" t="s">
        <v>600</v>
      </c>
      <c r="E107" s="31" t="s">
        <v>599</v>
      </c>
      <c r="F107" s="92">
        <v>235563</v>
      </c>
      <c r="G107" s="32">
        <v>9.0500000000000007</v>
      </c>
      <c r="H107" s="32" t="s">
        <v>601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>
        <v>44397</v>
      </c>
      <c r="B108" s="32" t="s">
        <v>1022</v>
      </c>
      <c r="C108" s="31" t="s">
        <v>1023</v>
      </c>
      <c r="D108" s="31" t="s">
        <v>602</v>
      </c>
      <c r="E108" s="31" t="s">
        <v>599</v>
      </c>
      <c r="F108" s="92">
        <v>1594612</v>
      </c>
      <c r="G108" s="32">
        <v>106.14</v>
      </c>
      <c r="H108" s="32" t="s">
        <v>601</v>
      </c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>
        <v>44397</v>
      </c>
      <c r="B109" s="32" t="s">
        <v>315</v>
      </c>
      <c r="C109" s="31" t="s">
        <v>606</v>
      </c>
      <c r="D109" s="31" t="s">
        <v>603</v>
      </c>
      <c r="E109" s="31" t="s">
        <v>599</v>
      </c>
      <c r="F109" s="92">
        <v>399386</v>
      </c>
      <c r="G109" s="32">
        <v>1355.19</v>
      </c>
      <c r="H109" s="32" t="s">
        <v>601</v>
      </c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>
        <v>44397</v>
      </c>
      <c r="B110" s="32" t="s">
        <v>315</v>
      </c>
      <c r="C110" s="31" t="s">
        <v>606</v>
      </c>
      <c r="D110" s="31" t="s">
        <v>602</v>
      </c>
      <c r="E110" s="31" t="s">
        <v>599</v>
      </c>
      <c r="F110" s="92">
        <v>589450</v>
      </c>
      <c r="G110" s="32">
        <v>1357.5</v>
      </c>
      <c r="H110" s="32" t="s">
        <v>601</v>
      </c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>
        <v>44397</v>
      </c>
      <c r="B111" s="32" t="s">
        <v>1024</v>
      </c>
      <c r="C111" s="31" t="s">
        <v>1025</v>
      </c>
      <c r="D111" s="31" t="s">
        <v>607</v>
      </c>
      <c r="E111" s="31" t="s">
        <v>599</v>
      </c>
      <c r="F111" s="92">
        <v>98629</v>
      </c>
      <c r="G111" s="32">
        <v>733.17</v>
      </c>
      <c r="H111" s="32" t="s">
        <v>601</v>
      </c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>
        <v>44397</v>
      </c>
      <c r="B112" s="32" t="s">
        <v>1004</v>
      </c>
      <c r="C112" s="31" t="s">
        <v>1005</v>
      </c>
      <c r="D112" s="31" t="s">
        <v>602</v>
      </c>
      <c r="E112" s="31" t="s">
        <v>599</v>
      </c>
      <c r="F112" s="92">
        <v>94397</v>
      </c>
      <c r="G112" s="32">
        <v>119.82</v>
      </c>
      <c r="H112" s="32" t="s">
        <v>601</v>
      </c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>
        <v>44397</v>
      </c>
      <c r="B113" s="32" t="s">
        <v>1085</v>
      </c>
      <c r="C113" s="31" t="s">
        <v>1131</v>
      </c>
      <c r="D113" s="31" t="s">
        <v>1086</v>
      </c>
      <c r="E113" s="31" t="s">
        <v>599</v>
      </c>
      <c r="F113" s="92">
        <v>4990801</v>
      </c>
      <c r="G113" s="32">
        <v>3.39</v>
      </c>
      <c r="H113" s="32" t="s">
        <v>601</v>
      </c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>
        <v>44397</v>
      </c>
      <c r="B114" s="32" t="s">
        <v>1085</v>
      </c>
      <c r="C114" s="31" t="s">
        <v>1131</v>
      </c>
      <c r="D114" s="31" t="s">
        <v>600</v>
      </c>
      <c r="E114" s="31" t="s">
        <v>599</v>
      </c>
      <c r="F114" s="92">
        <v>7558954</v>
      </c>
      <c r="G114" s="32">
        <v>3.25</v>
      </c>
      <c r="H114" s="32" t="s">
        <v>601</v>
      </c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>
        <v>44397</v>
      </c>
      <c r="B115" s="32" t="s">
        <v>415</v>
      </c>
      <c r="C115" s="31" t="s">
        <v>1026</v>
      </c>
      <c r="D115" s="31" t="s">
        <v>603</v>
      </c>
      <c r="E115" s="31" t="s">
        <v>599</v>
      </c>
      <c r="F115" s="92">
        <v>2670133</v>
      </c>
      <c r="G115" s="32">
        <v>156.49</v>
      </c>
      <c r="H115" s="32" t="s">
        <v>601</v>
      </c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>
        <v>44397</v>
      </c>
      <c r="B116" s="32" t="s">
        <v>1132</v>
      </c>
      <c r="C116" s="31" t="s">
        <v>1133</v>
      </c>
      <c r="D116" s="31" t="s">
        <v>602</v>
      </c>
      <c r="E116" s="31" t="s">
        <v>599</v>
      </c>
      <c r="F116" s="92">
        <v>408309</v>
      </c>
      <c r="G116" s="32">
        <v>121.17</v>
      </c>
      <c r="H116" s="32" t="s">
        <v>601</v>
      </c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>
        <v>44397</v>
      </c>
      <c r="B117" s="32" t="s">
        <v>1134</v>
      </c>
      <c r="C117" s="31" t="s">
        <v>1135</v>
      </c>
      <c r="D117" s="31" t="s">
        <v>1003</v>
      </c>
      <c r="E117" s="31" t="s">
        <v>599</v>
      </c>
      <c r="F117" s="92">
        <v>119311</v>
      </c>
      <c r="G117" s="32">
        <v>89.76</v>
      </c>
      <c r="H117" s="32" t="s">
        <v>601</v>
      </c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>
        <v>44397</v>
      </c>
      <c r="B118" s="32" t="s">
        <v>1136</v>
      </c>
      <c r="C118" s="31" t="s">
        <v>1137</v>
      </c>
      <c r="D118" s="31" t="s">
        <v>1163</v>
      </c>
      <c r="E118" s="31" t="s">
        <v>599</v>
      </c>
      <c r="F118" s="92">
        <v>75000</v>
      </c>
      <c r="G118" s="32">
        <v>97.2</v>
      </c>
      <c r="H118" s="32" t="s">
        <v>601</v>
      </c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>
        <v>44397</v>
      </c>
      <c r="B119" s="32" t="s">
        <v>1136</v>
      </c>
      <c r="C119" s="31" t="s">
        <v>1137</v>
      </c>
      <c r="D119" s="31" t="s">
        <v>1000</v>
      </c>
      <c r="E119" s="31" t="s">
        <v>599</v>
      </c>
      <c r="F119" s="92">
        <v>96203</v>
      </c>
      <c r="G119" s="32">
        <v>96.77</v>
      </c>
      <c r="H119" s="32" t="s">
        <v>601</v>
      </c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>
        <v>44397</v>
      </c>
      <c r="B120" s="32" t="s">
        <v>437</v>
      </c>
      <c r="C120" s="31" t="s">
        <v>987</v>
      </c>
      <c r="D120" s="31" t="s">
        <v>602</v>
      </c>
      <c r="E120" s="31" t="s">
        <v>599</v>
      </c>
      <c r="F120" s="92">
        <v>522697</v>
      </c>
      <c r="G120" s="32">
        <v>1008.62</v>
      </c>
      <c r="H120" s="32" t="s">
        <v>601</v>
      </c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>
        <v>44397</v>
      </c>
      <c r="B121" s="32" t="s">
        <v>437</v>
      </c>
      <c r="C121" s="31" t="s">
        <v>987</v>
      </c>
      <c r="D121" s="31" t="s">
        <v>603</v>
      </c>
      <c r="E121" s="31" t="s">
        <v>599</v>
      </c>
      <c r="F121" s="92">
        <v>413079</v>
      </c>
      <c r="G121" s="32">
        <v>1008.74</v>
      </c>
      <c r="H121" s="32" t="s">
        <v>601</v>
      </c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>
        <v>44397</v>
      </c>
      <c r="B122" s="32" t="s">
        <v>1164</v>
      </c>
      <c r="C122" s="31" t="s">
        <v>1165</v>
      </c>
      <c r="D122" s="31" t="s">
        <v>1166</v>
      </c>
      <c r="E122" s="31" t="s">
        <v>599</v>
      </c>
      <c r="F122" s="92">
        <v>48739</v>
      </c>
      <c r="G122" s="32">
        <v>1701.29</v>
      </c>
      <c r="H122" s="32" t="s">
        <v>601</v>
      </c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>
        <v>44397</v>
      </c>
      <c r="B123" s="32" t="s">
        <v>1144</v>
      </c>
      <c r="C123" s="31" t="s">
        <v>1145</v>
      </c>
      <c r="D123" s="31" t="s">
        <v>602</v>
      </c>
      <c r="E123" s="31" t="s">
        <v>599</v>
      </c>
      <c r="F123" s="92">
        <v>102319</v>
      </c>
      <c r="G123" s="32">
        <v>387.52</v>
      </c>
      <c r="H123" s="32" t="s">
        <v>601</v>
      </c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>
        <v>44397</v>
      </c>
      <c r="B124" s="32" t="s">
        <v>1167</v>
      </c>
      <c r="C124" s="31" t="s">
        <v>1168</v>
      </c>
      <c r="D124" s="31" t="s">
        <v>1063</v>
      </c>
      <c r="E124" s="31" t="s">
        <v>599</v>
      </c>
      <c r="F124" s="92">
        <v>8350000</v>
      </c>
      <c r="G124" s="32">
        <v>3.18</v>
      </c>
      <c r="H124" s="32" t="s">
        <v>601</v>
      </c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>
        <v>44397</v>
      </c>
      <c r="B125" s="32" t="s">
        <v>1058</v>
      </c>
      <c r="C125" s="31" t="s">
        <v>1059</v>
      </c>
      <c r="D125" s="31" t="s">
        <v>1062</v>
      </c>
      <c r="E125" s="31" t="s">
        <v>599</v>
      </c>
      <c r="F125" s="92">
        <v>1350000</v>
      </c>
      <c r="G125" s="32">
        <v>3.26</v>
      </c>
      <c r="H125" s="32" t="s">
        <v>601</v>
      </c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>
        <v>44397</v>
      </c>
      <c r="B126" s="32" t="s">
        <v>1027</v>
      </c>
      <c r="C126" s="31" t="s">
        <v>1028</v>
      </c>
      <c r="D126" s="31" t="s">
        <v>605</v>
      </c>
      <c r="E126" s="31" t="s">
        <v>599</v>
      </c>
      <c r="F126" s="92">
        <v>122528</v>
      </c>
      <c r="G126" s="32">
        <v>98.27</v>
      </c>
      <c r="H126" s="32" t="s">
        <v>601</v>
      </c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>
        <v>44397</v>
      </c>
      <c r="B127" s="32" t="s">
        <v>1027</v>
      </c>
      <c r="C127" s="31" t="s">
        <v>1028</v>
      </c>
      <c r="D127" s="31" t="s">
        <v>1169</v>
      </c>
      <c r="E127" s="31" t="s">
        <v>599</v>
      </c>
      <c r="F127" s="92">
        <v>320000</v>
      </c>
      <c r="G127" s="32">
        <v>97.37</v>
      </c>
      <c r="H127" s="32" t="s">
        <v>601</v>
      </c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>
        <v>44397</v>
      </c>
      <c r="B128" s="32" t="s">
        <v>1027</v>
      </c>
      <c r="C128" s="31" t="s">
        <v>1028</v>
      </c>
      <c r="D128" s="31" t="s">
        <v>602</v>
      </c>
      <c r="E128" s="31" t="s">
        <v>599</v>
      </c>
      <c r="F128" s="92">
        <v>410671</v>
      </c>
      <c r="G128" s="32">
        <v>99</v>
      </c>
      <c r="H128" s="32" t="s">
        <v>601</v>
      </c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>
        <v>44397</v>
      </c>
      <c r="B129" s="32" t="s">
        <v>1029</v>
      </c>
      <c r="C129" s="31" t="s">
        <v>1030</v>
      </c>
      <c r="D129" s="31" t="s">
        <v>1146</v>
      </c>
      <c r="E129" s="31" t="s">
        <v>599</v>
      </c>
      <c r="F129" s="92">
        <v>80704</v>
      </c>
      <c r="G129" s="32">
        <v>93.6</v>
      </c>
      <c r="H129" s="32" t="s">
        <v>601</v>
      </c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>
        <v>44397</v>
      </c>
      <c r="B130" s="32" t="s">
        <v>1029</v>
      </c>
      <c r="C130" s="31" t="s">
        <v>1030</v>
      </c>
      <c r="D130" s="31" t="s">
        <v>1147</v>
      </c>
      <c r="E130" s="31" t="s">
        <v>599</v>
      </c>
      <c r="F130" s="92">
        <v>107636</v>
      </c>
      <c r="G130" s="32">
        <v>95.45</v>
      </c>
      <c r="H130" s="32" t="s">
        <v>601</v>
      </c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>
        <v>44397</v>
      </c>
      <c r="B131" s="32" t="s">
        <v>1029</v>
      </c>
      <c r="C131" s="31" t="s">
        <v>1030</v>
      </c>
      <c r="D131" s="31" t="s">
        <v>1170</v>
      </c>
      <c r="E131" s="31" t="s">
        <v>599</v>
      </c>
      <c r="F131" s="92">
        <v>162803</v>
      </c>
      <c r="G131" s="32">
        <v>93.19</v>
      </c>
      <c r="H131" s="32" t="s">
        <v>601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>
        <v>44397</v>
      </c>
      <c r="B132" s="32" t="s">
        <v>1029</v>
      </c>
      <c r="C132" s="31" t="s">
        <v>1030</v>
      </c>
      <c r="D132" s="31" t="s">
        <v>604</v>
      </c>
      <c r="E132" s="31" t="s">
        <v>599</v>
      </c>
      <c r="F132" s="92">
        <v>93050</v>
      </c>
      <c r="G132" s="32">
        <v>93.71</v>
      </c>
      <c r="H132" s="32" t="s">
        <v>601</v>
      </c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>
        <v>44397</v>
      </c>
      <c r="B133" s="32" t="s">
        <v>1029</v>
      </c>
      <c r="C133" s="31" t="s">
        <v>1030</v>
      </c>
      <c r="D133" s="31" t="s">
        <v>602</v>
      </c>
      <c r="E133" s="31" t="s">
        <v>599</v>
      </c>
      <c r="F133" s="92">
        <v>191700</v>
      </c>
      <c r="G133" s="32">
        <v>94.15</v>
      </c>
      <c r="H133" s="32" t="s">
        <v>601</v>
      </c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>
        <v>44397</v>
      </c>
      <c r="B134" s="32" t="s">
        <v>1148</v>
      </c>
      <c r="C134" s="31" t="s">
        <v>1149</v>
      </c>
      <c r="D134" s="31" t="s">
        <v>602</v>
      </c>
      <c r="E134" s="31" t="s">
        <v>599</v>
      </c>
      <c r="F134" s="92">
        <v>678551</v>
      </c>
      <c r="G134" s="32">
        <v>172.21</v>
      </c>
      <c r="H134" s="32" t="s">
        <v>601</v>
      </c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>
        <v>44397</v>
      </c>
      <c r="B135" s="32" t="s">
        <v>1150</v>
      </c>
      <c r="C135" s="31" t="s">
        <v>1151</v>
      </c>
      <c r="D135" s="31" t="s">
        <v>1152</v>
      </c>
      <c r="E135" s="31" t="s">
        <v>599</v>
      </c>
      <c r="F135" s="92">
        <v>72529</v>
      </c>
      <c r="G135" s="32">
        <v>71.239999999999995</v>
      </c>
      <c r="H135" s="32" t="s">
        <v>601</v>
      </c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>
        <v>44397</v>
      </c>
      <c r="B136" s="32" t="s">
        <v>1153</v>
      </c>
      <c r="C136" s="31" t="s">
        <v>1154</v>
      </c>
      <c r="D136" s="31" t="s">
        <v>1155</v>
      </c>
      <c r="E136" s="31" t="s">
        <v>599</v>
      </c>
      <c r="F136" s="92">
        <v>64522</v>
      </c>
      <c r="G136" s="32">
        <v>66.09</v>
      </c>
      <c r="H136" s="32" t="s">
        <v>601</v>
      </c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>
        <v>44397</v>
      </c>
      <c r="B137" s="32" t="s">
        <v>1156</v>
      </c>
      <c r="C137" s="31" t="s">
        <v>1157</v>
      </c>
      <c r="D137" s="31" t="s">
        <v>1003</v>
      </c>
      <c r="E137" s="31" t="s">
        <v>599</v>
      </c>
      <c r="F137" s="92">
        <v>15620</v>
      </c>
      <c r="G137" s="32">
        <v>28.35</v>
      </c>
      <c r="H137" s="32" t="s">
        <v>601</v>
      </c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>
        <v>44397</v>
      </c>
      <c r="B138" s="32" t="s">
        <v>1158</v>
      </c>
      <c r="C138" s="31" t="s">
        <v>1159</v>
      </c>
      <c r="D138" s="31" t="s">
        <v>602</v>
      </c>
      <c r="E138" s="31" t="s">
        <v>599</v>
      </c>
      <c r="F138" s="92">
        <v>159809</v>
      </c>
      <c r="G138" s="32">
        <v>326.64</v>
      </c>
      <c r="H138" s="32" t="s">
        <v>601</v>
      </c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>
        <v>44397</v>
      </c>
      <c r="B139" s="32" t="s">
        <v>1158</v>
      </c>
      <c r="C139" s="31" t="s">
        <v>1159</v>
      </c>
      <c r="D139" s="31" t="s">
        <v>603</v>
      </c>
      <c r="E139" s="31" t="s">
        <v>599</v>
      </c>
      <c r="F139" s="92">
        <v>134085</v>
      </c>
      <c r="G139" s="32">
        <v>326.45999999999998</v>
      </c>
      <c r="H139" s="32" t="s">
        <v>601</v>
      </c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>
        <v>44397</v>
      </c>
      <c r="B140" s="32" t="s">
        <v>1125</v>
      </c>
      <c r="C140" s="31" t="s">
        <v>1160</v>
      </c>
      <c r="D140" s="31" t="s">
        <v>1000</v>
      </c>
      <c r="E140" s="31" t="s">
        <v>599</v>
      </c>
      <c r="F140" s="92">
        <v>49781</v>
      </c>
      <c r="G140" s="32">
        <v>112.62</v>
      </c>
      <c r="H140" s="32" t="s">
        <v>601</v>
      </c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>
        <v>44397</v>
      </c>
      <c r="B141" s="32" t="s">
        <v>1171</v>
      </c>
      <c r="C141" s="31" t="s">
        <v>1172</v>
      </c>
      <c r="D141" s="31" t="s">
        <v>1173</v>
      </c>
      <c r="E141" s="31" t="s">
        <v>599</v>
      </c>
      <c r="F141" s="92">
        <v>3000000</v>
      </c>
      <c r="G141" s="32">
        <v>0.9</v>
      </c>
      <c r="H141" s="32" t="s">
        <v>601</v>
      </c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>
        <v>44397</v>
      </c>
      <c r="B142" s="32" t="s">
        <v>1060</v>
      </c>
      <c r="C142" s="31" t="s">
        <v>1061</v>
      </c>
      <c r="D142" s="31" t="s">
        <v>602</v>
      </c>
      <c r="E142" s="31" t="s">
        <v>599</v>
      </c>
      <c r="F142" s="92">
        <v>1444491</v>
      </c>
      <c r="G142" s="32">
        <v>116.88</v>
      </c>
      <c r="H142" s="32" t="s">
        <v>601</v>
      </c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>
        <v>44397</v>
      </c>
      <c r="B143" s="32" t="s">
        <v>1060</v>
      </c>
      <c r="C143" s="31" t="s">
        <v>1061</v>
      </c>
      <c r="D143" s="31" t="s">
        <v>603</v>
      </c>
      <c r="E143" s="31" t="s">
        <v>599</v>
      </c>
      <c r="F143" s="92">
        <v>592623</v>
      </c>
      <c r="G143" s="32">
        <v>117.12</v>
      </c>
      <c r="H143" s="32" t="s">
        <v>601</v>
      </c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>
        <v>44397</v>
      </c>
      <c r="B144" s="32" t="s">
        <v>1161</v>
      </c>
      <c r="C144" s="31" t="s">
        <v>1162</v>
      </c>
      <c r="D144" s="31" t="s">
        <v>602</v>
      </c>
      <c r="E144" s="31" t="s">
        <v>599</v>
      </c>
      <c r="F144" s="92">
        <v>466796</v>
      </c>
      <c r="G144" s="32">
        <v>101.32</v>
      </c>
      <c r="H144" s="32" t="s">
        <v>601</v>
      </c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/>
      <c r="B145" s="32"/>
      <c r="C145" s="31"/>
      <c r="D145" s="31"/>
      <c r="E145" s="31"/>
      <c r="F145" s="92"/>
      <c r="G145" s="32"/>
      <c r="H145" s="32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/>
      <c r="B146" s="32"/>
      <c r="C146" s="31"/>
      <c r="D146" s="31"/>
      <c r="E146" s="31"/>
      <c r="F146" s="92"/>
      <c r="G146" s="32"/>
      <c r="H146" s="32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/>
      <c r="B147" s="32"/>
      <c r="C147" s="31"/>
      <c r="D147" s="31"/>
      <c r="E147" s="31"/>
      <c r="F147" s="92"/>
      <c r="G147" s="32"/>
      <c r="H147" s="32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/>
      <c r="B148" s="32"/>
      <c r="C148" s="31"/>
      <c r="D148" s="31"/>
      <c r="E148" s="31"/>
      <c r="F148" s="92"/>
      <c r="G148" s="32"/>
      <c r="H148" s="32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/>
      <c r="B149" s="32"/>
      <c r="C149" s="31"/>
      <c r="D149" s="31"/>
      <c r="E149" s="31"/>
      <c r="F149" s="92"/>
      <c r="G149" s="32"/>
      <c r="H149" s="32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/>
      <c r="B150" s="32"/>
      <c r="C150" s="31"/>
      <c r="D150" s="31"/>
      <c r="E150" s="31"/>
      <c r="F150" s="92"/>
      <c r="G150" s="32"/>
      <c r="H150" s="32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/>
      <c r="B151" s="32"/>
      <c r="C151" s="31"/>
      <c r="D151" s="31"/>
      <c r="E151" s="31"/>
      <c r="F151" s="92"/>
      <c r="G151" s="32"/>
      <c r="H151" s="32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/>
      <c r="B152" s="32"/>
      <c r="C152" s="31"/>
      <c r="D152" s="31"/>
      <c r="E152" s="31"/>
      <c r="F152" s="92"/>
      <c r="G152" s="32"/>
      <c r="H152" s="32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/>
      <c r="B153" s="32"/>
      <c r="C153" s="31"/>
      <c r="D153" s="31"/>
      <c r="E153" s="31"/>
      <c r="F153" s="92"/>
      <c r="G153" s="32"/>
      <c r="H153" s="32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/>
      <c r="B154" s="32"/>
      <c r="C154" s="31"/>
      <c r="D154" s="31"/>
      <c r="E154" s="31"/>
      <c r="F154" s="92"/>
      <c r="G154" s="32"/>
      <c r="H154" s="32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/>
      <c r="B155" s="32"/>
      <c r="C155" s="31"/>
      <c r="D155" s="31"/>
      <c r="E155" s="31"/>
      <c r="F155" s="92"/>
      <c r="G155" s="32"/>
      <c r="H155" s="32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/>
      <c r="B156" s="32"/>
      <c r="C156" s="31"/>
      <c r="D156" s="31"/>
      <c r="E156" s="31"/>
      <c r="F156" s="92"/>
      <c r="G156" s="32"/>
      <c r="H156" s="32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/>
      <c r="B157" s="32"/>
      <c r="C157" s="31"/>
      <c r="D157" s="31"/>
      <c r="E157" s="31"/>
      <c r="F157" s="92"/>
      <c r="G157" s="32"/>
      <c r="H157" s="32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/>
      <c r="B158" s="32"/>
      <c r="C158" s="31"/>
      <c r="D158" s="31"/>
      <c r="E158" s="31"/>
      <c r="F158" s="92"/>
      <c r="G158" s="32"/>
      <c r="H158" s="32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/>
      <c r="B159" s="32"/>
      <c r="C159" s="31"/>
      <c r="D159" s="31"/>
      <c r="E159" s="31"/>
      <c r="F159" s="92"/>
      <c r="G159" s="32"/>
      <c r="H159" s="32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/>
      <c r="B160" s="32"/>
      <c r="C160" s="31"/>
      <c r="D160" s="31"/>
      <c r="E160" s="31"/>
      <c r="F160" s="92"/>
      <c r="G160" s="32"/>
      <c r="H160" s="32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/>
      <c r="B161" s="32"/>
      <c r="C161" s="31"/>
      <c r="D161" s="31"/>
      <c r="E161" s="31"/>
      <c r="F161" s="92"/>
      <c r="G161" s="32"/>
      <c r="H161" s="32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/>
      <c r="B162" s="32"/>
      <c r="C162" s="31"/>
      <c r="D162" s="31"/>
      <c r="E162" s="31"/>
      <c r="F162" s="92"/>
      <c r="G162" s="32"/>
      <c r="H162" s="32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/>
      <c r="B163" s="32"/>
      <c r="C163" s="31"/>
      <c r="D163" s="31"/>
      <c r="E163" s="31"/>
      <c r="F163" s="92"/>
      <c r="G163" s="32"/>
      <c r="H163" s="32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/>
      <c r="B164" s="32"/>
      <c r="C164" s="31"/>
      <c r="D164" s="31"/>
      <c r="E164" s="31"/>
      <c r="F164" s="92"/>
      <c r="G164" s="32"/>
      <c r="H164" s="32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/>
      <c r="B165" s="32"/>
      <c r="C165" s="31"/>
      <c r="D165" s="31"/>
      <c r="E165" s="31"/>
      <c r="F165" s="92"/>
      <c r="G165" s="32"/>
      <c r="H165" s="32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/>
      <c r="B166" s="32"/>
      <c r="C166" s="31"/>
      <c r="D166" s="31"/>
      <c r="E166" s="31"/>
      <c r="F166" s="92"/>
      <c r="G166" s="32"/>
      <c r="H166" s="32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/>
      <c r="B167" s="32"/>
      <c r="C167" s="31"/>
      <c r="D167" s="31"/>
      <c r="E167" s="31"/>
      <c r="F167" s="92"/>
      <c r="G167" s="32"/>
      <c r="H167" s="32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/>
      <c r="B168" s="32"/>
      <c r="C168" s="31"/>
      <c r="D168" s="31"/>
      <c r="E168" s="31"/>
      <c r="F168" s="92"/>
      <c r="G168" s="32"/>
      <c r="H168" s="32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/>
      <c r="B169" s="32"/>
      <c r="C169" s="31"/>
      <c r="D169" s="31"/>
      <c r="E169" s="31"/>
      <c r="F169" s="92"/>
      <c r="G169" s="32"/>
      <c r="H169" s="3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/>
      <c r="B170" s="32"/>
      <c r="C170" s="31"/>
      <c r="D170" s="31"/>
      <c r="E170" s="31"/>
      <c r="F170" s="92"/>
      <c r="G170" s="32"/>
      <c r="H170" s="3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/>
      <c r="B171" s="32"/>
      <c r="C171" s="31"/>
      <c r="D171" s="31"/>
      <c r="E171" s="31"/>
      <c r="F171" s="92"/>
      <c r="G171" s="32"/>
      <c r="H171" s="3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34"/>
  <sheetViews>
    <sheetView zoomScale="85" zoomScaleNormal="85" workbookViewId="0">
      <selection activeCell="M26" sqref="M2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608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44399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609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610</v>
      </c>
      <c r="E9" s="102" t="s">
        <v>611</v>
      </c>
      <c r="F9" s="102" t="s">
        <v>612</v>
      </c>
      <c r="G9" s="102" t="s">
        <v>613</v>
      </c>
      <c r="H9" s="102" t="s">
        <v>614</v>
      </c>
      <c r="I9" s="102" t="s">
        <v>615</v>
      </c>
      <c r="J9" s="101" t="s">
        <v>616</v>
      </c>
      <c r="K9" s="102" t="s">
        <v>617</v>
      </c>
      <c r="L9" s="104" t="s">
        <v>618</v>
      </c>
      <c r="M9" s="104" t="s">
        <v>619</v>
      </c>
      <c r="N9" s="102" t="s">
        <v>620</v>
      </c>
      <c r="O9" s="103" t="s">
        <v>621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116">
        <v>1</v>
      </c>
      <c r="B10" s="117">
        <v>44291</v>
      </c>
      <c r="C10" s="118"/>
      <c r="D10" s="119" t="s">
        <v>118</v>
      </c>
      <c r="E10" s="120" t="s">
        <v>622</v>
      </c>
      <c r="F10" s="116">
        <v>1463.5</v>
      </c>
      <c r="G10" s="116">
        <v>1370</v>
      </c>
      <c r="H10" s="120">
        <f>1505.75</f>
        <v>1505.75</v>
      </c>
      <c r="I10" s="121" t="s">
        <v>623</v>
      </c>
      <c r="J10" s="122" t="s">
        <v>1041</v>
      </c>
      <c r="K10" s="123">
        <f t="shared" ref="K10:K12" si="0">H10-F10</f>
        <v>42.25</v>
      </c>
      <c r="L10" s="124">
        <f t="shared" ref="L10:L12" si="1">(F10*-0.8)/100</f>
        <v>-11.708</v>
      </c>
      <c r="M10" s="125">
        <f t="shared" ref="M10:M12" si="2">(K10+L10)/F10</f>
        <v>2.086914929962419E-2</v>
      </c>
      <c r="N10" s="122" t="s">
        <v>624</v>
      </c>
      <c r="O10" s="126">
        <v>44396</v>
      </c>
      <c r="P10" s="115"/>
      <c r="Q10" s="1"/>
      <c r="R10" s="1" t="s">
        <v>625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4.25" customHeight="1">
      <c r="A11" s="116">
        <v>2</v>
      </c>
      <c r="B11" s="117">
        <v>44342</v>
      </c>
      <c r="C11" s="118"/>
      <c r="D11" s="119" t="s">
        <v>426</v>
      </c>
      <c r="E11" s="120" t="s">
        <v>626</v>
      </c>
      <c r="F11" s="116">
        <v>2840</v>
      </c>
      <c r="G11" s="116">
        <v>2650</v>
      </c>
      <c r="H11" s="120">
        <v>2970</v>
      </c>
      <c r="I11" s="121" t="s">
        <v>627</v>
      </c>
      <c r="J11" s="122" t="s">
        <v>628</v>
      </c>
      <c r="K11" s="123">
        <f t="shared" si="0"/>
        <v>130</v>
      </c>
      <c r="L11" s="124">
        <f t="shared" si="1"/>
        <v>-22.72</v>
      </c>
      <c r="M11" s="125">
        <f t="shared" si="2"/>
        <v>3.7774647887323945E-2</v>
      </c>
      <c r="N11" s="122" t="s">
        <v>624</v>
      </c>
      <c r="O11" s="126">
        <v>44383</v>
      </c>
      <c r="P11" s="115"/>
      <c r="Q11" s="1"/>
      <c r="R11" s="1" t="s">
        <v>625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4.25" customHeight="1">
      <c r="A12" s="105">
        <v>3</v>
      </c>
      <c r="B12" s="106">
        <v>44343</v>
      </c>
      <c r="C12" s="107"/>
      <c r="D12" s="108" t="s">
        <v>76</v>
      </c>
      <c r="E12" s="109" t="s">
        <v>626</v>
      </c>
      <c r="F12" s="105">
        <v>522.5</v>
      </c>
      <c r="G12" s="105">
        <v>488</v>
      </c>
      <c r="H12" s="105">
        <v>544</v>
      </c>
      <c r="I12" s="110" t="s">
        <v>629</v>
      </c>
      <c r="J12" s="111" t="s">
        <v>630</v>
      </c>
      <c r="K12" s="111">
        <f t="shared" si="0"/>
        <v>21.5</v>
      </c>
      <c r="L12" s="112">
        <f t="shared" si="1"/>
        <v>-4.18</v>
      </c>
      <c r="M12" s="113">
        <f t="shared" si="2"/>
        <v>3.3148325358851677E-2</v>
      </c>
      <c r="N12" s="111" t="s">
        <v>624</v>
      </c>
      <c r="O12" s="114">
        <v>44355</v>
      </c>
      <c r="P12" s="115"/>
      <c r="Q12" s="1"/>
      <c r="R12" s="1" t="s">
        <v>625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27">
        <v>4</v>
      </c>
      <c r="B13" s="128">
        <v>44348</v>
      </c>
      <c r="C13" s="129"/>
      <c r="D13" s="130" t="s">
        <v>120</v>
      </c>
      <c r="E13" s="131" t="s">
        <v>626</v>
      </c>
      <c r="F13" s="127" t="s">
        <v>631</v>
      </c>
      <c r="G13" s="127">
        <v>2790</v>
      </c>
      <c r="H13" s="131"/>
      <c r="I13" s="132" t="s">
        <v>632</v>
      </c>
      <c r="J13" s="133" t="s">
        <v>633</v>
      </c>
      <c r="K13" s="133"/>
      <c r="L13" s="134"/>
      <c r="M13" s="135"/>
      <c r="N13" s="133"/>
      <c r="O13" s="136"/>
      <c r="P13" s="115"/>
      <c r="Q13" s="1"/>
      <c r="R13" s="1" t="s">
        <v>625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4.25" customHeight="1">
      <c r="A14" s="116">
        <v>5</v>
      </c>
      <c r="B14" s="117">
        <v>44350</v>
      </c>
      <c r="C14" s="118"/>
      <c r="D14" s="119" t="s">
        <v>404</v>
      </c>
      <c r="E14" s="120" t="s">
        <v>622</v>
      </c>
      <c r="F14" s="116">
        <v>292</v>
      </c>
      <c r="G14" s="116">
        <v>275</v>
      </c>
      <c r="H14" s="120">
        <v>315</v>
      </c>
      <c r="I14" s="121" t="s">
        <v>634</v>
      </c>
      <c r="J14" s="122" t="s">
        <v>635</v>
      </c>
      <c r="K14" s="123">
        <f>H14-F14</f>
        <v>23</v>
      </c>
      <c r="L14" s="124">
        <f>(F14*-0.8)/100</f>
        <v>-2.3360000000000003</v>
      </c>
      <c r="M14" s="125">
        <f>(K14+L14)/F14</f>
        <v>7.0767123287671235E-2</v>
      </c>
      <c r="N14" s="122" t="s">
        <v>624</v>
      </c>
      <c r="O14" s="126">
        <v>44390</v>
      </c>
      <c r="P14" s="115"/>
      <c r="Q14" s="1"/>
      <c r="R14" s="1" t="s">
        <v>625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7">
        <v>6</v>
      </c>
      <c r="B15" s="128">
        <v>44357</v>
      </c>
      <c r="C15" s="129"/>
      <c r="D15" s="130" t="s">
        <v>82</v>
      </c>
      <c r="E15" s="131" t="s">
        <v>626</v>
      </c>
      <c r="F15" s="127" t="s">
        <v>636</v>
      </c>
      <c r="G15" s="127">
        <v>3345</v>
      </c>
      <c r="H15" s="131"/>
      <c r="I15" s="132" t="s">
        <v>637</v>
      </c>
      <c r="J15" s="133" t="s">
        <v>633</v>
      </c>
      <c r="K15" s="133"/>
      <c r="L15" s="134"/>
      <c r="M15" s="135"/>
      <c r="N15" s="133"/>
      <c r="O15" s="136"/>
      <c r="P15" s="115"/>
      <c r="Q15" s="1"/>
      <c r="R15" s="1" t="s">
        <v>625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4.25" customHeight="1">
      <c r="A16" s="116">
        <v>7</v>
      </c>
      <c r="B16" s="117">
        <v>44362</v>
      </c>
      <c r="C16" s="118"/>
      <c r="D16" s="119" t="s">
        <v>493</v>
      </c>
      <c r="E16" s="120" t="s">
        <v>626</v>
      </c>
      <c r="F16" s="116">
        <v>131</v>
      </c>
      <c r="G16" s="116">
        <v>123</v>
      </c>
      <c r="H16" s="120">
        <v>141</v>
      </c>
      <c r="I16" s="121">
        <v>150</v>
      </c>
      <c r="J16" s="122" t="s">
        <v>638</v>
      </c>
      <c r="K16" s="123">
        <f>H16-F16</f>
        <v>10</v>
      </c>
      <c r="L16" s="124">
        <f>(F16*-0.8)/100</f>
        <v>-1.048</v>
      </c>
      <c r="M16" s="125">
        <f>(K16+L16)/F16</f>
        <v>6.8335877862595415E-2</v>
      </c>
      <c r="N16" s="122" t="s">
        <v>624</v>
      </c>
      <c r="O16" s="126">
        <v>44383</v>
      </c>
      <c r="P16" s="115"/>
      <c r="Q16" s="1"/>
      <c r="R16" s="1" t="s">
        <v>639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27">
        <v>8</v>
      </c>
      <c r="B17" s="128">
        <v>44363</v>
      </c>
      <c r="C17" s="129"/>
      <c r="D17" s="130" t="s">
        <v>102</v>
      </c>
      <c r="E17" s="131" t="s">
        <v>626</v>
      </c>
      <c r="F17" s="127" t="s">
        <v>640</v>
      </c>
      <c r="G17" s="127">
        <v>1119</v>
      </c>
      <c r="H17" s="131"/>
      <c r="I17" s="132" t="s">
        <v>641</v>
      </c>
      <c r="J17" s="133" t="s">
        <v>633</v>
      </c>
      <c r="K17" s="133"/>
      <c r="L17" s="134"/>
      <c r="M17" s="135"/>
      <c r="N17" s="133"/>
      <c r="O17" s="136"/>
      <c r="P17" s="115"/>
      <c r="Q17" s="1"/>
      <c r="R17" s="1" t="s">
        <v>625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64">
        <v>9</v>
      </c>
      <c r="B18" s="365">
        <v>44382</v>
      </c>
      <c r="C18" s="366"/>
      <c r="D18" s="367" t="s">
        <v>351</v>
      </c>
      <c r="E18" s="368" t="s">
        <v>626</v>
      </c>
      <c r="F18" s="369">
        <v>855</v>
      </c>
      <c r="G18" s="369">
        <v>795</v>
      </c>
      <c r="H18" s="368">
        <v>905</v>
      </c>
      <c r="I18" s="370" t="s">
        <v>642</v>
      </c>
      <c r="J18" s="122" t="s">
        <v>988</v>
      </c>
      <c r="K18" s="123">
        <f>H18-F18</f>
        <v>50</v>
      </c>
      <c r="L18" s="124">
        <f>(F18*-0.8)/100</f>
        <v>-6.84</v>
      </c>
      <c r="M18" s="125">
        <f>(K18+L18)/F18</f>
        <v>5.0479532163742687E-2</v>
      </c>
      <c r="N18" s="122" t="s">
        <v>624</v>
      </c>
      <c r="O18" s="126">
        <v>44392</v>
      </c>
      <c r="P18" s="115"/>
      <c r="Q18" s="1"/>
      <c r="R18" s="1" t="s">
        <v>639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364">
        <v>10</v>
      </c>
      <c r="B19" s="365">
        <v>44384</v>
      </c>
      <c r="C19" s="366"/>
      <c r="D19" s="367" t="s">
        <v>170</v>
      </c>
      <c r="E19" s="368" t="s">
        <v>626</v>
      </c>
      <c r="F19" s="369">
        <v>166</v>
      </c>
      <c r="G19" s="369">
        <v>157</v>
      </c>
      <c r="H19" s="368">
        <v>176.5</v>
      </c>
      <c r="I19" s="370" t="s">
        <v>643</v>
      </c>
      <c r="J19" s="122" t="s">
        <v>978</v>
      </c>
      <c r="K19" s="123">
        <f>H19-F19</f>
        <v>10.5</v>
      </c>
      <c r="L19" s="124">
        <f>(F19*-0.8)/100</f>
        <v>-1.3280000000000001</v>
      </c>
      <c r="M19" s="125">
        <f>(K19+L19)/F19</f>
        <v>5.5253012048192773E-2</v>
      </c>
      <c r="N19" s="122" t="s">
        <v>624</v>
      </c>
      <c r="O19" s="126">
        <v>44391</v>
      </c>
      <c r="P19" s="115"/>
      <c r="Q19" s="1"/>
      <c r="R19" s="1" t="s">
        <v>625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37">
        <v>11</v>
      </c>
      <c r="B20" s="128">
        <v>44384</v>
      </c>
      <c r="C20" s="138"/>
      <c r="D20" s="130" t="s">
        <v>40</v>
      </c>
      <c r="E20" s="131" t="s">
        <v>626</v>
      </c>
      <c r="F20" s="127" t="s">
        <v>644</v>
      </c>
      <c r="G20" s="127">
        <v>814</v>
      </c>
      <c r="H20" s="131"/>
      <c r="I20" s="132" t="s">
        <v>645</v>
      </c>
      <c r="J20" s="133" t="s">
        <v>633</v>
      </c>
      <c r="K20" s="133"/>
      <c r="L20" s="134"/>
      <c r="M20" s="135"/>
      <c r="N20" s="133"/>
      <c r="O20" s="136"/>
      <c r="P20" s="115"/>
      <c r="Q20" s="1"/>
      <c r="R20" s="1" t="s">
        <v>625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37">
        <v>12</v>
      </c>
      <c r="B21" s="128">
        <v>44385</v>
      </c>
      <c r="C21" s="138"/>
      <c r="D21" s="130" t="s">
        <v>585</v>
      </c>
      <c r="E21" s="131" t="s">
        <v>626</v>
      </c>
      <c r="F21" s="127" t="s">
        <v>646</v>
      </c>
      <c r="G21" s="127">
        <v>2060</v>
      </c>
      <c r="H21" s="131"/>
      <c r="I21" s="132">
        <v>2500</v>
      </c>
      <c r="J21" s="133" t="s">
        <v>633</v>
      </c>
      <c r="K21" s="133"/>
      <c r="L21" s="134"/>
      <c r="M21" s="135"/>
      <c r="N21" s="133"/>
      <c r="O21" s="136"/>
      <c r="P21" s="115"/>
      <c r="Q21" s="1"/>
      <c r="R21" s="1" t="s">
        <v>639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37">
        <v>13</v>
      </c>
      <c r="B22" s="128">
        <v>44385</v>
      </c>
      <c r="C22" s="138"/>
      <c r="D22" s="130" t="s">
        <v>155</v>
      </c>
      <c r="E22" s="131" t="s">
        <v>626</v>
      </c>
      <c r="F22" s="127" t="s">
        <v>647</v>
      </c>
      <c r="G22" s="127">
        <v>6950</v>
      </c>
      <c r="H22" s="131"/>
      <c r="I22" s="132" t="s">
        <v>648</v>
      </c>
      <c r="J22" s="133" t="s">
        <v>633</v>
      </c>
      <c r="K22" s="133"/>
      <c r="L22" s="134"/>
      <c r="M22" s="135"/>
      <c r="N22" s="133"/>
      <c r="O22" s="136"/>
      <c r="P22" s="115"/>
      <c r="Q22" s="1"/>
      <c r="R22" s="1" t="s">
        <v>625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37">
        <v>14</v>
      </c>
      <c r="B23" s="128">
        <v>44396</v>
      </c>
      <c r="C23" s="138"/>
      <c r="D23" s="130" t="s">
        <v>131</v>
      </c>
      <c r="E23" s="131" t="s">
        <v>626</v>
      </c>
      <c r="F23" s="127" t="s">
        <v>1039</v>
      </c>
      <c r="G23" s="127">
        <v>510</v>
      </c>
      <c r="H23" s="131"/>
      <c r="I23" s="132" t="s">
        <v>1040</v>
      </c>
      <c r="J23" s="133" t="s">
        <v>633</v>
      </c>
      <c r="K23" s="133"/>
      <c r="L23" s="134"/>
      <c r="M23" s="135"/>
      <c r="N23" s="133"/>
      <c r="O23" s="136"/>
      <c r="P23" s="115"/>
      <c r="Q23" s="1"/>
      <c r="R23" s="1" t="s">
        <v>625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137">
        <v>15</v>
      </c>
      <c r="B24" s="128">
        <v>44397</v>
      </c>
      <c r="C24" s="138"/>
      <c r="D24" s="130" t="s">
        <v>137</v>
      </c>
      <c r="E24" s="131" t="s">
        <v>626</v>
      </c>
      <c r="F24" s="127" t="s">
        <v>1064</v>
      </c>
      <c r="G24" s="127">
        <v>96.5</v>
      </c>
      <c r="H24" s="131"/>
      <c r="I24" s="132" t="s">
        <v>1065</v>
      </c>
      <c r="J24" s="133" t="s">
        <v>633</v>
      </c>
      <c r="K24" s="133"/>
      <c r="L24" s="134"/>
      <c r="M24" s="135"/>
      <c r="N24" s="133"/>
      <c r="O24" s="136"/>
      <c r="P24" s="115"/>
      <c r="Q24" s="1"/>
      <c r="R24" s="1" t="s">
        <v>625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137"/>
      <c r="B25" s="128"/>
      <c r="C25" s="138"/>
      <c r="D25" s="130"/>
      <c r="E25" s="131"/>
      <c r="F25" s="127"/>
      <c r="G25" s="127"/>
      <c r="H25" s="131"/>
      <c r="I25" s="132"/>
      <c r="J25" s="133"/>
      <c r="K25" s="133"/>
      <c r="L25" s="134"/>
      <c r="M25" s="135"/>
      <c r="N25" s="133"/>
      <c r="O25" s="136"/>
      <c r="P25" s="115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4.25" customHeight="1">
      <c r="A26" s="137"/>
      <c r="B26" s="139"/>
      <c r="C26" s="138"/>
      <c r="D26" s="140"/>
      <c r="E26" s="141"/>
      <c r="F26" s="141"/>
      <c r="G26" s="137"/>
      <c r="H26" s="141"/>
      <c r="I26" s="142"/>
      <c r="J26" s="143"/>
      <c r="K26" s="143"/>
      <c r="L26" s="144"/>
      <c r="M26" s="145"/>
      <c r="N26" s="146"/>
      <c r="O26" s="147"/>
      <c r="P26" s="115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4.25" customHeight="1">
      <c r="A27" s="148"/>
      <c r="B27" s="149"/>
      <c r="C27" s="150"/>
      <c r="D27" s="151"/>
      <c r="E27" s="152"/>
      <c r="F27" s="152"/>
      <c r="G27" s="148"/>
      <c r="H27" s="152"/>
      <c r="I27" s="153"/>
      <c r="J27" s="154"/>
      <c r="K27" s="154"/>
      <c r="L27" s="155"/>
      <c r="M27" s="156"/>
      <c r="N27" s="157"/>
      <c r="O27" s="158"/>
      <c r="P27" s="159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4.25" customHeight="1">
      <c r="A28" s="148"/>
      <c r="B28" s="149"/>
      <c r="C28" s="150"/>
      <c r="D28" s="151"/>
      <c r="E28" s="152"/>
      <c r="F28" s="152"/>
      <c r="G28" s="148"/>
      <c r="H28" s="152"/>
      <c r="I28" s="153"/>
      <c r="J28" s="154"/>
      <c r="K28" s="154"/>
      <c r="L28" s="155"/>
      <c r="M28" s="156"/>
      <c r="N28" s="157"/>
      <c r="O28" s="158"/>
      <c r="P28" s="159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60" t="s">
        <v>649</v>
      </c>
      <c r="B29" s="161"/>
      <c r="C29" s="162"/>
      <c r="D29" s="163"/>
      <c r="E29" s="164"/>
      <c r="F29" s="164"/>
      <c r="G29" s="164"/>
      <c r="H29" s="164"/>
      <c r="I29" s="164"/>
      <c r="J29" s="165"/>
      <c r="K29" s="164"/>
      <c r="L29" s="166"/>
      <c r="M29" s="61"/>
      <c r="N29" s="165"/>
      <c r="O29" s="162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67" t="s">
        <v>650</v>
      </c>
      <c r="B30" s="160"/>
      <c r="C30" s="160"/>
      <c r="D30" s="160"/>
      <c r="E30" s="44"/>
      <c r="F30" s="168" t="s">
        <v>651</v>
      </c>
      <c r="G30" s="6"/>
      <c r="H30" s="6"/>
      <c r="I30" s="6"/>
      <c r="J30" s="169"/>
      <c r="K30" s="170"/>
      <c r="L30" s="170"/>
      <c r="M30" s="171"/>
      <c r="N30" s="1"/>
      <c r="O30" s="172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" customHeight="1">
      <c r="A31" s="160" t="s">
        <v>652</v>
      </c>
      <c r="B31" s="160"/>
      <c r="C31" s="160"/>
      <c r="D31" s="160"/>
      <c r="E31" s="6"/>
      <c r="F31" s="168" t="s">
        <v>653</v>
      </c>
      <c r="G31" s="6"/>
      <c r="H31" s="6"/>
      <c r="I31" s="6"/>
      <c r="J31" s="169"/>
      <c r="K31" s="170"/>
      <c r="L31" s="170"/>
      <c r="M31" s="171"/>
      <c r="N31" s="1"/>
      <c r="O31" s="172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" customHeight="1">
      <c r="A32" s="160"/>
      <c r="B32" s="160"/>
      <c r="C32" s="160"/>
      <c r="D32" s="160"/>
      <c r="E32" s="6"/>
      <c r="F32" s="6"/>
      <c r="G32" s="6"/>
      <c r="H32" s="6"/>
      <c r="I32" s="6"/>
      <c r="J32" s="173"/>
      <c r="K32" s="170"/>
      <c r="L32" s="170"/>
      <c r="M32" s="6"/>
      <c r="N32" s="174"/>
      <c r="O32" s="1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.75" customHeight="1">
      <c r="A33" s="1"/>
      <c r="B33" s="175" t="s">
        <v>654</v>
      </c>
      <c r="C33" s="175"/>
      <c r="D33" s="175"/>
      <c r="E33" s="175"/>
      <c r="F33" s="176"/>
      <c r="G33" s="6"/>
      <c r="H33" s="6"/>
      <c r="I33" s="177"/>
      <c r="J33" s="178"/>
      <c r="K33" s="179"/>
      <c r="L33" s="178"/>
      <c r="M33" s="6"/>
      <c r="N33" s="1"/>
      <c r="O33" s="1"/>
      <c r="P33" s="1"/>
      <c r="R33" s="61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101" t="s">
        <v>16</v>
      </c>
      <c r="B34" s="180" t="s">
        <v>590</v>
      </c>
      <c r="C34" s="104"/>
      <c r="D34" s="103" t="s">
        <v>610</v>
      </c>
      <c r="E34" s="102" t="s">
        <v>611</v>
      </c>
      <c r="F34" s="102" t="s">
        <v>612</v>
      </c>
      <c r="G34" s="102" t="s">
        <v>655</v>
      </c>
      <c r="H34" s="102" t="s">
        <v>614</v>
      </c>
      <c r="I34" s="102" t="s">
        <v>615</v>
      </c>
      <c r="J34" s="102" t="s">
        <v>616</v>
      </c>
      <c r="K34" s="180" t="s">
        <v>656</v>
      </c>
      <c r="L34" s="181" t="s">
        <v>618</v>
      </c>
      <c r="M34" s="104" t="s">
        <v>619</v>
      </c>
      <c r="N34" s="102" t="s">
        <v>620</v>
      </c>
      <c r="O34" s="103" t="s">
        <v>621</v>
      </c>
      <c r="P34" s="1"/>
      <c r="Q34" s="1"/>
      <c r="R34" s="61"/>
      <c r="S34" s="61"/>
      <c r="T34" s="61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ht="15" customHeight="1">
      <c r="A35" s="372">
        <v>1</v>
      </c>
      <c r="B35" s="373">
        <v>44371</v>
      </c>
      <c r="C35" s="374"/>
      <c r="D35" s="375" t="s">
        <v>51</v>
      </c>
      <c r="E35" s="376" t="s">
        <v>626</v>
      </c>
      <c r="F35" s="376">
        <v>743</v>
      </c>
      <c r="G35" s="376">
        <v>718</v>
      </c>
      <c r="H35" s="376">
        <v>737</v>
      </c>
      <c r="I35" s="376" t="s">
        <v>657</v>
      </c>
      <c r="J35" s="377" t="s">
        <v>661</v>
      </c>
      <c r="K35" s="378">
        <f t="shared" ref="K35" si="3">H35-F35</f>
        <v>-6</v>
      </c>
      <c r="L35" s="379">
        <f t="shared" ref="L35" si="4">(F35*-0.7)/100</f>
        <v>-5.2010000000000005</v>
      </c>
      <c r="M35" s="380">
        <f t="shared" ref="M35" si="5">(K35+L35)/F35</f>
        <v>-1.5075370121130553E-2</v>
      </c>
      <c r="N35" s="377" t="s">
        <v>662</v>
      </c>
      <c r="O35" s="381">
        <v>44392</v>
      </c>
      <c r="P35" s="1"/>
      <c r="Q35" s="1"/>
      <c r="R35" s="6" t="s">
        <v>625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187">
        <v>2</v>
      </c>
      <c r="B36" s="117">
        <v>44372</v>
      </c>
      <c r="C36" s="188"/>
      <c r="D36" s="189" t="s">
        <v>143</v>
      </c>
      <c r="E36" s="116" t="s">
        <v>626</v>
      </c>
      <c r="F36" s="116">
        <v>1725</v>
      </c>
      <c r="G36" s="116">
        <v>1665</v>
      </c>
      <c r="H36" s="116">
        <v>1764</v>
      </c>
      <c r="I36" s="116" t="s">
        <v>658</v>
      </c>
      <c r="J36" s="122" t="s">
        <v>659</v>
      </c>
      <c r="K36" s="122">
        <f t="shared" ref="K36:K38" si="6">H36-F36</f>
        <v>39</v>
      </c>
      <c r="L36" s="124">
        <f t="shared" ref="L36:L37" si="7">(F36*-0.7)/100</f>
        <v>-12.074999999999999</v>
      </c>
      <c r="M36" s="125">
        <f t="shared" ref="M36:M38" si="8">(K36+L36)/F36</f>
        <v>1.5608695652173913E-2</v>
      </c>
      <c r="N36" s="122" t="s">
        <v>624</v>
      </c>
      <c r="O36" s="126">
        <v>44384</v>
      </c>
      <c r="P36" s="1"/>
      <c r="Q36" s="1"/>
      <c r="R36" s="6" t="s">
        <v>625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187">
        <v>3</v>
      </c>
      <c r="B37" s="117">
        <v>44375</v>
      </c>
      <c r="C37" s="188"/>
      <c r="D37" s="189" t="s">
        <v>157</v>
      </c>
      <c r="E37" s="116" t="s">
        <v>626</v>
      </c>
      <c r="F37" s="116">
        <v>2825</v>
      </c>
      <c r="G37" s="116">
        <v>2735</v>
      </c>
      <c r="H37" s="116">
        <v>2902.5</v>
      </c>
      <c r="I37" s="116">
        <v>3000</v>
      </c>
      <c r="J37" s="122" t="s">
        <v>660</v>
      </c>
      <c r="K37" s="122">
        <f t="shared" si="6"/>
        <v>77.5</v>
      </c>
      <c r="L37" s="124">
        <f t="shared" si="7"/>
        <v>-19.774999999999999</v>
      </c>
      <c r="M37" s="125">
        <f t="shared" si="8"/>
        <v>2.0433628318584071E-2</v>
      </c>
      <c r="N37" s="122" t="s">
        <v>624</v>
      </c>
      <c r="O37" s="126">
        <v>44382</v>
      </c>
      <c r="P37" s="1"/>
      <c r="Q37" s="1"/>
      <c r="R37" s="6" t="s">
        <v>639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190">
        <v>4</v>
      </c>
      <c r="B38" s="191">
        <v>44377</v>
      </c>
      <c r="C38" s="192"/>
      <c r="D38" s="193" t="s">
        <v>469</v>
      </c>
      <c r="E38" s="194" t="s">
        <v>626</v>
      </c>
      <c r="F38" s="194">
        <v>205</v>
      </c>
      <c r="G38" s="194">
        <v>199</v>
      </c>
      <c r="H38" s="194">
        <v>199</v>
      </c>
      <c r="I38" s="194">
        <v>215</v>
      </c>
      <c r="J38" s="195" t="s">
        <v>661</v>
      </c>
      <c r="K38" s="195">
        <f t="shared" si="6"/>
        <v>-6</v>
      </c>
      <c r="L38" s="196">
        <f>(F38*-0.07)/100</f>
        <v>-0.14350000000000002</v>
      </c>
      <c r="M38" s="197">
        <f t="shared" si="8"/>
        <v>-2.996829268292683E-2</v>
      </c>
      <c r="N38" s="195" t="s">
        <v>662</v>
      </c>
      <c r="O38" s="198">
        <v>44389</v>
      </c>
      <c r="P38" s="1"/>
      <c r="Q38" s="1"/>
      <c r="R38" s="6" t="s">
        <v>625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182">
        <v>5</v>
      </c>
      <c r="B39" s="128">
        <v>44377</v>
      </c>
      <c r="C39" s="184"/>
      <c r="D39" s="185" t="s">
        <v>70</v>
      </c>
      <c r="E39" s="127" t="s">
        <v>626</v>
      </c>
      <c r="F39" s="127" t="s">
        <v>663</v>
      </c>
      <c r="G39" s="127">
        <v>1545</v>
      </c>
      <c r="H39" s="127"/>
      <c r="I39" s="127">
        <v>1700</v>
      </c>
      <c r="J39" s="133" t="s">
        <v>633</v>
      </c>
      <c r="K39" s="133"/>
      <c r="L39" s="134"/>
      <c r="M39" s="135"/>
      <c r="N39" s="199"/>
      <c r="O39" s="136"/>
      <c r="P39" s="1"/>
      <c r="Q39" s="1"/>
      <c r="R39" s="6" t="s">
        <v>639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187">
        <v>6</v>
      </c>
      <c r="B40" s="117">
        <v>44377</v>
      </c>
      <c r="C40" s="188"/>
      <c r="D40" s="189" t="s">
        <v>366</v>
      </c>
      <c r="E40" s="116" t="s">
        <v>626</v>
      </c>
      <c r="F40" s="116">
        <v>712.5</v>
      </c>
      <c r="G40" s="116">
        <v>695</v>
      </c>
      <c r="H40" s="116">
        <v>733.5</v>
      </c>
      <c r="I40" s="116">
        <v>760</v>
      </c>
      <c r="J40" s="122" t="s">
        <v>664</v>
      </c>
      <c r="K40" s="122">
        <f t="shared" ref="K40:K52" si="9">H40-F40</f>
        <v>21</v>
      </c>
      <c r="L40" s="124">
        <f t="shared" ref="L40:L42" si="10">(F40*-0.7)/100</f>
        <v>-4.9874999999999998</v>
      </c>
      <c r="M40" s="125">
        <f t="shared" ref="M40:M52" si="11">(K40+L40)/F40</f>
        <v>2.2473684210526316E-2</v>
      </c>
      <c r="N40" s="122" t="s">
        <v>624</v>
      </c>
      <c r="O40" s="126">
        <v>44378</v>
      </c>
      <c r="P40" s="1"/>
      <c r="Q40" s="1"/>
      <c r="R40" s="6" t="s">
        <v>639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187">
        <v>7</v>
      </c>
      <c r="B41" s="117">
        <v>44378</v>
      </c>
      <c r="C41" s="188"/>
      <c r="D41" s="189" t="s">
        <v>400</v>
      </c>
      <c r="E41" s="116" t="s">
        <v>626</v>
      </c>
      <c r="F41" s="116">
        <v>54.75</v>
      </c>
      <c r="G41" s="116">
        <v>53</v>
      </c>
      <c r="H41" s="116">
        <v>56.4</v>
      </c>
      <c r="I41" s="116" t="s">
        <v>665</v>
      </c>
      <c r="J41" s="122" t="s">
        <v>666</v>
      </c>
      <c r="K41" s="122">
        <f t="shared" si="9"/>
        <v>1.6499999999999986</v>
      </c>
      <c r="L41" s="124">
        <f t="shared" si="10"/>
        <v>-0.38324999999999998</v>
      </c>
      <c r="M41" s="125">
        <f t="shared" si="11"/>
        <v>2.3136986301369841E-2</v>
      </c>
      <c r="N41" s="122" t="s">
        <v>624</v>
      </c>
      <c r="O41" s="126">
        <v>44379</v>
      </c>
      <c r="P41" s="1"/>
      <c r="Q41" s="1"/>
      <c r="R41" s="6" t="s">
        <v>625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187">
        <v>8</v>
      </c>
      <c r="B42" s="117">
        <v>44378</v>
      </c>
      <c r="C42" s="188"/>
      <c r="D42" s="189" t="s">
        <v>354</v>
      </c>
      <c r="E42" s="116" t="s">
        <v>626</v>
      </c>
      <c r="F42" s="116">
        <v>182.5</v>
      </c>
      <c r="G42" s="116">
        <v>177</v>
      </c>
      <c r="H42" s="116">
        <v>188</v>
      </c>
      <c r="I42" s="116">
        <v>193</v>
      </c>
      <c r="J42" s="122" t="s">
        <v>667</v>
      </c>
      <c r="K42" s="122">
        <f t="shared" si="9"/>
        <v>5.5</v>
      </c>
      <c r="L42" s="124">
        <f t="shared" si="10"/>
        <v>-1.2774999999999999</v>
      </c>
      <c r="M42" s="125">
        <f t="shared" si="11"/>
        <v>2.3136986301369865E-2</v>
      </c>
      <c r="N42" s="122" t="s">
        <v>624</v>
      </c>
      <c r="O42" s="126">
        <v>44379</v>
      </c>
      <c r="P42" s="1"/>
      <c r="Q42" s="1"/>
      <c r="R42" s="6" t="s">
        <v>639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187">
        <v>9</v>
      </c>
      <c r="B43" s="200">
        <v>44379</v>
      </c>
      <c r="C43" s="188"/>
      <c r="D43" s="189" t="s">
        <v>385</v>
      </c>
      <c r="E43" s="116" t="s">
        <v>626</v>
      </c>
      <c r="F43" s="116">
        <v>159.5</v>
      </c>
      <c r="G43" s="116">
        <v>154</v>
      </c>
      <c r="H43" s="116">
        <v>164.25</v>
      </c>
      <c r="I43" s="116" t="s">
        <v>668</v>
      </c>
      <c r="J43" s="122" t="s">
        <v>669</v>
      </c>
      <c r="K43" s="122">
        <f t="shared" si="9"/>
        <v>4.75</v>
      </c>
      <c r="L43" s="124">
        <f>(F43*-0.07)/100</f>
        <v>-0.11165000000000001</v>
      </c>
      <c r="M43" s="125">
        <f t="shared" si="11"/>
        <v>2.9080564263322884E-2</v>
      </c>
      <c r="N43" s="122" t="s">
        <v>624</v>
      </c>
      <c r="O43" s="201">
        <v>44379</v>
      </c>
      <c r="P43" s="1"/>
      <c r="Q43" s="1"/>
      <c r="R43" s="6" t="s">
        <v>625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187">
        <v>10</v>
      </c>
      <c r="B44" s="200">
        <v>44379</v>
      </c>
      <c r="C44" s="188"/>
      <c r="D44" s="189" t="s">
        <v>670</v>
      </c>
      <c r="E44" s="116" t="s">
        <v>626</v>
      </c>
      <c r="F44" s="116">
        <v>1003</v>
      </c>
      <c r="G44" s="116">
        <v>970</v>
      </c>
      <c r="H44" s="116">
        <v>1032.5</v>
      </c>
      <c r="I44" s="116">
        <v>1060</v>
      </c>
      <c r="J44" s="122" t="s">
        <v>671</v>
      </c>
      <c r="K44" s="122">
        <f t="shared" si="9"/>
        <v>29.5</v>
      </c>
      <c r="L44" s="124">
        <f>(F44*-0.7)/100</f>
        <v>-7.020999999999999</v>
      </c>
      <c r="M44" s="125">
        <f t="shared" si="11"/>
        <v>2.2411764705882353E-2</v>
      </c>
      <c r="N44" s="122" t="s">
        <v>624</v>
      </c>
      <c r="O44" s="126">
        <v>44382</v>
      </c>
      <c r="P44" s="1"/>
      <c r="Q44" s="1"/>
      <c r="R44" s="6" t="s">
        <v>639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>
      <c r="A45" s="187">
        <v>11</v>
      </c>
      <c r="B45" s="117">
        <v>44382</v>
      </c>
      <c r="C45" s="188"/>
      <c r="D45" s="189" t="s">
        <v>529</v>
      </c>
      <c r="E45" s="116" t="s">
        <v>626</v>
      </c>
      <c r="F45" s="116">
        <v>280.5</v>
      </c>
      <c r="G45" s="116">
        <v>273</v>
      </c>
      <c r="H45" s="116">
        <v>287.5</v>
      </c>
      <c r="I45" s="116" t="s">
        <v>672</v>
      </c>
      <c r="J45" s="122" t="s">
        <v>673</v>
      </c>
      <c r="K45" s="122">
        <f t="shared" si="9"/>
        <v>7</v>
      </c>
      <c r="L45" s="124">
        <f t="shared" ref="L45:L49" si="12">(F45*-0.07)/100</f>
        <v>-0.19635000000000002</v>
      </c>
      <c r="M45" s="125">
        <f t="shared" si="11"/>
        <v>2.4255436720142604E-2</v>
      </c>
      <c r="N45" s="122" t="s">
        <v>624</v>
      </c>
      <c r="O45" s="201">
        <v>44382</v>
      </c>
      <c r="P45" s="1"/>
      <c r="Q45" s="1"/>
      <c r="R45" s="6" t="s">
        <v>625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>
      <c r="A46" s="190">
        <v>12</v>
      </c>
      <c r="B46" s="191">
        <v>44383</v>
      </c>
      <c r="C46" s="192"/>
      <c r="D46" s="193" t="s">
        <v>674</v>
      </c>
      <c r="E46" s="194" t="s">
        <v>626</v>
      </c>
      <c r="F46" s="194">
        <v>473.5</v>
      </c>
      <c r="G46" s="194">
        <v>458</v>
      </c>
      <c r="H46" s="194">
        <v>458</v>
      </c>
      <c r="I46" s="194">
        <v>500</v>
      </c>
      <c r="J46" s="195" t="s">
        <v>675</v>
      </c>
      <c r="K46" s="195">
        <f t="shared" si="9"/>
        <v>-15.5</v>
      </c>
      <c r="L46" s="196">
        <f t="shared" si="12"/>
        <v>-0.33145000000000002</v>
      </c>
      <c r="M46" s="197">
        <f t="shared" si="11"/>
        <v>-3.3434952481520591E-2</v>
      </c>
      <c r="N46" s="195" t="s">
        <v>662</v>
      </c>
      <c r="O46" s="202">
        <v>44383</v>
      </c>
      <c r="P46" s="1"/>
      <c r="Q46" s="1"/>
      <c r="R46" s="6" t="s">
        <v>639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>
      <c r="A47" s="190">
        <v>13</v>
      </c>
      <c r="B47" s="191">
        <v>44383</v>
      </c>
      <c r="C47" s="192"/>
      <c r="D47" s="193" t="s">
        <v>529</v>
      </c>
      <c r="E47" s="194" t="s">
        <v>626</v>
      </c>
      <c r="F47" s="194">
        <v>281</v>
      </c>
      <c r="G47" s="194">
        <v>273</v>
      </c>
      <c r="H47" s="194">
        <v>273</v>
      </c>
      <c r="I47" s="194" t="s">
        <v>672</v>
      </c>
      <c r="J47" s="195" t="s">
        <v>676</v>
      </c>
      <c r="K47" s="195">
        <f t="shared" si="9"/>
        <v>-8</v>
      </c>
      <c r="L47" s="196">
        <f t="shared" si="12"/>
        <v>-0.19670000000000001</v>
      </c>
      <c r="M47" s="197">
        <f t="shared" si="11"/>
        <v>-2.9169750889679717E-2</v>
      </c>
      <c r="N47" s="195" t="s">
        <v>662</v>
      </c>
      <c r="O47" s="202">
        <v>44383</v>
      </c>
      <c r="P47" s="1"/>
      <c r="Q47" s="1"/>
      <c r="R47" s="6" t="s">
        <v>625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>
      <c r="A48" s="187">
        <v>14</v>
      </c>
      <c r="B48" s="117">
        <v>44383</v>
      </c>
      <c r="C48" s="188"/>
      <c r="D48" s="189" t="s">
        <v>164</v>
      </c>
      <c r="E48" s="116" t="s">
        <v>626</v>
      </c>
      <c r="F48" s="116">
        <v>1545</v>
      </c>
      <c r="G48" s="116">
        <v>1514</v>
      </c>
      <c r="H48" s="116">
        <v>1576</v>
      </c>
      <c r="I48" s="116" t="s">
        <v>677</v>
      </c>
      <c r="J48" s="122" t="s">
        <v>678</v>
      </c>
      <c r="K48" s="122">
        <f t="shared" si="9"/>
        <v>31</v>
      </c>
      <c r="L48" s="124">
        <f t="shared" si="12"/>
        <v>-1.0815000000000001</v>
      </c>
      <c r="M48" s="125">
        <f t="shared" si="11"/>
        <v>1.9364724919093853E-2</v>
      </c>
      <c r="N48" s="122" t="s">
        <v>624</v>
      </c>
      <c r="O48" s="201">
        <v>44383</v>
      </c>
      <c r="P48" s="1"/>
      <c r="Q48" s="1"/>
      <c r="R48" s="6" t="s">
        <v>625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customHeight="1">
      <c r="A49" s="187">
        <v>15</v>
      </c>
      <c r="B49" s="117">
        <v>44384</v>
      </c>
      <c r="C49" s="188"/>
      <c r="D49" s="189" t="s">
        <v>164</v>
      </c>
      <c r="E49" s="116" t="s">
        <v>626</v>
      </c>
      <c r="F49" s="116">
        <v>1532</v>
      </c>
      <c r="G49" s="116">
        <v>1490</v>
      </c>
      <c r="H49" s="116">
        <v>1562</v>
      </c>
      <c r="I49" s="116" t="s">
        <v>679</v>
      </c>
      <c r="J49" s="122" t="s">
        <v>680</v>
      </c>
      <c r="K49" s="122">
        <f t="shared" si="9"/>
        <v>30</v>
      </c>
      <c r="L49" s="124">
        <f t="shared" si="12"/>
        <v>-1.0724</v>
      </c>
      <c r="M49" s="125">
        <f t="shared" si="11"/>
        <v>1.8882245430809397E-2</v>
      </c>
      <c r="N49" s="122" t="s">
        <v>624</v>
      </c>
      <c r="O49" s="201">
        <v>44384</v>
      </c>
      <c r="P49" s="1"/>
      <c r="Q49" s="1"/>
      <c r="R49" s="6" t="s">
        <v>625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" customHeight="1">
      <c r="A50" s="187">
        <v>16</v>
      </c>
      <c r="B50" s="117">
        <v>44384</v>
      </c>
      <c r="C50" s="188"/>
      <c r="D50" s="189" t="s">
        <v>437</v>
      </c>
      <c r="E50" s="116" t="s">
        <v>626</v>
      </c>
      <c r="F50" s="116">
        <v>1003.5</v>
      </c>
      <c r="G50" s="116">
        <v>970</v>
      </c>
      <c r="H50" s="116">
        <v>1034.5</v>
      </c>
      <c r="I50" s="116">
        <v>1060</v>
      </c>
      <c r="J50" s="122" t="s">
        <v>678</v>
      </c>
      <c r="K50" s="122">
        <f t="shared" si="9"/>
        <v>31</v>
      </c>
      <c r="L50" s="124">
        <f>(F50*-0.7)/100</f>
        <v>-7.0244999999999997</v>
      </c>
      <c r="M50" s="125">
        <f t="shared" si="11"/>
        <v>2.3891878425510712E-2</v>
      </c>
      <c r="N50" s="122" t="s">
        <v>624</v>
      </c>
      <c r="O50" s="126">
        <v>44385</v>
      </c>
      <c r="P50" s="1"/>
      <c r="Q50" s="1"/>
      <c r="R50" s="6" t="s">
        <v>639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>
      <c r="A51" s="187">
        <v>17</v>
      </c>
      <c r="B51" s="117">
        <v>44389</v>
      </c>
      <c r="C51" s="188"/>
      <c r="D51" s="189" t="s">
        <v>681</v>
      </c>
      <c r="E51" s="116" t="s">
        <v>626</v>
      </c>
      <c r="F51" s="116">
        <v>460</v>
      </c>
      <c r="G51" s="116">
        <v>448</v>
      </c>
      <c r="H51" s="116">
        <v>467.5</v>
      </c>
      <c r="I51" s="116">
        <v>485</v>
      </c>
      <c r="J51" s="122" t="s">
        <v>682</v>
      </c>
      <c r="K51" s="122">
        <f t="shared" si="9"/>
        <v>7.5</v>
      </c>
      <c r="L51" s="124">
        <f t="shared" ref="L51:L52" si="13">(F51*-0.07)/100</f>
        <v>-0.32200000000000001</v>
      </c>
      <c r="M51" s="125">
        <f t="shared" si="11"/>
        <v>1.5604347826086957E-2</v>
      </c>
      <c r="N51" s="122" t="s">
        <v>624</v>
      </c>
      <c r="O51" s="201">
        <v>44389</v>
      </c>
      <c r="P51" s="1"/>
      <c r="Q51" s="1"/>
      <c r="R51" s="6" t="s">
        <v>625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>
      <c r="A52" s="187">
        <v>18</v>
      </c>
      <c r="B52" s="117">
        <v>44389</v>
      </c>
      <c r="C52" s="188"/>
      <c r="D52" s="189" t="s">
        <v>683</v>
      </c>
      <c r="E52" s="116" t="s">
        <v>626</v>
      </c>
      <c r="F52" s="116">
        <v>850.5</v>
      </c>
      <c r="G52" s="116">
        <v>829</v>
      </c>
      <c r="H52" s="116">
        <v>869</v>
      </c>
      <c r="I52" s="116" t="s">
        <v>684</v>
      </c>
      <c r="J52" s="122" t="s">
        <v>685</v>
      </c>
      <c r="K52" s="122">
        <f t="shared" si="9"/>
        <v>18.5</v>
      </c>
      <c r="L52" s="124">
        <f t="shared" si="13"/>
        <v>-0.59535000000000005</v>
      </c>
      <c r="M52" s="125">
        <f t="shared" si="11"/>
        <v>2.1051910640799532E-2</v>
      </c>
      <c r="N52" s="122" t="s">
        <v>624</v>
      </c>
      <c r="O52" s="201">
        <v>44389</v>
      </c>
      <c r="P52" s="1"/>
      <c r="Q52" s="1"/>
      <c r="R52" s="6" t="s">
        <v>625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>
      <c r="A53" s="187">
        <v>19</v>
      </c>
      <c r="B53" s="117">
        <v>44390</v>
      </c>
      <c r="C53" s="188"/>
      <c r="D53" s="189" t="s">
        <v>681</v>
      </c>
      <c r="E53" s="116" t="s">
        <v>626</v>
      </c>
      <c r="F53" s="116">
        <v>461.5</v>
      </c>
      <c r="G53" s="116">
        <v>449</v>
      </c>
      <c r="H53" s="116">
        <v>474.5</v>
      </c>
      <c r="I53" s="116">
        <v>485</v>
      </c>
      <c r="J53" s="122" t="s">
        <v>720</v>
      </c>
      <c r="K53" s="122">
        <f t="shared" ref="K53" si="14">H53-F53</f>
        <v>13</v>
      </c>
      <c r="L53" s="124">
        <f>(F53*-0.7)/100</f>
        <v>-3.2304999999999997</v>
      </c>
      <c r="M53" s="125">
        <f t="shared" ref="M53" si="15">(K53+L53)/F53</f>
        <v>2.1169014084507044E-2</v>
      </c>
      <c r="N53" s="122" t="s">
        <v>624</v>
      </c>
      <c r="O53" s="126">
        <v>44392</v>
      </c>
      <c r="P53" s="1"/>
      <c r="Q53" s="1"/>
      <c r="R53" s="6" t="s">
        <v>625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>
      <c r="A54" s="187">
        <v>20</v>
      </c>
      <c r="B54" s="117">
        <v>44390</v>
      </c>
      <c r="C54" s="188"/>
      <c r="D54" s="189" t="s">
        <v>329</v>
      </c>
      <c r="E54" s="116" t="s">
        <v>626</v>
      </c>
      <c r="F54" s="116">
        <v>853.5</v>
      </c>
      <c r="G54" s="116">
        <v>829</v>
      </c>
      <c r="H54" s="116">
        <v>868</v>
      </c>
      <c r="I54" s="116" t="s">
        <v>684</v>
      </c>
      <c r="J54" s="122" t="s">
        <v>686</v>
      </c>
      <c r="K54" s="122">
        <f>H54-F54</f>
        <v>14.5</v>
      </c>
      <c r="L54" s="124">
        <f>(F54*-0.07)/100</f>
        <v>-0.59745000000000004</v>
      </c>
      <c r="M54" s="125">
        <f>(K54+L54)/F54</f>
        <v>1.6288869361452841E-2</v>
      </c>
      <c r="N54" s="122" t="s">
        <v>624</v>
      </c>
      <c r="O54" s="201">
        <v>44390</v>
      </c>
      <c r="P54" s="1"/>
      <c r="Q54" s="1"/>
      <c r="R54" s="6" t="s">
        <v>625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>
      <c r="A55" s="187">
        <v>21</v>
      </c>
      <c r="B55" s="117">
        <v>44391</v>
      </c>
      <c r="C55" s="188"/>
      <c r="D55" s="189" t="s">
        <v>584</v>
      </c>
      <c r="E55" s="116" t="s">
        <v>626</v>
      </c>
      <c r="F55" s="116">
        <v>342</v>
      </c>
      <c r="G55" s="116">
        <v>330</v>
      </c>
      <c r="H55" s="116">
        <v>355</v>
      </c>
      <c r="I55" s="116">
        <v>365</v>
      </c>
      <c r="J55" s="122" t="s">
        <v>720</v>
      </c>
      <c r="K55" s="122">
        <f t="shared" ref="K55:K57" si="16">H55-F55</f>
        <v>13</v>
      </c>
      <c r="L55" s="124">
        <f>(F55*-0.7)/100</f>
        <v>-2.3939999999999997</v>
      </c>
      <c r="M55" s="125">
        <f t="shared" ref="M55:M57" si="17">(K55+L55)/F55</f>
        <v>3.1011695906432747E-2</v>
      </c>
      <c r="N55" s="122" t="s">
        <v>624</v>
      </c>
      <c r="O55" s="126">
        <v>44392</v>
      </c>
      <c r="P55" s="1"/>
      <c r="Q55" s="1"/>
      <c r="R55" s="6" t="s">
        <v>639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372">
        <v>22</v>
      </c>
      <c r="B56" s="395">
        <v>44392</v>
      </c>
      <c r="C56" s="374"/>
      <c r="D56" s="375" t="s">
        <v>42</v>
      </c>
      <c r="E56" s="376" t="s">
        <v>626</v>
      </c>
      <c r="F56" s="376">
        <v>225.5</v>
      </c>
      <c r="G56" s="376">
        <v>219</v>
      </c>
      <c r="H56" s="376">
        <v>219</v>
      </c>
      <c r="I56" s="376" t="s">
        <v>989</v>
      </c>
      <c r="J56" s="377" t="s">
        <v>1031</v>
      </c>
      <c r="K56" s="378">
        <f t="shared" si="16"/>
        <v>-6.5</v>
      </c>
      <c r="L56" s="379">
        <f t="shared" ref="L56:L57" si="18">(F56*-0.7)/100</f>
        <v>-1.5785</v>
      </c>
      <c r="M56" s="380">
        <f t="shared" si="17"/>
        <v>-3.5824833702882482E-2</v>
      </c>
      <c r="N56" s="195" t="s">
        <v>662</v>
      </c>
      <c r="O56" s="198">
        <v>44396</v>
      </c>
      <c r="P56" s="1"/>
      <c r="Q56" s="1"/>
      <c r="R56" s="6" t="s">
        <v>625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>
      <c r="A57" s="187">
        <v>23</v>
      </c>
      <c r="B57" s="117">
        <v>44392</v>
      </c>
      <c r="C57" s="188"/>
      <c r="D57" s="189" t="s">
        <v>990</v>
      </c>
      <c r="E57" s="116" t="s">
        <v>626</v>
      </c>
      <c r="F57" s="116">
        <v>2095</v>
      </c>
      <c r="G57" s="116">
        <v>2045</v>
      </c>
      <c r="H57" s="116">
        <v>2135</v>
      </c>
      <c r="I57" s="116">
        <v>2190</v>
      </c>
      <c r="J57" s="122" t="s">
        <v>789</v>
      </c>
      <c r="K57" s="122">
        <f t="shared" si="16"/>
        <v>40</v>
      </c>
      <c r="L57" s="124">
        <f t="shared" si="18"/>
        <v>-14.664999999999999</v>
      </c>
      <c r="M57" s="125">
        <f t="shared" si="17"/>
        <v>1.2093078758949881E-2</v>
      </c>
      <c r="N57" s="122" t="s">
        <v>624</v>
      </c>
      <c r="O57" s="126">
        <v>44396</v>
      </c>
      <c r="P57" s="1"/>
      <c r="Q57" s="1"/>
      <c r="R57" s="6" t="s">
        <v>639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5" customHeight="1">
      <c r="A58" s="187">
        <v>24</v>
      </c>
      <c r="B58" s="117">
        <v>44392</v>
      </c>
      <c r="C58" s="188"/>
      <c r="D58" s="189" t="s">
        <v>278</v>
      </c>
      <c r="E58" s="116" t="s">
        <v>626</v>
      </c>
      <c r="F58" s="116">
        <v>580</v>
      </c>
      <c r="G58" s="116">
        <v>564</v>
      </c>
      <c r="H58" s="116">
        <v>596</v>
      </c>
      <c r="I58" s="116" t="s">
        <v>991</v>
      </c>
      <c r="J58" s="122" t="s">
        <v>982</v>
      </c>
      <c r="K58" s="122">
        <f>H58-F58</f>
        <v>16</v>
      </c>
      <c r="L58" s="124">
        <f>(F58*-0.07)/100</f>
        <v>-0.40600000000000003</v>
      </c>
      <c r="M58" s="125">
        <f>(K58+L58)/F58</f>
        <v>2.6886206896551725E-2</v>
      </c>
      <c r="N58" s="122" t="s">
        <v>624</v>
      </c>
      <c r="O58" s="201">
        <v>44392</v>
      </c>
      <c r="P58" s="1"/>
      <c r="Q58" s="1"/>
      <c r="R58" s="6" t="s">
        <v>625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5" customHeight="1">
      <c r="A59" s="182">
        <v>25</v>
      </c>
      <c r="B59" s="128">
        <v>44392</v>
      </c>
      <c r="C59" s="184"/>
      <c r="D59" s="185" t="s">
        <v>269</v>
      </c>
      <c r="E59" s="127" t="s">
        <v>626</v>
      </c>
      <c r="F59" s="127" t="s">
        <v>992</v>
      </c>
      <c r="G59" s="127">
        <v>649</v>
      </c>
      <c r="H59" s="127"/>
      <c r="I59" s="127" t="s">
        <v>993</v>
      </c>
      <c r="J59" s="133" t="s">
        <v>633</v>
      </c>
      <c r="K59" s="133"/>
      <c r="L59" s="134"/>
      <c r="M59" s="135"/>
      <c r="N59" s="133"/>
      <c r="O59" s="136"/>
      <c r="P59" s="1"/>
      <c r="Q59" s="1"/>
      <c r="R59" s="6" t="s">
        <v>639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customHeight="1">
      <c r="A60" s="392">
        <v>26</v>
      </c>
      <c r="B60" s="382">
        <v>44393</v>
      </c>
      <c r="C60" s="383"/>
      <c r="D60" s="393" t="s">
        <v>329</v>
      </c>
      <c r="E60" s="369" t="s">
        <v>626</v>
      </c>
      <c r="F60" s="369">
        <v>850.5</v>
      </c>
      <c r="G60" s="369">
        <v>825</v>
      </c>
      <c r="H60" s="369">
        <v>864.5</v>
      </c>
      <c r="I60" s="369">
        <v>895</v>
      </c>
      <c r="J60" s="122" t="s">
        <v>719</v>
      </c>
      <c r="K60" s="122">
        <f>H60-F60</f>
        <v>14</v>
      </c>
      <c r="L60" s="124">
        <f>(F60*-0.07)/100</f>
        <v>-0.59535000000000005</v>
      </c>
      <c r="M60" s="125">
        <f>(K60+L60)/F60</f>
        <v>1.5760905349794237E-2</v>
      </c>
      <c r="N60" s="122" t="s">
        <v>624</v>
      </c>
      <c r="O60" s="201">
        <v>44393</v>
      </c>
      <c r="P60" s="1"/>
      <c r="Q60" s="1"/>
      <c r="R60" s="6" t="s">
        <v>625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" customHeight="1">
      <c r="A61" s="372">
        <v>27</v>
      </c>
      <c r="B61" s="395">
        <v>44393</v>
      </c>
      <c r="C61" s="374"/>
      <c r="D61" s="375" t="s">
        <v>1019</v>
      </c>
      <c r="E61" s="376" t="s">
        <v>626</v>
      </c>
      <c r="F61" s="376">
        <v>310</v>
      </c>
      <c r="G61" s="376">
        <v>300</v>
      </c>
      <c r="H61" s="376">
        <v>300</v>
      </c>
      <c r="I61" s="376">
        <v>330</v>
      </c>
      <c r="J61" s="377" t="s">
        <v>1032</v>
      </c>
      <c r="K61" s="378">
        <f t="shared" ref="K61" si="19">H61-F61</f>
        <v>-10</v>
      </c>
      <c r="L61" s="379">
        <f t="shared" ref="L61" si="20">(F61*-0.7)/100</f>
        <v>-2.17</v>
      </c>
      <c r="M61" s="380">
        <f t="shared" ref="M61" si="21">(K61+L61)/F61</f>
        <v>-3.9258064516129031E-2</v>
      </c>
      <c r="N61" s="195" t="s">
        <v>662</v>
      </c>
      <c r="O61" s="198">
        <v>44396</v>
      </c>
      <c r="P61" s="1"/>
      <c r="Q61" s="1"/>
      <c r="R61" s="6" t="s">
        <v>639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5" customHeight="1">
      <c r="A62" s="182">
        <v>28</v>
      </c>
      <c r="B62" s="183">
        <v>44397</v>
      </c>
      <c r="C62" s="184"/>
      <c r="D62" s="185" t="s">
        <v>329</v>
      </c>
      <c r="E62" s="127" t="s">
        <v>626</v>
      </c>
      <c r="F62" s="127" t="s">
        <v>1068</v>
      </c>
      <c r="G62" s="127">
        <v>821</v>
      </c>
      <c r="H62" s="127"/>
      <c r="I62" s="396">
        <v>895</v>
      </c>
      <c r="J62" s="397" t="s">
        <v>633</v>
      </c>
      <c r="K62" s="398"/>
      <c r="L62" s="399"/>
      <c r="M62" s="400"/>
      <c r="N62" s="397"/>
      <c r="O62" s="401"/>
      <c r="P62" s="1"/>
      <c r="Q62" s="1"/>
      <c r="R62" s="6" t="s">
        <v>625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5" customHeight="1">
      <c r="A63" s="408">
        <v>29</v>
      </c>
      <c r="B63" s="409">
        <v>44397</v>
      </c>
      <c r="C63" s="410"/>
      <c r="D63" s="411" t="s">
        <v>126</v>
      </c>
      <c r="E63" s="412" t="s">
        <v>626</v>
      </c>
      <c r="F63" s="412">
        <v>640.5</v>
      </c>
      <c r="G63" s="412">
        <v>619</v>
      </c>
      <c r="H63" s="412">
        <v>643</v>
      </c>
      <c r="I63" s="412" t="s">
        <v>1069</v>
      </c>
      <c r="J63" s="413" t="s">
        <v>1070</v>
      </c>
      <c r="K63" s="413">
        <f>H63-F63</f>
        <v>2.5</v>
      </c>
      <c r="L63" s="414">
        <f>(F63*-0.07)/100</f>
        <v>-0.44835000000000003</v>
      </c>
      <c r="M63" s="415">
        <f>(K63+L63)/F63</f>
        <v>3.2032006245120998E-3</v>
      </c>
      <c r="N63" s="413" t="s">
        <v>867</v>
      </c>
      <c r="O63" s="416">
        <v>44397</v>
      </c>
      <c r="P63" s="1"/>
      <c r="Q63" s="1"/>
      <c r="R63" s="6" t="s">
        <v>625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5" customHeight="1">
      <c r="A64" s="182"/>
      <c r="B64" s="183"/>
      <c r="C64" s="184"/>
      <c r="D64" s="185"/>
      <c r="E64" s="127"/>
      <c r="F64" s="127"/>
      <c r="G64" s="127"/>
      <c r="H64" s="127"/>
      <c r="I64" s="396"/>
      <c r="J64" s="397"/>
      <c r="K64" s="398"/>
      <c r="L64" s="399"/>
      <c r="M64" s="400"/>
      <c r="N64" s="397"/>
      <c r="O64" s="401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5" customHeight="1">
      <c r="A65" s="182"/>
      <c r="B65" s="183"/>
      <c r="C65" s="184"/>
      <c r="D65" s="185"/>
      <c r="E65" s="127"/>
      <c r="F65" s="127"/>
      <c r="G65" s="127"/>
      <c r="H65" s="127"/>
      <c r="I65" s="396"/>
      <c r="J65" s="397"/>
      <c r="K65" s="398"/>
      <c r="L65" s="399"/>
      <c r="M65" s="400"/>
      <c r="N65" s="397"/>
      <c r="O65" s="401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5" customHeight="1">
      <c r="A66" s="182"/>
      <c r="B66" s="128"/>
      <c r="C66" s="184"/>
      <c r="D66" s="185"/>
      <c r="E66" s="127"/>
      <c r="F66" s="127"/>
      <c r="G66" s="127"/>
      <c r="H66" s="127"/>
      <c r="I66" s="127"/>
      <c r="J66" s="133"/>
      <c r="K66" s="133"/>
      <c r="L66" s="134"/>
      <c r="M66" s="135"/>
      <c r="N66" s="133"/>
      <c r="O66" s="136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5" customHeight="1">
      <c r="A67" s="182"/>
      <c r="B67" s="128"/>
      <c r="C67" s="184"/>
      <c r="D67" s="185"/>
      <c r="E67" s="127"/>
      <c r="F67" s="127"/>
      <c r="G67" s="127"/>
      <c r="H67" s="127"/>
      <c r="I67" s="127"/>
      <c r="J67" s="133"/>
      <c r="K67" s="133"/>
      <c r="L67" s="134"/>
      <c r="M67" s="135"/>
      <c r="N67" s="133"/>
      <c r="O67" s="136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5" customHeight="1">
      <c r="A69" s="203"/>
      <c r="B69" s="149"/>
      <c r="C69" s="204"/>
      <c r="D69" s="205"/>
      <c r="E69" s="148"/>
      <c r="F69" s="148"/>
      <c r="G69" s="148"/>
      <c r="H69" s="148"/>
      <c r="I69" s="148"/>
      <c r="J69" s="206"/>
      <c r="K69" s="206"/>
      <c r="L69" s="207"/>
      <c r="M69" s="208"/>
      <c r="N69" s="154"/>
      <c r="O69" s="209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44.25" customHeight="1">
      <c r="A70" s="160" t="s">
        <v>649</v>
      </c>
      <c r="B70" s="204"/>
      <c r="C70" s="204"/>
      <c r="D70" s="1"/>
      <c r="E70" s="6"/>
      <c r="F70" s="6"/>
      <c r="G70" s="6"/>
      <c r="H70" s="6" t="s">
        <v>687</v>
      </c>
      <c r="I70" s="6"/>
      <c r="J70" s="6"/>
      <c r="K70" s="156"/>
      <c r="L70" s="208"/>
      <c r="M70" s="156"/>
      <c r="N70" s="157"/>
      <c r="O70" s="156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38" ht="12.75" customHeight="1">
      <c r="A71" s="167" t="s">
        <v>650</v>
      </c>
      <c r="B71" s="160"/>
      <c r="C71" s="160"/>
      <c r="D71" s="160"/>
      <c r="E71" s="44"/>
      <c r="F71" s="168" t="s">
        <v>651</v>
      </c>
      <c r="G71" s="61"/>
      <c r="H71" s="44"/>
      <c r="I71" s="61"/>
      <c r="J71" s="6"/>
      <c r="K71" s="210"/>
      <c r="L71" s="211"/>
      <c r="M71" s="6"/>
      <c r="N71" s="150"/>
      <c r="O71" s="212"/>
      <c r="P71" s="44"/>
      <c r="Q71" s="44"/>
      <c r="R71" s="6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</row>
    <row r="72" spans="1:38" ht="14.25" customHeight="1">
      <c r="A72" s="167"/>
      <c r="B72" s="160"/>
      <c r="C72" s="160"/>
      <c r="D72" s="160"/>
      <c r="E72" s="6"/>
      <c r="F72" s="168" t="s">
        <v>653</v>
      </c>
      <c r="G72" s="61"/>
      <c r="H72" s="44"/>
      <c r="I72" s="61"/>
      <c r="J72" s="6"/>
      <c r="K72" s="210"/>
      <c r="L72" s="211"/>
      <c r="M72" s="6"/>
      <c r="N72" s="150"/>
      <c r="O72" s="212"/>
      <c r="P72" s="44"/>
      <c r="Q72" s="44"/>
      <c r="R72" s="6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</row>
    <row r="73" spans="1:38" ht="14.25" customHeight="1">
      <c r="A73" s="160"/>
      <c r="B73" s="160"/>
      <c r="C73" s="160"/>
      <c r="D73" s="160"/>
      <c r="E73" s="6"/>
      <c r="F73" s="6"/>
      <c r="G73" s="6"/>
      <c r="H73" s="6"/>
      <c r="I73" s="6"/>
      <c r="J73" s="173"/>
      <c r="K73" s="170"/>
      <c r="L73" s="171"/>
      <c r="M73" s="6"/>
      <c r="N73" s="174"/>
      <c r="O73" s="1"/>
      <c r="P73" s="44"/>
      <c r="Q73" s="44"/>
      <c r="R73" s="6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</row>
    <row r="74" spans="1:38" ht="12.75" customHeight="1">
      <c r="A74" s="213" t="s">
        <v>688</v>
      </c>
      <c r="B74" s="213"/>
      <c r="C74" s="213"/>
      <c r="D74" s="213"/>
      <c r="E74" s="6"/>
      <c r="F74" s="6"/>
      <c r="G74" s="6"/>
      <c r="H74" s="6"/>
      <c r="I74" s="6"/>
      <c r="J74" s="6"/>
      <c r="K74" s="6"/>
      <c r="L74" s="6"/>
      <c r="M74" s="6"/>
      <c r="N74" s="6"/>
      <c r="O74" s="24"/>
      <c r="Q74" s="44"/>
      <c r="R74" s="6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</row>
    <row r="75" spans="1:38" ht="38.25" customHeight="1">
      <c r="A75" s="102" t="s">
        <v>16</v>
      </c>
      <c r="B75" s="102" t="s">
        <v>590</v>
      </c>
      <c r="C75" s="102"/>
      <c r="D75" s="103" t="s">
        <v>610</v>
      </c>
      <c r="E75" s="102" t="s">
        <v>611</v>
      </c>
      <c r="F75" s="102" t="s">
        <v>612</v>
      </c>
      <c r="G75" s="102" t="s">
        <v>655</v>
      </c>
      <c r="H75" s="102" t="s">
        <v>614</v>
      </c>
      <c r="I75" s="102" t="s">
        <v>615</v>
      </c>
      <c r="J75" s="101" t="s">
        <v>616</v>
      </c>
      <c r="K75" s="214" t="s">
        <v>689</v>
      </c>
      <c r="L75" s="104" t="s">
        <v>618</v>
      </c>
      <c r="M75" s="214" t="s">
        <v>690</v>
      </c>
      <c r="N75" s="102" t="s">
        <v>691</v>
      </c>
      <c r="O75" s="101" t="s">
        <v>620</v>
      </c>
      <c r="P75" s="103" t="s">
        <v>621</v>
      </c>
      <c r="Q75" s="44"/>
      <c r="R75" s="6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</row>
    <row r="76" spans="1:38" ht="13.5" customHeight="1">
      <c r="A76" s="215">
        <v>1</v>
      </c>
      <c r="B76" s="117">
        <v>44376</v>
      </c>
      <c r="C76" s="119"/>
      <c r="D76" s="216" t="s">
        <v>692</v>
      </c>
      <c r="E76" s="116" t="s">
        <v>626</v>
      </c>
      <c r="F76" s="116">
        <v>426.5</v>
      </c>
      <c r="G76" s="116">
        <v>418</v>
      </c>
      <c r="H76" s="116">
        <v>432</v>
      </c>
      <c r="I76" s="122">
        <v>445</v>
      </c>
      <c r="J76" s="122" t="s">
        <v>667</v>
      </c>
      <c r="K76" s="217">
        <f t="shared" ref="K76:K85" si="22">H76-F76</f>
        <v>5.5</v>
      </c>
      <c r="L76" s="218">
        <f t="shared" ref="L76:L85" si="23">(H76*N76)*0.07%</f>
        <v>453.60000000000008</v>
      </c>
      <c r="M76" s="219">
        <f t="shared" ref="M76:M85" si="24">(K76*N76)-L76</f>
        <v>7796.4</v>
      </c>
      <c r="N76" s="122">
        <v>1500</v>
      </c>
      <c r="O76" s="123" t="s">
        <v>624</v>
      </c>
      <c r="P76" s="126">
        <v>44382</v>
      </c>
      <c r="Q76" s="220"/>
      <c r="R76" s="6" t="s">
        <v>625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3.5" customHeight="1">
      <c r="A77" s="215">
        <v>2</v>
      </c>
      <c r="B77" s="117">
        <v>44377</v>
      </c>
      <c r="C77" s="119"/>
      <c r="D77" s="216" t="s">
        <v>693</v>
      </c>
      <c r="E77" s="116" t="s">
        <v>626</v>
      </c>
      <c r="F77" s="116">
        <v>1679</v>
      </c>
      <c r="G77" s="116">
        <v>1645</v>
      </c>
      <c r="H77" s="116">
        <v>1702</v>
      </c>
      <c r="I77" s="122">
        <v>1740</v>
      </c>
      <c r="J77" s="122" t="s">
        <v>635</v>
      </c>
      <c r="K77" s="217">
        <f t="shared" si="22"/>
        <v>23</v>
      </c>
      <c r="L77" s="218">
        <f t="shared" si="23"/>
        <v>416.99000000000007</v>
      </c>
      <c r="M77" s="219">
        <f t="shared" si="24"/>
        <v>7633.01</v>
      </c>
      <c r="N77" s="122">
        <v>350</v>
      </c>
      <c r="O77" s="123" t="s">
        <v>624</v>
      </c>
      <c r="P77" s="126">
        <v>44378</v>
      </c>
      <c r="Q77" s="220"/>
      <c r="R77" s="6" t="s">
        <v>639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3.5" customHeight="1">
      <c r="A78" s="215">
        <v>3</v>
      </c>
      <c r="B78" s="117">
        <v>44377</v>
      </c>
      <c r="C78" s="119"/>
      <c r="D78" s="216" t="s">
        <v>694</v>
      </c>
      <c r="E78" s="116" t="s">
        <v>626</v>
      </c>
      <c r="F78" s="116">
        <v>755</v>
      </c>
      <c r="G78" s="116">
        <v>745</v>
      </c>
      <c r="H78" s="116">
        <v>762</v>
      </c>
      <c r="I78" s="122">
        <v>775</v>
      </c>
      <c r="J78" s="122" t="s">
        <v>673</v>
      </c>
      <c r="K78" s="217">
        <f t="shared" si="22"/>
        <v>7</v>
      </c>
      <c r="L78" s="218">
        <f t="shared" si="23"/>
        <v>640.08000000000004</v>
      </c>
      <c r="M78" s="219">
        <f t="shared" si="24"/>
        <v>7759.92</v>
      </c>
      <c r="N78" s="122">
        <v>1200</v>
      </c>
      <c r="O78" s="123" t="s">
        <v>624</v>
      </c>
      <c r="P78" s="126">
        <v>44382</v>
      </c>
      <c r="Q78" s="220"/>
      <c r="R78" s="6" t="s">
        <v>625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3.5" customHeight="1">
      <c r="A79" s="215">
        <v>4</v>
      </c>
      <c r="B79" s="117">
        <v>44377</v>
      </c>
      <c r="C79" s="119"/>
      <c r="D79" s="216" t="s">
        <v>695</v>
      </c>
      <c r="E79" s="116" t="s">
        <v>626</v>
      </c>
      <c r="F79" s="116">
        <v>2482.5</v>
      </c>
      <c r="G79" s="116">
        <v>2440</v>
      </c>
      <c r="H79" s="116">
        <v>2507.5</v>
      </c>
      <c r="I79" s="122" t="s">
        <v>696</v>
      </c>
      <c r="J79" s="122" t="s">
        <v>697</v>
      </c>
      <c r="K79" s="217">
        <f t="shared" si="22"/>
        <v>25</v>
      </c>
      <c r="L79" s="218">
        <f t="shared" si="23"/>
        <v>526.57500000000005</v>
      </c>
      <c r="M79" s="219">
        <f t="shared" si="24"/>
        <v>6973.4250000000002</v>
      </c>
      <c r="N79" s="122">
        <v>300</v>
      </c>
      <c r="O79" s="123" t="s">
        <v>624</v>
      </c>
      <c r="P79" s="126">
        <v>44382</v>
      </c>
      <c r="Q79" s="220"/>
      <c r="R79" s="6" t="s">
        <v>639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3.5" customHeight="1">
      <c r="A80" s="215">
        <v>5</v>
      </c>
      <c r="B80" s="117">
        <v>44378</v>
      </c>
      <c r="C80" s="119"/>
      <c r="D80" s="216" t="s">
        <v>698</v>
      </c>
      <c r="E80" s="116" t="s">
        <v>626</v>
      </c>
      <c r="F80" s="116">
        <v>687.5</v>
      </c>
      <c r="G80" s="116">
        <v>676</v>
      </c>
      <c r="H80" s="116">
        <v>695</v>
      </c>
      <c r="I80" s="122" t="s">
        <v>699</v>
      </c>
      <c r="J80" s="122" t="s">
        <v>700</v>
      </c>
      <c r="K80" s="217">
        <f t="shared" si="22"/>
        <v>7.5</v>
      </c>
      <c r="L80" s="218">
        <f t="shared" si="23"/>
        <v>535.15000000000009</v>
      </c>
      <c r="M80" s="219">
        <f t="shared" si="24"/>
        <v>7714.85</v>
      </c>
      <c r="N80" s="122">
        <v>1100</v>
      </c>
      <c r="O80" s="123" t="s">
        <v>624</v>
      </c>
      <c r="P80" s="126">
        <v>44390</v>
      </c>
      <c r="Q80" s="220"/>
      <c r="R80" s="6" t="s">
        <v>625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3.5" customHeight="1">
      <c r="A81" s="215">
        <v>6</v>
      </c>
      <c r="B81" s="117">
        <v>44379</v>
      </c>
      <c r="C81" s="119"/>
      <c r="D81" s="216" t="s">
        <v>701</v>
      </c>
      <c r="E81" s="116" t="s">
        <v>626</v>
      </c>
      <c r="F81" s="116">
        <v>861.5</v>
      </c>
      <c r="G81" s="116">
        <v>844</v>
      </c>
      <c r="H81" s="116">
        <v>871.5</v>
      </c>
      <c r="I81" s="122" t="s">
        <v>702</v>
      </c>
      <c r="J81" s="122" t="s">
        <v>638</v>
      </c>
      <c r="K81" s="217">
        <f t="shared" si="22"/>
        <v>10</v>
      </c>
      <c r="L81" s="218">
        <f t="shared" si="23"/>
        <v>518.54250000000002</v>
      </c>
      <c r="M81" s="219">
        <f t="shared" si="24"/>
        <v>7981.4575000000004</v>
      </c>
      <c r="N81" s="122">
        <v>850</v>
      </c>
      <c r="O81" s="123" t="s">
        <v>624</v>
      </c>
      <c r="P81" s="201">
        <v>44379</v>
      </c>
      <c r="Q81" s="220"/>
      <c r="R81" s="6" t="s">
        <v>625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3.5" customHeight="1">
      <c r="A82" s="215">
        <v>7</v>
      </c>
      <c r="B82" s="117">
        <v>44379</v>
      </c>
      <c r="C82" s="119"/>
      <c r="D82" s="216" t="s">
        <v>693</v>
      </c>
      <c r="E82" s="116" t="s">
        <v>626</v>
      </c>
      <c r="F82" s="116">
        <v>1691.5</v>
      </c>
      <c r="G82" s="116">
        <v>1655</v>
      </c>
      <c r="H82" s="116">
        <v>1711</v>
      </c>
      <c r="I82" s="122">
        <v>1750</v>
      </c>
      <c r="J82" s="122" t="s">
        <v>703</v>
      </c>
      <c r="K82" s="217">
        <f t="shared" si="22"/>
        <v>19.5</v>
      </c>
      <c r="L82" s="218">
        <f t="shared" si="23"/>
        <v>419.19500000000005</v>
      </c>
      <c r="M82" s="219">
        <f t="shared" si="24"/>
        <v>6405.8050000000003</v>
      </c>
      <c r="N82" s="122">
        <v>350</v>
      </c>
      <c r="O82" s="123" t="s">
        <v>624</v>
      </c>
      <c r="P82" s="126">
        <v>44384</v>
      </c>
      <c r="Q82" s="220"/>
      <c r="R82" s="6" t="s">
        <v>639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215">
        <v>8</v>
      </c>
      <c r="B83" s="117">
        <v>44379</v>
      </c>
      <c r="C83" s="119"/>
      <c r="D83" s="216" t="s">
        <v>704</v>
      </c>
      <c r="E83" s="116" t="s">
        <v>626</v>
      </c>
      <c r="F83" s="116">
        <v>3555</v>
      </c>
      <c r="G83" s="116">
        <v>3490</v>
      </c>
      <c r="H83" s="116">
        <v>3597.5</v>
      </c>
      <c r="I83" s="122" t="s">
        <v>705</v>
      </c>
      <c r="J83" s="122" t="s">
        <v>706</v>
      </c>
      <c r="K83" s="217">
        <f t="shared" si="22"/>
        <v>42.5</v>
      </c>
      <c r="L83" s="218">
        <f t="shared" si="23"/>
        <v>503.65000000000009</v>
      </c>
      <c r="M83" s="219">
        <f t="shared" si="24"/>
        <v>7996.35</v>
      </c>
      <c r="N83" s="122">
        <v>200</v>
      </c>
      <c r="O83" s="123" t="s">
        <v>624</v>
      </c>
      <c r="P83" s="126">
        <v>44382</v>
      </c>
      <c r="Q83" s="220"/>
      <c r="R83" s="6" t="s">
        <v>625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3.5" customHeight="1">
      <c r="A84" s="221">
        <v>9</v>
      </c>
      <c r="B84" s="191">
        <v>44382</v>
      </c>
      <c r="C84" s="222"/>
      <c r="D84" s="223" t="s">
        <v>701</v>
      </c>
      <c r="E84" s="194" t="s">
        <v>626</v>
      </c>
      <c r="F84" s="194">
        <v>868</v>
      </c>
      <c r="G84" s="194">
        <v>850</v>
      </c>
      <c r="H84" s="194">
        <v>855</v>
      </c>
      <c r="I84" s="195" t="s">
        <v>707</v>
      </c>
      <c r="J84" s="195" t="s">
        <v>708</v>
      </c>
      <c r="K84" s="224">
        <f t="shared" si="22"/>
        <v>-13</v>
      </c>
      <c r="L84" s="225">
        <f t="shared" si="23"/>
        <v>508.72500000000008</v>
      </c>
      <c r="M84" s="226">
        <f t="shared" si="24"/>
        <v>-11558.725</v>
      </c>
      <c r="N84" s="195">
        <v>850</v>
      </c>
      <c r="O84" s="227" t="s">
        <v>662</v>
      </c>
      <c r="P84" s="198">
        <v>44384</v>
      </c>
      <c r="Q84" s="220"/>
      <c r="R84" s="6" t="s">
        <v>625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3.5" customHeight="1">
      <c r="A85" s="221">
        <v>10</v>
      </c>
      <c r="B85" s="191">
        <v>44382</v>
      </c>
      <c r="C85" s="229"/>
      <c r="D85" s="223" t="s">
        <v>704</v>
      </c>
      <c r="E85" s="194" t="s">
        <v>626</v>
      </c>
      <c r="F85" s="194">
        <v>3545</v>
      </c>
      <c r="G85" s="194">
        <v>3480</v>
      </c>
      <c r="H85" s="194">
        <v>3480</v>
      </c>
      <c r="I85" s="195" t="s">
        <v>705</v>
      </c>
      <c r="J85" s="195" t="s">
        <v>979</v>
      </c>
      <c r="K85" s="224">
        <f t="shared" si="22"/>
        <v>-65</v>
      </c>
      <c r="L85" s="225">
        <f t="shared" si="23"/>
        <v>487.20000000000005</v>
      </c>
      <c r="M85" s="226">
        <f t="shared" si="24"/>
        <v>-13487.2</v>
      </c>
      <c r="N85" s="195">
        <v>200</v>
      </c>
      <c r="O85" s="227" t="s">
        <v>662</v>
      </c>
      <c r="P85" s="198">
        <v>44391</v>
      </c>
      <c r="Q85" s="220"/>
      <c r="R85" s="6" t="s">
        <v>639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221">
        <v>11</v>
      </c>
      <c r="B86" s="191">
        <v>44383</v>
      </c>
      <c r="C86" s="222"/>
      <c r="D86" s="223" t="s">
        <v>709</v>
      </c>
      <c r="E86" s="194" t="s">
        <v>626</v>
      </c>
      <c r="F86" s="194">
        <v>1031.5</v>
      </c>
      <c r="G86" s="194">
        <v>1012</v>
      </c>
      <c r="H86" s="194">
        <v>1012</v>
      </c>
      <c r="I86" s="195" t="s">
        <v>710</v>
      </c>
      <c r="J86" s="195" t="s">
        <v>711</v>
      </c>
      <c r="K86" s="224">
        <f t="shared" ref="K86:K96" si="25">H86-F86</f>
        <v>-19.5</v>
      </c>
      <c r="L86" s="225">
        <f t="shared" ref="L86:L96" si="26">(H86*N86)*0.07%</f>
        <v>531.30000000000007</v>
      </c>
      <c r="M86" s="226">
        <f t="shared" ref="M86:M96" si="27">(K86*N86)-L86</f>
        <v>-15156.3</v>
      </c>
      <c r="N86" s="195">
        <v>750</v>
      </c>
      <c r="O86" s="227" t="s">
        <v>662</v>
      </c>
      <c r="P86" s="198">
        <v>44385</v>
      </c>
      <c r="Q86" s="220"/>
      <c r="R86" s="6" t="s">
        <v>625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215">
        <v>12</v>
      </c>
      <c r="B87" s="117">
        <v>44383</v>
      </c>
      <c r="C87" s="119"/>
      <c r="D87" s="216" t="s">
        <v>712</v>
      </c>
      <c r="E87" s="116" t="s">
        <v>626</v>
      </c>
      <c r="F87" s="116">
        <v>4020</v>
      </c>
      <c r="G87" s="116">
        <v>3930</v>
      </c>
      <c r="H87" s="116">
        <v>4072.5</v>
      </c>
      <c r="I87" s="122">
        <v>4250</v>
      </c>
      <c r="J87" s="122">
        <v>6</v>
      </c>
      <c r="K87" s="217">
        <f t="shared" si="25"/>
        <v>52.5</v>
      </c>
      <c r="L87" s="218">
        <f t="shared" si="26"/>
        <v>427.61250000000007</v>
      </c>
      <c r="M87" s="219">
        <f t="shared" si="27"/>
        <v>7447.3874999999998</v>
      </c>
      <c r="N87" s="122">
        <v>150</v>
      </c>
      <c r="O87" s="123" t="s">
        <v>624</v>
      </c>
      <c r="P87" s="126">
        <v>44384</v>
      </c>
      <c r="Q87" s="220"/>
      <c r="R87" s="6" t="s">
        <v>639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215">
        <v>13</v>
      </c>
      <c r="B88" s="200">
        <v>44384</v>
      </c>
      <c r="C88" s="119"/>
      <c r="D88" s="216" t="s">
        <v>713</v>
      </c>
      <c r="E88" s="116" t="s">
        <v>626</v>
      </c>
      <c r="F88" s="116">
        <v>1144</v>
      </c>
      <c r="G88" s="116">
        <v>1129</v>
      </c>
      <c r="H88" s="116">
        <v>1153.5</v>
      </c>
      <c r="I88" s="122">
        <v>1175</v>
      </c>
      <c r="J88" s="122" t="s">
        <v>714</v>
      </c>
      <c r="K88" s="217">
        <f t="shared" si="25"/>
        <v>9.5</v>
      </c>
      <c r="L88" s="218">
        <f t="shared" si="26"/>
        <v>686.3325000000001</v>
      </c>
      <c r="M88" s="219">
        <f t="shared" si="27"/>
        <v>7388.6674999999996</v>
      </c>
      <c r="N88" s="122">
        <v>850</v>
      </c>
      <c r="O88" s="123" t="s">
        <v>624</v>
      </c>
      <c r="P88" s="126">
        <v>44385</v>
      </c>
      <c r="Q88" s="220"/>
      <c r="R88" s="6" t="s">
        <v>639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215">
        <v>14</v>
      </c>
      <c r="B89" s="200">
        <v>44384</v>
      </c>
      <c r="C89" s="119"/>
      <c r="D89" s="216" t="s">
        <v>715</v>
      </c>
      <c r="E89" s="116" t="s">
        <v>626</v>
      </c>
      <c r="F89" s="116">
        <v>1488</v>
      </c>
      <c r="G89" s="116">
        <v>1462</v>
      </c>
      <c r="H89" s="116">
        <v>1511.5</v>
      </c>
      <c r="I89" s="122">
        <v>1540</v>
      </c>
      <c r="J89" s="122" t="s">
        <v>716</v>
      </c>
      <c r="K89" s="217">
        <f t="shared" si="25"/>
        <v>23.5</v>
      </c>
      <c r="L89" s="218">
        <f t="shared" si="26"/>
        <v>502.57375000000008</v>
      </c>
      <c r="M89" s="219">
        <f t="shared" si="27"/>
        <v>10659.92625</v>
      </c>
      <c r="N89" s="122">
        <v>475</v>
      </c>
      <c r="O89" s="123" t="s">
        <v>624</v>
      </c>
      <c r="P89" s="126">
        <v>44386</v>
      </c>
      <c r="Q89" s="220"/>
      <c r="R89" s="6" t="s">
        <v>639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215">
        <v>15</v>
      </c>
      <c r="B90" s="200">
        <v>44384</v>
      </c>
      <c r="C90" s="216"/>
      <c r="D90" s="216" t="s">
        <v>717</v>
      </c>
      <c r="E90" s="116" t="s">
        <v>626</v>
      </c>
      <c r="F90" s="116">
        <v>1021</v>
      </c>
      <c r="G90" s="116">
        <v>998</v>
      </c>
      <c r="H90" s="122">
        <v>1035</v>
      </c>
      <c r="I90" s="232" t="s">
        <v>718</v>
      </c>
      <c r="J90" s="122" t="s">
        <v>719</v>
      </c>
      <c r="K90" s="217">
        <f t="shared" si="25"/>
        <v>14</v>
      </c>
      <c r="L90" s="218">
        <f t="shared" si="26"/>
        <v>434.70000000000005</v>
      </c>
      <c r="M90" s="219">
        <f t="shared" si="27"/>
        <v>7965.3</v>
      </c>
      <c r="N90" s="122">
        <v>600</v>
      </c>
      <c r="O90" s="123" t="s">
        <v>624</v>
      </c>
      <c r="P90" s="126">
        <v>44385</v>
      </c>
      <c r="Q90" s="220"/>
      <c r="R90" s="6" t="s">
        <v>625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3.5" customHeight="1">
      <c r="A91" s="215">
        <v>16</v>
      </c>
      <c r="B91" s="200">
        <v>44385</v>
      </c>
      <c r="C91" s="216"/>
      <c r="D91" s="216" t="s">
        <v>717</v>
      </c>
      <c r="E91" s="116" t="s">
        <v>626</v>
      </c>
      <c r="F91" s="116">
        <v>1020.5</v>
      </c>
      <c r="G91" s="116">
        <v>998</v>
      </c>
      <c r="H91" s="122">
        <v>1033.5</v>
      </c>
      <c r="I91" s="232" t="s">
        <v>718</v>
      </c>
      <c r="J91" s="122" t="s">
        <v>720</v>
      </c>
      <c r="K91" s="217">
        <f t="shared" si="25"/>
        <v>13</v>
      </c>
      <c r="L91" s="218">
        <f t="shared" si="26"/>
        <v>434.07000000000005</v>
      </c>
      <c r="M91" s="219">
        <f t="shared" si="27"/>
        <v>7365.93</v>
      </c>
      <c r="N91" s="122">
        <v>600</v>
      </c>
      <c r="O91" s="123" t="s">
        <v>624</v>
      </c>
      <c r="P91" s="201">
        <v>44385</v>
      </c>
      <c r="Q91" s="220"/>
      <c r="R91" s="6" t="s">
        <v>625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3.5" customHeight="1">
      <c r="A92" s="221">
        <v>17</v>
      </c>
      <c r="B92" s="191">
        <v>44385</v>
      </c>
      <c r="C92" s="222"/>
      <c r="D92" s="223" t="s">
        <v>721</v>
      </c>
      <c r="E92" s="194" t="s">
        <v>626</v>
      </c>
      <c r="F92" s="194">
        <v>2472</v>
      </c>
      <c r="G92" s="194">
        <v>2440</v>
      </c>
      <c r="H92" s="194">
        <v>2440</v>
      </c>
      <c r="I92" s="195">
        <v>2540</v>
      </c>
      <c r="J92" s="195" t="s">
        <v>722</v>
      </c>
      <c r="K92" s="224">
        <f t="shared" si="25"/>
        <v>-32</v>
      </c>
      <c r="L92" s="225">
        <f t="shared" si="26"/>
        <v>512.40000000000009</v>
      </c>
      <c r="M92" s="226">
        <f t="shared" si="27"/>
        <v>-10112.4</v>
      </c>
      <c r="N92" s="195">
        <v>300</v>
      </c>
      <c r="O92" s="227" t="s">
        <v>662</v>
      </c>
      <c r="P92" s="198">
        <v>44389</v>
      </c>
      <c r="Q92" s="220"/>
      <c r="R92" s="6" t="s">
        <v>639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3.5" customHeight="1">
      <c r="A93" s="215">
        <v>18</v>
      </c>
      <c r="B93" s="200">
        <v>44386</v>
      </c>
      <c r="C93" s="216"/>
      <c r="D93" s="216" t="s">
        <v>709</v>
      </c>
      <c r="E93" s="116" t="s">
        <v>626</v>
      </c>
      <c r="F93" s="116">
        <v>1016.5</v>
      </c>
      <c r="G93" s="116">
        <v>999</v>
      </c>
      <c r="H93" s="122">
        <v>1028</v>
      </c>
      <c r="I93" s="232" t="s">
        <v>723</v>
      </c>
      <c r="J93" s="122" t="s">
        <v>724</v>
      </c>
      <c r="K93" s="217">
        <f t="shared" si="25"/>
        <v>11.5</v>
      </c>
      <c r="L93" s="218">
        <f t="shared" si="26"/>
        <v>611.66000000000008</v>
      </c>
      <c r="M93" s="219">
        <f t="shared" si="27"/>
        <v>9163.34</v>
      </c>
      <c r="N93" s="122">
        <v>850</v>
      </c>
      <c r="O93" s="123" t="s">
        <v>624</v>
      </c>
      <c r="P93" s="126">
        <v>44389</v>
      </c>
      <c r="Q93" s="220"/>
      <c r="R93" s="6" t="s">
        <v>625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3.5" customHeight="1">
      <c r="A94" s="215">
        <v>19</v>
      </c>
      <c r="B94" s="117">
        <v>44386</v>
      </c>
      <c r="C94" s="119"/>
      <c r="D94" s="216" t="s">
        <v>717</v>
      </c>
      <c r="E94" s="116" t="s">
        <v>626</v>
      </c>
      <c r="F94" s="116">
        <v>1021</v>
      </c>
      <c r="G94" s="116">
        <v>998</v>
      </c>
      <c r="H94" s="116">
        <v>1034</v>
      </c>
      <c r="I94" s="122" t="s">
        <v>718</v>
      </c>
      <c r="J94" s="122" t="s">
        <v>720</v>
      </c>
      <c r="K94" s="217">
        <f t="shared" si="25"/>
        <v>13</v>
      </c>
      <c r="L94" s="218">
        <f t="shared" si="26"/>
        <v>434.28000000000009</v>
      </c>
      <c r="M94" s="219">
        <f t="shared" si="27"/>
        <v>7365.72</v>
      </c>
      <c r="N94" s="122">
        <v>600</v>
      </c>
      <c r="O94" s="123" t="s">
        <v>624</v>
      </c>
      <c r="P94" s="126">
        <v>44390</v>
      </c>
      <c r="Q94" s="220"/>
      <c r="R94" s="6" t="s">
        <v>625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3.5" customHeight="1">
      <c r="A95" s="215">
        <v>20</v>
      </c>
      <c r="B95" s="200">
        <v>44389</v>
      </c>
      <c r="C95" s="216"/>
      <c r="D95" s="216" t="s">
        <v>725</v>
      </c>
      <c r="E95" s="116" t="s">
        <v>626</v>
      </c>
      <c r="F95" s="116">
        <v>2935</v>
      </c>
      <c r="G95" s="116">
        <v>2870</v>
      </c>
      <c r="H95" s="122">
        <v>2977.5</v>
      </c>
      <c r="I95" s="232" t="s">
        <v>726</v>
      </c>
      <c r="J95" s="122" t="s">
        <v>706</v>
      </c>
      <c r="K95" s="217">
        <f t="shared" si="25"/>
        <v>42.5</v>
      </c>
      <c r="L95" s="218">
        <f t="shared" si="26"/>
        <v>416.85000000000008</v>
      </c>
      <c r="M95" s="219">
        <f t="shared" si="27"/>
        <v>8083.15</v>
      </c>
      <c r="N95" s="122">
        <v>200</v>
      </c>
      <c r="O95" s="123" t="s">
        <v>624</v>
      </c>
      <c r="P95" s="201">
        <v>44389</v>
      </c>
      <c r="Q95" s="220"/>
      <c r="R95" s="6" t="s">
        <v>639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3.5" customHeight="1">
      <c r="A96" s="215">
        <v>21</v>
      </c>
      <c r="B96" s="200">
        <v>44390</v>
      </c>
      <c r="C96" s="119"/>
      <c r="D96" s="216" t="s">
        <v>712</v>
      </c>
      <c r="E96" s="116" t="s">
        <v>626</v>
      </c>
      <c r="F96" s="116">
        <v>3995</v>
      </c>
      <c r="G96" s="116">
        <v>3895</v>
      </c>
      <c r="H96" s="116">
        <v>4070</v>
      </c>
      <c r="I96" s="122">
        <v>4200</v>
      </c>
      <c r="J96" s="122" t="s">
        <v>981</v>
      </c>
      <c r="K96" s="363">
        <f t="shared" si="25"/>
        <v>75</v>
      </c>
      <c r="L96" s="218">
        <f t="shared" si="26"/>
        <v>427.35000000000008</v>
      </c>
      <c r="M96" s="219">
        <f t="shared" si="27"/>
        <v>10822.65</v>
      </c>
      <c r="N96" s="122">
        <v>150</v>
      </c>
      <c r="O96" s="123" t="s">
        <v>624</v>
      </c>
      <c r="P96" s="126">
        <v>44391</v>
      </c>
      <c r="Q96" s="220"/>
      <c r="R96" s="6" t="s">
        <v>639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3.5" customHeight="1">
      <c r="A97" s="215">
        <v>22</v>
      </c>
      <c r="B97" s="200">
        <v>44390</v>
      </c>
      <c r="C97" s="119"/>
      <c r="D97" s="216" t="s">
        <v>725</v>
      </c>
      <c r="E97" s="116" t="s">
        <v>626</v>
      </c>
      <c r="F97" s="116">
        <v>2940</v>
      </c>
      <c r="G97" s="116">
        <v>2875</v>
      </c>
      <c r="H97" s="116">
        <v>2979</v>
      </c>
      <c r="I97" s="122" t="s">
        <v>726</v>
      </c>
      <c r="J97" s="122" t="s">
        <v>659</v>
      </c>
      <c r="K97" s="371">
        <f t="shared" ref="K97" si="28">H97-F97</f>
        <v>39</v>
      </c>
      <c r="L97" s="218">
        <f t="shared" ref="L97" si="29">(H97*N97)*0.07%</f>
        <v>417.06000000000006</v>
      </c>
      <c r="M97" s="219">
        <f t="shared" ref="M97" si="30">(K97*N97)-L97</f>
        <v>7382.94</v>
      </c>
      <c r="N97" s="122">
        <v>200</v>
      </c>
      <c r="O97" s="123" t="s">
        <v>624</v>
      </c>
      <c r="P97" s="126">
        <v>44392</v>
      </c>
      <c r="Q97" s="220"/>
      <c r="R97" s="6" t="s">
        <v>639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3.5" customHeight="1">
      <c r="A98" s="215">
        <v>23</v>
      </c>
      <c r="B98" s="200">
        <v>44390</v>
      </c>
      <c r="C98" s="119"/>
      <c r="D98" s="216" t="s">
        <v>727</v>
      </c>
      <c r="E98" s="116" t="s">
        <v>626</v>
      </c>
      <c r="F98" s="116">
        <v>460.5</v>
      </c>
      <c r="G98" s="116">
        <v>454</v>
      </c>
      <c r="H98" s="116">
        <v>465.25</v>
      </c>
      <c r="I98" s="122">
        <v>475</v>
      </c>
      <c r="J98" s="122" t="s">
        <v>669</v>
      </c>
      <c r="K98" s="217">
        <f>H98-F98</f>
        <v>4.75</v>
      </c>
      <c r="L98" s="218">
        <f>(H98*N98)*0.07%</f>
        <v>651.35000000000014</v>
      </c>
      <c r="M98" s="219">
        <f>(K98*N98)-L98</f>
        <v>8848.65</v>
      </c>
      <c r="N98" s="122">
        <v>2000</v>
      </c>
      <c r="O98" s="123" t="s">
        <v>624</v>
      </c>
      <c r="P98" s="201">
        <v>44390</v>
      </c>
      <c r="Q98" s="220"/>
      <c r="R98" s="6" t="s">
        <v>625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3.5" customHeight="1">
      <c r="A99" s="215">
        <v>24</v>
      </c>
      <c r="B99" s="200">
        <v>44390</v>
      </c>
      <c r="C99" s="119"/>
      <c r="D99" s="216" t="s">
        <v>728</v>
      </c>
      <c r="E99" s="116" t="s">
        <v>626</v>
      </c>
      <c r="F99" s="116">
        <v>1567.5</v>
      </c>
      <c r="G99" s="116">
        <v>1540</v>
      </c>
      <c r="H99" s="116">
        <v>1583.5</v>
      </c>
      <c r="I99" s="122" t="s">
        <v>729</v>
      </c>
      <c r="J99" s="122" t="s">
        <v>982</v>
      </c>
      <c r="K99" s="363">
        <f t="shared" ref="K99" si="31">H99-F99</f>
        <v>16</v>
      </c>
      <c r="L99" s="218">
        <f t="shared" ref="L99" si="32">(H99*N99)*0.07%</f>
        <v>609.64750000000004</v>
      </c>
      <c r="M99" s="219">
        <f t="shared" ref="M99" si="33">(K99*N99)-L99</f>
        <v>8190.3525</v>
      </c>
      <c r="N99" s="122">
        <v>550</v>
      </c>
      <c r="O99" s="123" t="s">
        <v>624</v>
      </c>
      <c r="P99" s="126">
        <v>44391</v>
      </c>
      <c r="Q99" s="220"/>
      <c r="R99" s="6" t="s">
        <v>625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3.5" customHeight="1">
      <c r="A100" s="215">
        <v>25</v>
      </c>
      <c r="B100" s="200">
        <v>44390</v>
      </c>
      <c r="C100" s="119"/>
      <c r="D100" s="216" t="s">
        <v>717</v>
      </c>
      <c r="E100" s="116" t="s">
        <v>626</v>
      </c>
      <c r="F100" s="116">
        <v>1020.5</v>
      </c>
      <c r="G100" s="116">
        <v>998</v>
      </c>
      <c r="H100" s="116">
        <v>1035.5</v>
      </c>
      <c r="I100" s="122" t="s">
        <v>718</v>
      </c>
      <c r="J100" s="122" t="s">
        <v>980</v>
      </c>
      <c r="K100" s="363">
        <f t="shared" ref="K100:K101" si="34">H100-F100</f>
        <v>15</v>
      </c>
      <c r="L100" s="218">
        <f t="shared" ref="L100:L101" si="35">(H100*N100)*0.07%</f>
        <v>434.91000000000008</v>
      </c>
      <c r="M100" s="219">
        <f t="shared" ref="M100:M101" si="36">(K100*N100)-L100</f>
        <v>8565.09</v>
      </c>
      <c r="N100" s="122">
        <v>600</v>
      </c>
      <c r="O100" s="123" t="s">
        <v>624</v>
      </c>
      <c r="P100" s="126">
        <v>44391</v>
      </c>
      <c r="Q100" s="220"/>
      <c r="R100" s="6" t="s">
        <v>625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3.5" customHeight="1">
      <c r="A101" s="215">
        <v>26</v>
      </c>
      <c r="B101" s="200">
        <v>44391</v>
      </c>
      <c r="C101" s="119"/>
      <c r="D101" s="216" t="s">
        <v>721</v>
      </c>
      <c r="E101" s="116" t="s">
        <v>626</v>
      </c>
      <c r="F101" s="116">
        <v>2420</v>
      </c>
      <c r="G101" s="116">
        <v>2375</v>
      </c>
      <c r="H101" s="116">
        <v>2440</v>
      </c>
      <c r="I101" s="122">
        <v>2500</v>
      </c>
      <c r="J101" s="122" t="s">
        <v>1067</v>
      </c>
      <c r="K101" s="407">
        <f t="shared" si="34"/>
        <v>20</v>
      </c>
      <c r="L101" s="218">
        <f t="shared" si="35"/>
        <v>512.40000000000009</v>
      </c>
      <c r="M101" s="219">
        <f t="shared" si="36"/>
        <v>5487.6</v>
      </c>
      <c r="N101" s="122">
        <v>300</v>
      </c>
      <c r="O101" s="123" t="s">
        <v>624</v>
      </c>
      <c r="P101" s="126">
        <v>44397</v>
      </c>
      <c r="Q101" s="220"/>
      <c r="R101" s="6" t="s">
        <v>625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3.5" customHeight="1">
      <c r="A102" s="388">
        <v>27</v>
      </c>
      <c r="B102" s="382">
        <v>44391</v>
      </c>
      <c r="C102" s="389"/>
      <c r="D102" s="389" t="s">
        <v>986</v>
      </c>
      <c r="E102" s="369" t="s">
        <v>626</v>
      </c>
      <c r="F102" s="369">
        <v>2009</v>
      </c>
      <c r="G102" s="369">
        <v>1962</v>
      </c>
      <c r="H102" s="384">
        <v>2039.5</v>
      </c>
      <c r="I102" s="390">
        <v>2100</v>
      </c>
      <c r="J102" s="122" t="s">
        <v>999</v>
      </c>
      <c r="K102" s="371">
        <f t="shared" ref="K102" si="37">H102-F102</f>
        <v>30.5</v>
      </c>
      <c r="L102" s="218">
        <f t="shared" ref="L102" si="38">(H102*N102)*0.07%</f>
        <v>392.60375000000005</v>
      </c>
      <c r="M102" s="219">
        <f t="shared" ref="M102" si="39">(K102*N102)-L102</f>
        <v>7994.8962499999998</v>
      </c>
      <c r="N102" s="122">
        <v>275</v>
      </c>
      <c r="O102" s="123" t="s">
        <v>624</v>
      </c>
      <c r="P102" s="126">
        <v>44392</v>
      </c>
      <c r="Q102" s="220"/>
      <c r="R102" s="6" t="s">
        <v>625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3.5" customHeight="1">
      <c r="A103" s="233">
        <v>28</v>
      </c>
      <c r="B103" s="183">
        <v>44392</v>
      </c>
      <c r="C103" s="234"/>
      <c r="D103" s="234" t="s">
        <v>997</v>
      </c>
      <c r="E103" s="127" t="s">
        <v>626</v>
      </c>
      <c r="F103" s="127" t="s">
        <v>998</v>
      </c>
      <c r="G103" s="127">
        <v>3160</v>
      </c>
      <c r="H103" s="133"/>
      <c r="I103" s="228">
        <v>3280</v>
      </c>
      <c r="J103" s="228" t="s">
        <v>633</v>
      </c>
      <c r="K103" s="362"/>
      <c r="L103" s="230"/>
      <c r="M103" s="235"/>
      <c r="N103" s="228"/>
      <c r="O103" s="236"/>
      <c r="P103" s="237"/>
      <c r="Q103" s="220"/>
      <c r="R103" s="6" t="s">
        <v>625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3.5" customHeight="1">
      <c r="A104" s="404">
        <v>29</v>
      </c>
      <c r="B104" s="373">
        <v>44393</v>
      </c>
      <c r="C104" s="402"/>
      <c r="D104" s="402" t="s">
        <v>986</v>
      </c>
      <c r="E104" s="376" t="s">
        <v>626</v>
      </c>
      <c r="F104" s="376">
        <v>2026</v>
      </c>
      <c r="G104" s="376">
        <v>1982</v>
      </c>
      <c r="H104" s="387">
        <v>1982</v>
      </c>
      <c r="I104" s="405">
        <v>2120</v>
      </c>
      <c r="J104" s="195" t="s">
        <v>1038</v>
      </c>
      <c r="K104" s="224">
        <f t="shared" ref="K104" si="40">H104-F104</f>
        <v>-44</v>
      </c>
      <c r="L104" s="225">
        <f t="shared" ref="L104" si="41">(H104*N104)*0.07%</f>
        <v>381.53500000000008</v>
      </c>
      <c r="M104" s="226">
        <f t="shared" ref="M104" si="42">(K104*N104)-L104</f>
        <v>-12481.535</v>
      </c>
      <c r="N104" s="195">
        <v>275</v>
      </c>
      <c r="O104" s="227" t="s">
        <v>662</v>
      </c>
      <c r="P104" s="198">
        <v>44396</v>
      </c>
      <c r="Q104" s="220"/>
      <c r="R104" s="6" t="s">
        <v>625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3.5" customHeight="1">
      <c r="A105" s="233">
        <v>30</v>
      </c>
      <c r="B105" s="183">
        <v>44393</v>
      </c>
      <c r="C105" s="234"/>
      <c r="D105" s="234" t="s">
        <v>1015</v>
      </c>
      <c r="E105" s="127" t="s">
        <v>626</v>
      </c>
      <c r="F105" s="127" t="s">
        <v>1016</v>
      </c>
      <c r="G105" s="127">
        <v>948</v>
      </c>
      <c r="H105" s="133"/>
      <c r="I105" s="228" t="s">
        <v>1017</v>
      </c>
      <c r="J105" s="228" t="s">
        <v>633</v>
      </c>
      <c r="K105" s="391"/>
      <c r="L105" s="230"/>
      <c r="M105" s="235"/>
      <c r="N105" s="228"/>
      <c r="O105" s="236"/>
      <c r="P105" s="237"/>
      <c r="Q105" s="220"/>
      <c r="R105" s="6" t="s">
        <v>639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3.5" customHeight="1">
      <c r="A106" s="388">
        <v>31</v>
      </c>
      <c r="B106" s="382">
        <v>44396</v>
      </c>
      <c r="C106" s="389"/>
      <c r="D106" s="389" t="s">
        <v>693</v>
      </c>
      <c r="E106" s="369" t="s">
        <v>626</v>
      </c>
      <c r="F106" s="369">
        <v>1740</v>
      </c>
      <c r="G106" s="369">
        <v>1704</v>
      </c>
      <c r="H106" s="384">
        <v>1759</v>
      </c>
      <c r="I106" s="390" t="s">
        <v>1036</v>
      </c>
      <c r="J106" s="122" t="s">
        <v>1042</v>
      </c>
      <c r="K106" s="394">
        <f t="shared" ref="K106" si="43">H106-F106</f>
        <v>19</v>
      </c>
      <c r="L106" s="218">
        <f t="shared" ref="L106" si="44">(H106*N106)*0.07%</f>
        <v>461.73750000000007</v>
      </c>
      <c r="M106" s="219">
        <f t="shared" ref="M106" si="45">(K106*N106)-L106</f>
        <v>6663.2624999999998</v>
      </c>
      <c r="N106" s="122">
        <v>375</v>
      </c>
      <c r="O106" s="123" t="s">
        <v>624</v>
      </c>
      <c r="P106" s="201">
        <v>44396</v>
      </c>
      <c r="Q106" s="220"/>
      <c r="R106" s="6" t="s">
        <v>639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3.5" customHeight="1">
      <c r="A107" s="388">
        <v>32</v>
      </c>
      <c r="B107" s="382">
        <v>44396</v>
      </c>
      <c r="C107" s="389"/>
      <c r="D107" s="389" t="s">
        <v>1035</v>
      </c>
      <c r="E107" s="369" t="s">
        <v>626</v>
      </c>
      <c r="F107" s="369">
        <v>2977.5</v>
      </c>
      <c r="G107" s="369">
        <v>2935</v>
      </c>
      <c r="H107" s="384">
        <v>3015.5</v>
      </c>
      <c r="I107" s="390" t="s">
        <v>1037</v>
      </c>
      <c r="J107" s="122" t="s">
        <v>1066</v>
      </c>
      <c r="K107" s="407">
        <f t="shared" ref="K107" si="46">H107-F107</f>
        <v>38</v>
      </c>
      <c r="L107" s="218">
        <f t="shared" ref="L107" si="47">(H107*N107)*0.07%</f>
        <v>633.25500000000011</v>
      </c>
      <c r="M107" s="219">
        <f t="shared" ref="M107" si="48">(K107*N107)-L107</f>
        <v>10766.744999999999</v>
      </c>
      <c r="N107" s="122">
        <v>300</v>
      </c>
      <c r="O107" s="123" t="s">
        <v>624</v>
      </c>
      <c r="P107" s="126">
        <v>44397</v>
      </c>
      <c r="Q107" s="220"/>
      <c r="R107" s="6" t="s">
        <v>639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3.5" customHeight="1">
      <c r="A108" s="233">
        <v>33</v>
      </c>
      <c r="B108" s="183">
        <v>44397</v>
      </c>
      <c r="C108" s="234"/>
      <c r="D108" s="234" t="s">
        <v>728</v>
      </c>
      <c r="E108" s="127" t="s">
        <v>626</v>
      </c>
      <c r="F108" s="127" t="s">
        <v>1071</v>
      </c>
      <c r="G108" s="127">
        <v>1545</v>
      </c>
      <c r="H108" s="133"/>
      <c r="I108" s="228">
        <v>1630</v>
      </c>
      <c r="J108" s="228" t="s">
        <v>633</v>
      </c>
      <c r="K108" s="406"/>
      <c r="L108" s="230"/>
      <c r="M108" s="235"/>
      <c r="N108" s="228"/>
      <c r="O108" s="236"/>
      <c r="P108" s="237"/>
      <c r="Q108" s="220"/>
      <c r="R108" s="6" t="s">
        <v>625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3.5" customHeight="1">
      <c r="A109" s="233">
        <v>34</v>
      </c>
      <c r="B109" s="183">
        <v>44397</v>
      </c>
      <c r="C109" s="234"/>
      <c r="D109" s="234" t="s">
        <v>725</v>
      </c>
      <c r="E109" s="127" t="s">
        <v>626</v>
      </c>
      <c r="F109" s="127" t="s">
        <v>1072</v>
      </c>
      <c r="G109" s="127">
        <v>2825</v>
      </c>
      <c r="H109" s="133"/>
      <c r="I109" s="228">
        <v>3000</v>
      </c>
      <c r="J109" s="228" t="s">
        <v>633</v>
      </c>
      <c r="K109" s="406"/>
      <c r="L109" s="230"/>
      <c r="M109" s="235"/>
      <c r="N109" s="228"/>
      <c r="O109" s="236"/>
      <c r="P109" s="237"/>
      <c r="Q109" s="220"/>
      <c r="R109" s="6" t="s">
        <v>639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3.5" customHeight="1">
      <c r="A110" s="233"/>
      <c r="B110" s="183"/>
      <c r="C110" s="234"/>
      <c r="D110" s="234"/>
      <c r="E110" s="127"/>
      <c r="F110" s="127"/>
      <c r="G110" s="127"/>
      <c r="H110" s="133"/>
      <c r="I110" s="228"/>
      <c r="J110" s="228"/>
      <c r="K110" s="406"/>
      <c r="L110" s="230"/>
      <c r="M110" s="235"/>
      <c r="N110" s="228"/>
      <c r="O110" s="236"/>
      <c r="P110" s="237"/>
      <c r="Q110" s="220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3.5" customHeight="1">
      <c r="A111" s="233"/>
      <c r="B111" s="183"/>
      <c r="C111" s="234"/>
      <c r="D111" s="234"/>
      <c r="E111" s="127"/>
      <c r="F111" s="127"/>
      <c r="G111" s="127"/>
      <c r="H111" s="133"/>
      <c r="I111" s="228"/>
      <c r="J111" s="228"/>
      <c r="K111" s="406"/>
      <c r="L111" s="230"/>
      <c r="M111" s="235"/>
      <c r="N111" s="228"/>
      <c r="O111" s="236"/>
      <c r="P111" s="237"/>
      <c r="Q111" s="220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3.5" customHeight="1">
      <c r="A112" s="233"/>
      <c r="B112" s="183"/>
      <c r="C112" s="234"/>
      <c r="D112" s="234"/>
      <c r="E112" s="127"/>
      <c r="F112" s="127"/>
      <c r="G112" s="127"/>
      <c r="H112" s="133"/>
      <c r="I112" s="228"/>
      <c r="J112" s="228"/>
      <c r="K112" s="362"/>
      <c r="L112" s="230"/>
      <c r="M112" s="235"/>
      <c r="N112" s="228"/>
      <c r="O112" s="236"/>
      <c r="P112" s="237"/>
      <c r="Q112" s="220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3.5" customHeight="1">
      <c r="A113" s="233"/>
      <c r="B113" s="183"/>
      <c r="C113" s="130"/>
      <c r="D113" s="234"/>
      <c r="E113" s="127"/>
      <c r="F113" s="127"/>
      <c r="G113" s="127"/>
      <c r="H113" s="127"/>
      <c r="I113" s="133"/>
      <c r="J113" s="228"/>
      <c r="K113" s="134"/>
      <c r="L113" s="230"/>
      <c r="M113" s="228"/>
      <c r="N113" s="228"/>
      <c r="O113" s="236"/>
      <c r="P113" s="238"/>
      <c r="Q113" s="220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3.5" customHeight="1">
      <c r="A114" s="432"/>
      <c r="B114" s="433"/>
      <c r="C114" s="130"/>
      <c r="D114" s="234"/>
      <c r="E114" s="127"/>
      <c r="F114" s="127"/>
      <c r="G114" s="127"/>
      <c r="H114" s="127"/>
      <c r="I114" s="133"/>
      <c r="J114" s="434"/>
      <c r="K114" s="230"/>
      <c r="L114" s="230"/>
      <c r="M114" s="434"/>
      <c r="N114" s="434"/>
      <c r="O114" s="430"/>
      <c r="P114" s="431"/>
      <c r="Q114" s="220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3.5" customHeight="1">
      <c r="A115" s="423"/>
      <c r="B115" s="423"/>
      <c r="C115" s="130"/>
      <c r="D115" s="234"/>
      <c r="E115" s="127"/>
      <c r="F115" s="127"/>
      <c r="G115" s="127"/>
      <c r="H115" s="127"/>
      <c r="I115" s="133"/>
      <c r="J115" s="423"/>
      <c r="K115" s="134"/>
      <c r="L115" s="230"/>
      <c r="M115" s="423"/>
      <c r="N115" s="423"/>
      <c r="O115" s="423"/>
      <c r="P115" s="423"/>
      <c r="Q115" s="1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3.5" customHeight="1">
      <c r="A116" s="148"/>
      <c r="B116" s="149"/>
      <c r="C116" s="204"/>
      <c r="D116" s="239"/>
      <c r="E116" s="240"/>
      <c r="F116" s="148"/>
      <c r="G116" s="148"/>
      <c r="H116" s="148"/>
      <c r="I116" s="206"/>
      <c r="J116" s="206"/>
      <c r="K116" s="206"/>
      <c r="L116" s="206"/>
      <c r="M116" s="206"/>
      <c r="N116" s="206"/>
      <c r="O116" s="206"/>
      <c r="P116" s="206"/>
      <c r="Q116" s="1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>
      <c r="A117" s="241"/>
      <c r="B117" s="149"/>
      <c r="C117" s="150"/>
      <c r="D117" s="242"/>
      <c r="E117" s="153"/>
      <c r="F117" s="153"/>
      <c r="G117" s="153"/>
      <c r="H117" s="153"/>
      <c r="I117" s="153"/>
      <c r="J117" s="6"/>
      <c r="K117" s="153"/>
      <c r="L117" s="153"/>
      <c r="M117" s="6"/>
      <c r="N117" s="1"/>
      <c r="O117" s="150"/>
      <c r="P117" s="44"/>
      <c r="Q117" s="44"/>
      <c r="R117" s="6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</row>
    <row r="118" spans="1:38" ht="12.75" customHeight="1">
      <c r="A118" s="243" t="s">
        <v>730</v>
      </c>
      <c r="B118" s="243"/>
      <c r="C118" s="243"/>
      <c r="D118" s="243"/>
      <c r="E118" s="244"/>
      <c r="F118" s="153"/>
      <c r="G118" s="153"/>
      <c r="H118" s="153"/>
      <c r="I118" s="153"/>
      <c r="J118" s="1"/>
      <c r="K118" s="6"/>
      <c r="L118" s="6"/>
      <c r="M118" s="6"/>
      <c r="N118" s="1"/>
      <c r="O118" s="1"/>
      <c r="P118" s="44"/>
      <c r="Q118" s="44"/>
      <c r="R118" s="6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</row>
    <row r="119" spans="1:38" ht="38.25" customHeight="1">
      <c r="A119" s="102" t="s">
        <v>16</v>
      </c>
      <c r="B119" s="102" t="s">
        <v>590</v>
      </c>
      <c r="C119" s="102"/>
      <c r="D119" s="103" t="s">
        <v>610</v>
      </c>
      <c r="E119" s="102" t="s">
        <v>611</v>
      </c>
      <c r="F119" s="102" t="s">
        <v>612</v>
      </c>
      <c r="G119" s="102" t="s">
        <v>655</v>
      </c>
      <c r="H119" s="102" t="s">
        <v>614</v>
      </c>
      <c r="I119" s="102" t="s">
        <v>615</v>
      </c>
      <c r="J119" s="101" t="s">
        <v>616</v>
      </c>
      <c r="K119" s="101" t="s">
        <v>731</v>
      </c>
      <c r="L119" s="104" t="s">
        <v>618</v>
      </c>
      <c r="M119" s="214" t="s">
        <v>690</v>
      </c>
      <c r="N119" s="102" t="s">
        <v>691</v>
      </c>
      <c r="O119" s="102" t="s">
        <v>620</v>
      </c>
      <c r="P119" s="103" t="s">
        <v>621</v>
      </c>
      <c r="Q119" s="44"/>
      <c r="R119" s="6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</row>
    <row r="120" spans="1:38" ht="14.25" customHeight="1">
      <c r="A120" s="445">
        <v>1</v>
      </c>
      <c r="B120" s="446">
        <v>44376</v>
      </c>
      <c r="C120" s="216" t="s">
        <v>732</v>
      </c>
      <c r="D120" s="216" t="s">
        <v>733</v>
      </c>
      <c r="E120" s="116" t="s">
        <v>626</v>
      </c>
      <c r="F120" s="116">
        <v>89</v>
      </c>
      <c r="G120" s="116"/>
      <c r="H120" s="122">
        <v>125</v>
      </c>
      <c r="I120" s="443"/>
      <c r="J120" s="443" t="s">
        <v>734</v>
      </c>
      <c r="K120" s="218">
        <v>36</v>
      </c>
      <c r="L120" s="443">
        <v>100</v>
      </c>
      <c r="M120" s="443">
        <f>(15*N120)-200</f>
        <v>4675</v>
      </c>
      <c r="N120" s="443">
        <v>325</v>
      </c>
      <c r="O120" s="442" t="s">
        <v>624</v>
      </c>
      <c r="P120" s="439">
        <v>44383</v>
      </c>
      <c r="Q120" s="220"/>
      <c r="R120" s="245" t="s">
        <v>625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4.25" customHeight="1">
      <c r="A121" s="423"/>
      <c r="B121" s="423"/>
      <c r="C121" s="216" t="s">
        <v>735</v>
      </c>
      <c r="D121" s="216" t="s">
        <v>736</v>
      </c>
      <c r="E121" s="116" t="s">
        <v>737</v>
      </c>
      <c r="F121" s="116">
        <v>69</v>
      </c>
      <c r="G121" s="116"/>
      <c r="H121" s="122">
        <v>90</v>
      </c>
      <c r="I121" s="423"/>
      <c r="J121" s="423"/>
      <c r="K121" s="218">
        <v>21</v>
      </c>
      <c r="L121" s="423"/>
      <c r="M121" s="423"/>
      <c r="N121" s="423"/>
      <c r="O121" s="423"/>
      <c r="P121" s="423"/>
      <c r="Q121" s="220"/>
      <c r="R121" s="245" t="s">
        <v>625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4.25" customHeight="1">
      <c r="A122" s="221">
        <v>2</v>
      </c>
      <c r="B122" s="191">
        <v>44377</v>
      </c>
      <c r="C122" s="222"/>
      <c r="D122" s="223" t="s">
        <v>738</v>
      </c>
      <c r="E122" s="194" t="s">
        <v>626</v>
      </c>
      <c r="F122" s="194">
        <v>36</v>
      </c>
      <c r="G122" s="194">
        <v>0</v>
      </c>
      <c r="H122" s="194">
        <v>0</v>
      </c>
      <c r="I122" s="195">
        <v>90</v>
      </c>
      <c r="J122" s="246" t="s">
        <v>739</v>
      </c>
      <c r="K122" s="225">
        <f>H122-F122</f>
        <v>-36</v>
      </c>
      <c r="L122" s="225">
        <v>100</v>
      </c>
      <c r="M122" s="246">
        <f>(K122*N122)-100</f>
        <v>-2800</v>
      </c>
      <c r="N122" s="246">
        <v>75</v>
      </c>
      <c r="O122" s="247" t="s">
        <v>662</v>
      </c>
      <c r="P122" s="248">
        <v>44378</v>
      </c>
      <c r="Q122" s="220"/>
      <c r="R122" s="245" t="s">
        <v>639</v>
      </c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4.25" customHeight="1">
      <c r="A123" s="445">
        <v>3</v>
      </c>
      <c r="B123" s="446">
        <v>44378</v>
      </c>
      <c r="C123" s="119" t="s">
        <v>732</v>
      </c>
      <c r="D123" s="216" t="s">
        <v>740</v>
      </c>
      <c r="E123" s="116" t="s">
        <v>626</v>
      </c>
      <c r="F123" s="116">
        <v>340</v>
      </c>
      <c r="G123" s="116">
        <v>90</v>
      </c>
      <c r="H123" s="116">
        <v>335</v>
      </c>
      <c r="I123" s="122"/>
      <c r="J123" s="443" t="s">
        <v>741</v>
      </c>
      <c r="K123" s="218">
        <v>-5</v>
      </c>
      <c r="L123" s="218">
        <v>100</v>
      </c>
      <c r="M123" s="443">
        <f>(60*N123)-200</f>
        <v>1300</v>
      </c>
      <c r="N123" s="443">
        <v>25</v>
      </c>
      <c r="O123" s="442" t="s">
        <v>624</v>
      </c>
      <c r="P123" s="439">
        <v>44382</v>
      </c>
      <c r="Q123" s="220"/>
      <c r="R123" s="245" t="s">
        <v>625</v>
      </c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4.25" customHeight="1">
      <c r="A124" s="423"/>
      <c r="B124" s="423"/>
      <c r="C124" s="119" t="s">
        <v>735</v>
      </c>
      <c r="D124" s="216" t="s">
        <v>742</v>
      </c>
      <c r="E124" s="116" t="s">
        <v>737</v>
      </c>
      <c r="F124" s="116">
        <v>65</v>
      </c>
      <c r="G124" s="116"/>
      <c r="H124" s="116">
        <v>0</v>
      </c>
      <c r="I124" s="122"/>
      <c r="J124" s="423"/>
      <c r="K124" s="218">
        <v>65</v>
      </c>
      <c r="L124" s="218">
        <v>100</v>
      </c>
      <c r="M124" s="423"/>
      <c r="N124" s="423"/>
      <c r="O124" s="423"/>
      <c r="P124" s="423"/>
      <c r="Q124" s="220"/>
      <c r="R124" s="245" t="s">
        <v>625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4.25" customHeight="1">
      <c r="A125" s="116">
        <v>4</v>
      </c>
      <c r="B125" s="117">
        <v>44378</v>
      </c>
      <c r="C125" s="188"/>
      <c r="D125" s="119" t="s">
        <v>743</v>
      </c>
      <c r="E125" s="116" t="s">
        <v>737</v>
      </c>
      <c r="F125" s="116">
        <v>10.75</v>
      </c>
      <c r="G125" s="249">
        <v>14.5</v>
      </c>
      <c r="H125" s="116">
        <v>8.3000000000000007</v>
      </c>
      <c r="I125" s="122">
        <v>5</v>
      </c>
      <c r="J125" s="232" t="s">
        <v>744</v>
      </c>
      <c r="K125" s="218">
        <f t="shared" ref="K125:K126" si="49">F125-H125</f>
        <v>2.4499999999999993</v>
      </c>
      <c r="L125" s="218">
        <v>100</v>
      </c>
      <c r="M125" s="232">
        <f t="shared" ref="M125:M126" si="50">(K125*N125)-100</f>
        <v>3729.349999999999</v>
      </c>
      <c r="N125" s="122">
        <v>1563</v>
      </c>
      <c r="O125" s="123" t="s">
        <v>624</v>
      </c>
      <c r="P125" s="126">
        <v>44383</v>
      </c>
      <c r="Q125" s="220"/>
      <c r="R125" s="245" t="s">
        <v>639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4.25" customHeight="1">
      <c r="A126" s="215">
        <v>5</v>
      </c>
      <c r="B126" s="117">
        <v>44378</v>
      </c>
      <c r="C126" s="119"/>
      <c r="D126" s="216" t="s">
        <v>745</v>
      </c>
      <c r="E126" s="116" t="s">
        <v>737</v>
      </c>
      <c r="F126" s="116">
        <v>13.5</v>
      </c>
      <c r="G126" s="116">
        <v>19</v>
      </c>
      <c r="H126" s="116">
        <v>10.3</v>
      </c>
      <c r="I126" s="122">
        <v>2</v>
      </c>
      <c r="J126" s="232" t="s">
        <v>746</v>
      </c>
      <c r="K126" s="218">
        <f t="shared" si="49"/>
        <v>3.1999999999999993</v>
      </c>
      <c r="L126" s="218">
        <v>100</v>
      </c>
      <c r="M126" s="232">
        <f t="shared" si="50"/>
        <v>3899.9999999999991</v>
      </c>
      <c r="N126" s="232">
        <v>1250</v>
      </c>
      <c r="O126" s="123" t="s">
        <v>624</v>
      </c>
      <c r="P126" s="126">
        <v>44383</v>
      </c>
      <c r="Q126" s="220"/>
      <c r="R126" s="245" t="s">
        <v>625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4.25" customHeight="1">
      <c r="A127" s="215">
        <v>6</v>
      </c>
      <c r="B127" s="117">
        <v>44382</v>
      </c>
      <c r="C127" s="119"/>
      <c r="D127" s="216" t="s">
        <v>747</v>
      </c>
      <c r="E127" s="116" t="s">
        <v>737</v>
      </c>
      <c r="F127" s="116">
        <v>1.8</v>
      </c>
      <c r="G127" s="116">
        <v>3.05</v>
      </c>
      <c r="H127" s="116">
        <v>0.95</v>
      </c>
      <c r="I127" s="122">
        <v>0.1</v>
      </c>
      <c r="J127" s="232" t="s">
        <v>1034</v>
      </c>
      <c r="K127" s="218">
        <f t="shared" ref="K127" si="51">F127-H127</f>
        <v>0.85000000000000009</v>
      </c>
      <c r="L127" s="218">
        <v>100</v>
      </c>
      <c r="M127" s="232">
        <f t="shared" ref="M127" si="52">(K127*N127)-100</f>
        <v>3300.0000000000005</v>
      </c>
      <c r="N127" s="232">
        <v>4000</v>
      </c>
      <c r="O127" s="123" t="s">
        <v>624</v>
      </c>
      <c r="P127" s="126">
        <v>44396</v>
      </c>
      <c r="Q127" s="220"/>
      <c r="R127" s="245" t="s">
        <v>639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215">
        <v>7</v>
      </c>
      <c r="B128" s="200">
        <v>44383</v>
      </c>
      <c r="C128" s="119"/>
      <c r="D128" s="216" t="s">
        <v>748</v>
      </c>
      <c r="E128" s="116" t="s">
        <v>626</v>
      </c>
      <c r="F128" s="116">
        <v>50</v>
      </c>
      <c r="G128" s="116">
        <v>14</v>
      </c>
      <c r="H128" s="116">
        <v>63.5</v>
      </c>
      <c r="I128" s="122" t="s">
        <v>749</v>
      </c>
      <c r="J128" s="232" t="s">
        <v>750</v>
      </c>
      <c r="K128" s="218">
        <f>H128-F128</f>
        <v>13.5</v>
      </c>
      <c r="L128" s="218">
        <v>100</v>
      </c>
      <c r="M128" s="232">
        <f>(K128*N128)-100</f>
        <v>912.5</v>
      </c>
      <c r="N128" s="232">
        <v>75</v>
      </c>
      <c r="O128" s="123" t="s">
        <v>624</v>
      </c>
      <c r="P128" s="126">
        <v>44383</v>
      </c>
      <c r="Q128" s="220"/>
      <c r="R128" s="245" t="s">
        <v>625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4.25" customHeight="1">
      <c r="A129" s="215">
        <v>8</v>
      </c>
      <c r="B129" s="200">
        <v>44384</v>
      </c>
      <c r="C129" s="119"/>
      <c r="D129" s="216" t="s">
        <v>751</v>
      </c>
      <c r="E129" s="116" t="s">
        <v>626</v>
      </c>
      <c r="F129" s="116">
        <v>2.2000000000000002</v>
      </c>
      <c r="G129" s="116">
        <v>0.9</v>
      </c>
      <c r="H129" s="116">
        <v>2.7</v>
      </c>
      <c r="I129" s="122">
        <v>4</v>
      </c>
      <c r="J129" s="232" t="s">
        <v>996</v>
      </c>
      <c r="K129" s="218">
        <f t="shared" ref="K129" si="53">H129-F129</f>
        <v>0.5</v>
      </c>
      <c r="L129" s="218">
        <v>100</v>
      </c>
      <c r="M129" s="232">
        <f t="shared" ref="M129" si="54">(K129*N129)-100</f>
        <v>1500</v>
      </c>
      <c r="N129" s="232">
        <v>3200</v>
      </c>
      <c r="O129" s="123" t="s">
        <v>624</v>
      </c>
      <c r="P129" s="126">
        <v>44392</v>
      </c>
      <c r="Q129" s="220"/>
      <c r="R129" s="245" t="s">
        <v>625</v>
      </c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215">
        <v>9</v>
      </c>
      <c r="B130" s="200">
        <v>44384</v>
      </c>
      <c r="C130" s="119"/>
      <c r="D130" s="216" t="s">
        <v>752</v>
      </c>
      <c r="E130" s="116" t="s">
        <v>626</v>
      </c>
      <c r="F130" s="116">
        <v>42</v>
      </c>
      <c r="G130" s="116">
        <v>12</v>
      </c>
      <c r="H130" s="116">
        <v>53.5</v>
      </c>
      <c r="I130" s="122" t="s">
        <v>753</v>
      </c>
      <c r="J130" s="232" t="s">
        <v>754</v>
      </c>
      <c r="K130" s="218">
        <f t="shared" ref="K130:K131" si="55">H130-F130</f>
        <v>11.5</v>
      </c>
      <c r="L130" s="218">
        <v>100</v>
      </c>
      <c r="M130" s="232">
        <f t="shared" ref="M130:M135" si="56">(K130*N130)-100</f>
        <v>762.5</v>
      </c>
      <c r="N130" s="232">
        <v>75</v>
      </c>
      <c r="O130" s="123" t="s">
        <v>624</v>
      </c>
      <c r="P130" s="126">
        <v>44385</v>
      </c>
      <c r="Q130" s="220"/>
      <c r="R130" s="245" t="s">
        <v>625</v>
      </c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4.25" customHeight="1">
      <c r="A131" s="250">
        <v>10</v>
      </c>
      <c r="B131" s="251">
        <v>44385</v>
      </c>
      <c r="C131" s="192"/>
      <c r="D131" s="222" t="s">
        <v>755</v>
      </c>
      <c r="E131" s="194" t="s">
        <v>626</v>
      </c>
      <c r="F131" s="194">
        <v>25</v>
      </c>
      <c r="G131" s="194">
        <v>16</v>
      </c>
      <c r="H131" s="194">
        <v>16</v>
      </c>
      <c r="I131" s="195" t="s">
        <v>756</v>
      </c>
      <c r="J131" s="246" t="s">
        <v>757</v>
      </c>
      <c r="K131" s="225">
        <f t="shared" si="55"/>
        <v>-9</v>
      </c>
      <c r="L131" s="225">
        <v>100</v>
      </c>
      <c r="M131" s="246">
        <f t="shared" si="56"/>
        <v>-5050</v>
      </c>
      <c r="N131" s="246">
        <v>550</v>
      </c>
      <c r="O131" s="247" t="s">
        <v>662</v>
      </c>
      <c r="P131" s="198">
        <v>44386</v>
      </c>
      <c r="Q131" s="220"/>
      <c r="R131" s="245" t="s">
        <v>625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4.25" customHeight="1">
      <c r="A132" s="250">
        <v>11</v>
      </c>
      <c r="B132" s="251">
        <v>44385</v>
      </c>
      <c r="C132" s="192"/>
      <c r="D132" s="222" t="s">
        <v>743</v>
      </c>
      <c r="E132" s="194" t="s">
        <v>737</v>
      </c>
      <c r="F132" s="194">
        <v>11.75</v>
      </c>
      <c r="G132" s="194">
        <v>15.2</v>
      </c>
      <c r="H132" s="194">
        <v>15.2</v>
      </c>
      <c r="I132" s="195">
        <v>5</v>
      </c>
      <c r="J132" s="246" t="s">
        <v>758</v>
      </c>
      <c r="K132" s="225">
        <f t="shared" ref="K132:K133" si="57">F132-H132</f>
        <v>-3.4499999999999993</v>
      </c>
      <c r="L132" s="225">
        <v>100</v>
      </c>
      <c r="M132" s="246">
        <f t="shared" si="56"/>
        <v>-5492.3499999999985</v>
      </c>
      <c r="N132" s="195">
        <v>1563</v>
      </c>
      <c r="O132" s="247" t="s">
        <v>662</v>
      </c>
      <c r="P132" s="198">
        <v>44386</v>
      </c>
      <c r="Q132" s="220"/>
      <c r="R132" s="245" t="s">
        <v>639</v>
      </c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4.25" customHeight="1">
      <c r="A133" s="252">
        <v>12</v>
      </c>
      <c r="B133" s="200">
        <v>44385</v>
      </c>
      <c r="C133" s="188"/>
      <c r="D133" s="119" t="s">
        <v>759</v>
      </c>
      <c r="E133" s="116" t="s">
        <v>737</v>
      </c>
      <c r="F133" s="116">
        <v>15.5</v>
      </c>
      <c r="G133" s="116">
        <v>25</v>
      </c>
      <c r="H133" s="116">
        <v>9.5</v>
      </c>
      <c r="I133" s="122">
        <v>0.1</v>
      </c>
      <c r="J133" s="232" t="s">
        <v>760</v>
      </c>
      <c r="K133" s="218">
        <f t="shared" si="57"/>
        <v>6</v>
      </c>
      <c r="L133" s="218">
        <v>100</v>
      </c>
      <c r="M133" s="232">
        <f t="shared" si="56"/>
        <v>3200</v>
      </c>
      <c r="N133" s="232">
        <v>550</v>
      </c>
      <c r="O133" s="123" t="s">
        <v>624</v>
      </c>
      <c r="P133" s="126">
        <v>44390</v>
      </c>
      <c r="Q133" s="220"/>
      <c r="R133" s="245" t="s">
        <v>625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2.75" customHeight="1">
      <c r="A134" s="252">
        <v>13</v>
      </c>
      <c r="B134" s="200">
        <v>44386</v>
      </c>
      <c r="C134" s="188"/>
      <c r="D134" s="119" t="s">
        <v>761</v>
      </c>
      <c r="E134" s="116" t="s">
        <v>626</v>
      </c>
      <c r="F134" s="116">
        <v>58</v>
      </c>
      <c r="G134" s="116">
        <v>17</v>
      </c>
      <c r="H134" s="116">
        <v>70</v>
      </c>
      <c r="I134" s="122" t="s">
        <v>762</v>
      </c>
      <c r="J134" s="232" t="s">
        <v>763</v>
      </c>
      <c r="K134" s="218">
        <f>H134-F134</f>
        <v>12</v>
      </c>
      <c r="L134" s="218">
        <v>100</v>
      </c>
      <c r="M134" s="232">
        <f t="shared" si="56"/>
        <v>800</v>
      </c>
      <c r="N134" s="232">
        <v>75</v>
      </c>
      <c r="O134" s="123" t="s">
        <v>624</v>
      </c>
      <c r="P134" s="201">
        <v>44386</v>
      </c>
      <c r="Q134" s="220"/>
      <c r="R134" s="245" t="s">
        <v>625</v>
      </c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>
      <c r="A135" s="252">
        <v>14</v>
      </c>
      <c r="B135" s="200">
        <v>44389</v>
      </c>
      <c r="C135" s="188"/>
      <c r="D135" s="119" t="s">
        <v>764</v>
      </c>
      <c r="E135" s="116" t="s">
        <v>737</v>
      </c>
      <c r="F135" s="116">
        <v>2.95</v>
      </c>
      <c r="G135" s="116">
        <v>4.4000000000000004</v>
      </c>
      <c r="H135" s="116">
        <v>1.95</v>
      </c>
      <c r="I135" s="122">
        <v>0.1</v>
      </c>
      <c r="J135" s="232" t="s">
        <v>765</v>
      </c>
      <c r="K135" s="218">
        <f>F135-H135</f>
        <v>1.0000000000000002</v>
      </c>
      <c r="L135" s="218">
        <v>100</v>
      </c>
      <c r="M135" s="232">
        <f t="shared" si="56"/>
        <v>2900.0000000000005</v>
      </c>
      <c r="N135" s="232">
        <v>3000</v>
      </c>
      <c r="O135" s="123" t="s">
        <v>624</v>
      </c>
      <c r="P135" s="201">
        <v>44389</v>
      </c>
      <c r="Q135" s="220"/>
      <c r="R135" s="245" t="s">
        <v>625</v>
      </c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4.25" customHeight="1">
      <c r="A136" s="440">
        <v>15</v>
      </c>
      <c r="B136" s="441">
        <v>44390</v>
      </c>
      <c r="C136" s="386" t="s">
        <v>732</v>
      </c>
      <c r="D136" s="402" t="s">
        <v>1007</v>
      </c>
      <c r="E136" s="376" t="s">
        <v>626</v>
      </c>
      <c r="F136" s="376">
        <v>275</v>
      </c>
      <c r="G136" s="376">
        <v>90</v>
      </c>
      <c r="H136" s="376">
        <v>90</v>
      </c>
      <c r="I136" s="387">
        <f>H136-F136</f>
        <v>-185</v>
      </c>
      <c r="J136" s="437" t="s">
        <v>1033</v>
      </c>
      <c r="K136" s="403">
        <v>-185</v>
      </c>
      <c r="L136" s="403">
        <v>100</v>
      </c>
      <c r="M136" s="438">
        <f>(-135*25)-200</f>
        <v>-3575</v>
      </c>
      <c r="N136" s="438">
        <v>25</v>
      </c>
      <c r="O136" s="444" t="s">
        <v>662</v>
      </c>
      <c r="P136" s="435">
        <v>44396</v>
      </c>
      <c r="Q136" s="220"/>
      <c r="R136" s="245" t="s">
        <v>625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4.25" customHeight="1">
      <c r="A137" s="436"/>
      <c r="B137" s="436"/>
      <c r="C137" s="386" t="s">
        <v>735</v>
      </c>
      <c r="D137" s="402" t="s">
        <v>1006</v>
      </c>
      <c r="E137" s="376" t="s">
        <v>737</v>
      </c>
      <c r="F137" s="376">
        <v>50</v>
      </c>
      <c r="G137" s="376"/>
      <c r="H137" s="376">
        <v>0</v>
      </c>
      <c r="I137" s="387">
        <f>F137-H137</f>
        <v>50</v>
      </c>
      <c r="J137" s="436"/>
      <c r="K137" s="403">
        <v>50</v>
      </c>
      <c r="L137" s="403">
        <v>100</v>
      </c>
      <c r="M137" s="436"/>
      <c r="N137" s="436"/>
      <c r="O137" s="436"/>
      <c r="P137" s="436"/>
      <c r="Q137" s="220"/>
      <c r="R137" s="245" t="s">
        <v>625</v>
      </c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>
      <c r="A138" s="364">
        <v>16</v>
      </c>
      <c r="B138" s="382">
        <v>44390</v>
      </c>
      <c r="C138" s="383"/>
      <c r="D138" s="367" t="s">
        <v>766</v>
      </c>
      <c r="E138" s="369" t="s">
        <v>737</v>
      </c>
      <c r="F138" s="369">
        <v>25</v>
      </c>
      <c r="G138" s="369">
        <v>41</v>
      </c>
      <c r="H138" s="369">
        <v>14.5</v>
      </c>
      <c r="I138" s="384">
        <v>0.1</v>
      </c>
      <c r="J138" s="232" t="s">
        <v>978</v>
      </c>
      <c r="K138" s="218">
        <f t="shared" ref="K138:K139" si="58">F138-H138</f>
        <v>10.5</v>
      </c>
      <c r="L138" s="218">
        <v>100</v>
      </c>
      <c r="M138" s="232">
        <f t="shared" ref="M138:M139" si="59">(K138*N138)-100</f>
        <v>3312.5</v>
      </c>
      <c r="N138" s="122">
        <v>325</v>
      </c>
      <c r="O138" s="123" t="s">
        <v>624</v>
      </c>
      <c r="P138" s="126">
        <v>44392</v>
      </c>
      <c r="Q138" s="220"/>
      <c r="R138" s="245" t="s">
        <v>625</v>
      </c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>
      <c r="A139" s="364">
        <v>17</v>
      </c>
      <c r="B139" s="382">
        <v>44391</v>
      </c>
      <c r="C139" s="383"/>
      <c r="D139" s="367" t="s">
        <v>983</v>
      </c>
      <c r="E139" s="369" t="s">
        <v>737</v>
      </c>
      <c r="F139" s="369">
        <v>2.2000000000000002</v>
      </c>
      <c r="G139" s="369">
        <v>3.5</v>
      </c>
      <c r="H139" s="369">
        <v>1.25</v>
      </c>
      <c r="I139" s="384">
        <v>0.1</v>
      </c>
      <c r="J139" s="232" t="s">
        <v>1018</v>
      </c>
      <c r="K139" s="218">
        <f t="shared" si="58"/>
        <v>0.95000000000000018</v>
      </c>
      <c r="L139" s="218">
        <v>100</v>
      </c>
      <c r="M139" s="232">
        <f t="shared" si="59"/>
        <v>3700.0000000000009</v>
      </c>
      <c r="N139" s="122">
        <v>4000</v>
      </c>
      <c r="O139" s="123" t="s">
        <v>624</v>
      </c>
      <c r="P139" s="126">
        <v>44393</v>
      </c>
      <c r="Q139" s="220"/>
      <c r="R139" s="245" t="s">
        <v>639</v>
      </c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>
      <c r="A140" s="364">
        <v>18</v>
      </c>
      <c r="B140" s="382">
        <v>44391</v>
      </c>
      <c r="C140" s="383"/>
      <c r="D140" s="367" t="s">
        <v>984</v>
      </c>
      <c r="E140" s="369" t="s">
        <v>737</v>
      </c>
      <c r="F140" s="369">
        <v>5</v>
      </c>
      <c r="G140" s="369">
        <v>7.1</v>
      </c>
      <c r="H140" s="369">
        <v>3.6</v>
      </c>
      <c r="I140" s="384">
        <v>0.1</v>
      </c>
      <c r="J140" s="232" t="s">
        <v>1008</v>
      </c>
      <c r="K140" s="218">
        <f t="shared" ref="K140" si="60">F140-H140</f>
        <v>1.4</v>
      </c>
      <c r="L140" s="218">
        <v>100</v>
      </c>
      <c r="M140" s="232">
        <f t="shared" ref="M140" si="61">(K140*N140)-100</f>
        <v>3539.9999999999995</v>
      </c>
      <c r="N140" s="122">
        <v>2600</v>
      </c>
      <c r="O140" s="123" t="s">
        <v>624</v>
      </c>
      <c r="P140" s="126">
        <v>44393</v>
      </c>
      <c r="Q140" s="220"/>
      <c r="R140" s="245" t="s">
        <v>625</v>
      </c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>
      <c r="A141" s="364">
        <v>19</v>
      </c>
      <c r="B141" s="382">
        <v>44391</v>
      </c>
      <c r="C141" s="383"/>
      <c r="D141" s="367" t="s">
        <v>985</v>
      </c>
      <c r="E141" s="369" t="s">
        <v>737</v>
      </c>
      <c r="F141" s="369">
        <v>6.5</v>
      </c>
      <c r="G141" s="369">
        <v>10.5</v>
      </c>
      <c r="H141" s="369">
        <v>4.0999999999999996</v>
      </c>
      <c r="I141" s="384">
        <v>0.1</v>
      </c>
      <c r="J141" s="232" t="s">
        <v>994</v>
      </c>
      <c r="K141" s="218">
        <f t="shared" ref="K141:K142" si="62">F141-H141</f>
        <v>2.4000000000000004</v>
      </c>
      <c r="L141" s="218">
        <v>100</v>
      </c>
      <c r="M141" s="232">
        <f t="shared" ref="M141:M142" si="63">(K141*N141)-100</f>
        <v>3200.0000000000005</v>
      </c>
      <c r="N141" s="122">
        <v>1375</v>
      </c>
      <c r="O141" s="123" t="s">
        <v>624</v>
      </c>
      <c r="P141" s="126">
        <v>44392</v>
      </c>
      <c r="Q141" s="220"/>
      <c r="R141" s="245" t="s">
        <v>625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2.75" customHeight="1">
      <c r="A142" s="385">
        <v>20</v>
      </c>
      <c r="B142" s="373">
        <v>44391</v>
      </c>
      <c r="C142" s="374"/>
      <c r="D142" s="386" t="s">
        <v>764</v>
      </c>
      <c r="E142" s="376" t="s">
        <v>737</v>
      </c>
      <c r="F142" s="376">
        <v>2.5</v>
      </c>
      <c r="G142" s="376">
        <v>4.2</v>
      </c>
      <c r="H142" s="376">
        <v>4.2</v>
      </c>
      <c r="I142" s="387">
        <v>0.1</v>
      </c>
      <c r="J142" s="246" t="s">
        <v>995</v>
      </c>
      <c r="K142" s="225">
        <f t="shared" si="62"/>
        <v>-1.7000000000000002</v>
      </c>
      <c r="L142" s="225">
        <v>100</v>
      </c>
      <c r="M142" s="246">
        <f t="shared" si="63"/>
        <v>-5200.0000000000009</v>
      </c>
      <c r="N142" s="195">
        <v>3000</v>
      </c>
      <c r="O142" s="247" t="s">
        <v>662</v>
      </c>
      <c r="P142" s="198">
        <v>44392</v>
      </c>
      <c r="Q142" s="220"/>
      <c r="R142" s="245" t="s">
        <v>625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>
      <c r="A143" s="137">
        <v>21</v>
      </c>
      <c r="B143" s="183">
        <v>44393</v>
      </c>
      <c r="C143" s="184"/>
      <c r="D143" s="130" t="s">
        <v>1009</v>
      </c>
      <c r="E143" s="127" t="s">
        <v>626</v>
      </c>
      <c r="F143" s="127" t="s">
        <v>1010</v>
      </c>
      <c r="G143" s="127">
        <v>0.8</v>
      </c>
      <c r="H143" s="127"/>
      <c r="I143" s="186" t="s">
        <v>1011</v>
      </c>
      <c r="J143" s="228" t="s">
        <v>633</v>
      </c>
      <c r="K143" s="230"/>
      <c r="L143" s="230"/>
      <c r="M143" s="228"/>
      <c r="N143" s="228"/>
      <c r="O143" s="199"/>
      <c r="P143" s="136"/>
      <c r="Q143" s="220"/>
      <c r="R143" s="245" t="s">
        <v>625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>
      <c r="A144" s="364">
        <v>22</v>
      </c>
      <c r="B144" s="382">
        <v>44393</v>
      </c>
      <c r="C144" s="383"/>
      <c r="D144" s="367" t="s">
        <v>1012</v>
      </c>
      <c r="E144" s="369" t="s">
        <v>626</v>
      </c>
      <c r="F144" s="369">
        <v>65</v>
      </c>
      <c r="G144" s="369">
        <v>20</v>
      </c>
      <c r="H144" s="369">
        <v>83</v>
      </c>
      <c r="I144" s="384" t="s">
        <v>1013</v>
      </c>
      <c r="J144" s="232" t="s">
        <v>1014</v>
      </c>
      <c r="K144" s="218">
        <f>H144-F144</f>
        <v>18</v>
      </c>
      <c r="L144" s="218">
        <v>100</v>
      </c>
      <c r="M144" s="232">
        <f t="shared" ref="M144" si="64">(K144*N144)-100</f>
        <v>1250</v>
      </c>
      <c r="N144" s="232">
        <v>75</v>
      </c>
      <c r="O144" s="123" t="s">
        <v>624</v>
      </c>
      <c r="P144" s="201">
        <v>44393</v>
      </c>
      <c r="Q144" s="220"/>
      <c r="R144" s="245" t="s">
        <v>639</v>
      </c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>
      <c r="A145" s="137"/>
      <c r="B145" s="183"/>
      <c r="C145" s="184"/>
      <c r="D145" s="130"/>
      <c r="E145" s="127"/>
      <c r="F145" s="127"/>
      <c r="G145" s="127"/>
      <c r="H145" s="127"/>
      <c r="I145" s="133"/>
      <c r="J145" s="228"/>
      <c r="K145" s="230"/>
      <c r="L145" s="230"/>
      <c r="M145" s="228"/>
      <c r="N145" s="228"/>
      <c r="O145" s="199"/>
      <c r="P145" s="136"/>
      <c r="Q145" s="220"/>
      <c r="R145" s="245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>
      <c r="A146" s="137"/>
      <c r="B146" s="183"/>
      <c r="C146" s="184"/>
      <c r="D146" s="130"/>
      <c r="E146" s="127"/>
      <c r="F146" s="127"/>
      <c r="G146" s="127"/>
      <c r="H146" s="127"/>
      <c r="I146" s="133"/>
      <c r="J146" s="228"/>
      <c r="K146" s="230"/>
      <c r="L146" s="230"/>
      <c r="M146" s="228"/>
      <c r="N146" s="228"/>
      <c r="O146" s="199"/>
      <c r="P146" s="136"/>
      <c r="Q146" s="220"/>
      <c r="R146" s="245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>
      <c r="A147" s="137"/>
      <c r="B147" s="183"/>
      <c r="C147" s="184"/>
      <c r="D147" s="130"/>
      <c r="E147" s="127"/>
      <c r="F147" s="127"/>
      <c r="G147" s="127"/>
      <c r="H147" s="127"/>
      <c r="I147" s="133"/>
      <c r="J147" s="228"/>
      <c r="K147" s="230"/>
      <c r="L147" s="230"/>
      <c r="M147" s="228"/>
      <c r="N147" s="228"/>
      <c r="O147" s="199"/>
      <c r="P147" s="136"/>
      <c r="Q147" s="220"/>
      <c r="R147" s="245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>
      <c r="A148" s="137"/>
      <c r="B148" s="183"/>
      <c r="C148" s="184"/>
      <c r="D148" s="130"/>
      <c r="E148" s="127"/>
      <c r="F148" s="127"/>
      <c r="G148" s="127"/>
      <c r="H148" s="127"/>
      <c r="I148" s="133"/>
      <c r="J148" s="228"/>
      <c r="K148" s="230"/>
      <c r="L148" s="230"/>
      <c r="M148" s="228"/>
      <c r="N148" s="228"/>
      <c r="O148" s="199"/>
      <c r="P148" s="136"/>
      <c r="Q148" s="220"/>
      <c r="R148" s="245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4.25" customHeight="1">
      <c r="A149" s="137"/>
      <c r="B149" s="128"/>
      <c r="C149" s="184"/>
      <c r="D149" s="130"/>
      <c r="E149" s="127"/>
      <c r="F149" s="127"/>
      <c r="G149" s="127"/>
      <c r="H149" s="127"/>
      <c r="I149" s="133"/>
      <c r="J149" s="133"/>
      <c r="K149" s="133"/>
      <c r="L149" s="133"/>
      <c r="M149" s="231"/>
      <c r="N149" s="133"/>
      <c r="O149" s="199"/>
      <c r="P149" s="186"/>
      <c r="Q149" s="220"/>
      <c r="R149" s="245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4.25" customHeight="1">
      <c r="A150" s="1"/>
      <c r="B150" s="220"/>
      <c r="C150" s="220"/>
      <c r="D150" s="220"/>
      <c r="E150" s="220"/>
      <c r="F150" s="220"/>
      <c r="G150" s="220"/>
      <c r="H150" s="220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4.25" customHeight="1">
      <c r="A152" s="240"/>
      <c r="B152" s="253"/>
      <c r="C152" s="253"/>
      <c r="D152" s="254"/>
      <c r="E152" s="240"/>
      <c r="F152" s="255"/>
      <c r="G152" s="240"/>
      <c r="H152" s="240"/>
      <c r="I152" s="240"/>
      <c r="J152" s="253"/>
      <c r="K152" s="256"/>
      <c r="L152" s="240"/>
      <c r="M152" s="240"/>
      <c r="N152" s="240"/>
      <c r="O152" s="257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>
      <c r="A153" s="100" t="s">
        <v>767</v>
      </c>
      <c r="B153" s="258"/>
      <c r="C153" s="258"/>
      <c r="D153" s="259"/>
      <c r="E153" s="176"/>
      <c r="F153" s="6"/>
      <c r="G153" s="6"/>
      <c r="H153" s="177"/>
      <c r="I153" s="260"/>
      <c r="J153" s="1"/>
      <c r="K153" s="6"/>
      <c r="L153" s="6"/>
      <c r="M153" s="6"/>
      <c r="N153" s="1"/>
      <c r="O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38.25" customHeight="1">
      <c r="A154" s="101" t="s">
        <v>16</v>
      </c>
      <c r="B154" s="102" t="s">
        <v>590</v>
      </c>
      <c r="C154" s="102"/>
      <c r="D154" s="103" t="s">
        <v>610</v>
      </c>
      <c r="E154" s="102" t="s">
        <v>611</v>
      </c>
      <c r="F154" s="102" t="s">
        <v>612</v>
      </c>
      <c r="G154" s="102" t="s">
        <v>613</v>
      </c>
      <c r="H154" s="102" t="s">
        <v>614</v>
      </c>
      <c r="I154" s="102" t="s">
        <v>615</v>
      </c>
      <c r="J154" s="101" t="s">
        <v>616</v>
      </c>
      <c r="K154" s="180" t="s">
        <v>656</v>
      </c>
      <c r="L154" s="181" t="s">
        <v>618</v>
      </c>
      <c r="M154" s="104" t="s">
        <v>619</v>
      </c>
      <c r="N154" s="102" t="s">
        <v>620</v>
      </c>
      <c r="O154" s="103" t="s">
        <v>621</v>
      </c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4.25" customHeight="1">
      <c r="A155" s="127">
        <v>1</v>
      </c>
      <c r="B155" s="128">
        <v>44363</v>
      </c>
      <c r="C155" s="261"/>
      <c r="D155" s="130" t="s">
        <v>283</v>
      </c>
      <c r="E155" s="131" t="s">
        <v>626</v>
      </c>
      <c r="F155" s="127" t="s">
        <v>768</v>
      </c>
      <c r="G155" s="127">
        <v>2070</v>
      </c>
      <c r="H155" s="131"/>
      <c r="I155" s="132" t="s">
        <v>769</v>
      </c>
      <c r="J155" s="133" t="s">
        <v>633</v>
      </c>
      <c r="K155" s="133"/>
      <c r="L155" s="134"/>
      <c r="M155" s="135"/>
      <c r="N155" s="133"/>
      <c r="O155" s="186"/>
      <c r="P155" s="115"/>
      <c r="Q155" s="1"/>
      <c r="R155" s="1" t="s">
        <v>625</v>
      </c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4.25" customHeight="1">
      <c r="A156" s="127"/>
      <c r="B156" s="128"/>
      <c r="C156" s="261"/>
      <c r="D156" s="130"/>
      <c r="E156" s="131"/>
      <c r="F156" s="127"/>
      <c r="G156" s="127"/>
      <c r="H156" s="131"/>
      <c r="I156" s="132"/>
      <c r="J156" s="133"/>
      <c r="K156" s="133"/>
      <c r="L156" s="134"/>
      <c r="M156" s="135"/>
      <c r="N156" s="133"/>
      <c r="O156" s="186"/>
      <c r="P156" s="115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4.25" customHeight="1">
      <c r="A157" s="262"/>
      <c r="B157" s="184"/>
      <c r="C157" s="263"/>
      <c r="D157" s="130"/>
      <c r="E157" s="264"/>
      <c r="F157" s="264"/>
      <c r="G157" s="264"/>
      <c r="H157" s="264"/>
      <c r="I157" s="264"/>
      <c r="J157" s="264"/>
      <c r="K157" s="265"/>
      <c r="L157" s="266"/>
      <c r="M157" s="264"/>
      <c r="N157" s="267"/>
      <c r="O157" s="268"/>
      <c r="P157" s="269"/>
      <c r="R157" s="6"/>
      <c r="S157" s="44"/>
      <c r="T157" s="1"/>
      <c r="U157" s="1"/>
      <c r="V157" s="1"/>
      <c r="W157" s="1"/>
      <c r="X157" s="1"/>
      <c r="Y157" s="1"/>
      <c r="Z157" s="1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</row>
    <row r="158" spans="1:38" ht="12.75" customHeight="1">
      <c r="A158" s="160" t="s">
        <v>649</v>
      </c>
      <c r="B158" s="160"/>
      <c r="C158" s="160"/>
      <c r="D158" s="160"/>
      <c r="E158" s="44"/>
      <c r="F158" s="168" t="s">
        <v>651</v>
      </c>
      <c r="G158" s="61"/>
      <c r="H158" s="61"/>
      <c r="I158" s="61"/>
      <c r="J158" s="6"/>
      <c r="K158" s="210"/>
      <c r="L158" s="211"/>
      <c r="M158" s="6"/>
      <c r="N158" s="150"/>
      <c r="O158" s="270"/>
      <c r="P158" s="1"/>
      <c r="Q158" s="1"/>
      <c r="R158" s="6"/>
      <c r="S158" s="1"/>
      <c r="T158" s="1"/>
      <c r="U158" s="1"/>
      <c r="V158" s="1"/>
      <c r="W158" s="1"/>
      <c r="X158" s="1"/>
      <c r="Y158" s="1"/>
    </row>
    <row r="159" spans="1:38" ht="12.75" customHeight="1">
      <c r="A159" s="167" t="s">
        <v>650</v>
      </c>
      <c r="B159" s="160"/>
      <c r="C159" s="160"/>
      <c r="D159" s="160"/>
      <c r="E159" s="6"/>
      <c r="F159" s="168" t="s">
        <v>653</v>
      </c>
      <c r="G159" s="6"/>
      <c r="H159" s="6"/>
      <c r="I159" s="6"/>
      <c r="J159" s="1"/>
      <c r="K159" s="6"/>
      <c r="L159" s="6"/>
      <c r="M159" s="6"/>
      <c r="N159" s="1"/>
      <c r="O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67"/>
      <c r="B160" s="160"/>
      <c r="C160" s="160"/>
      <c r="D160" s="160"/>
      <c r="E160" s="6"/>
      <c r="F160" s="168"/>
      <c r="G160" s="6"/>
      <c r="H160" s="6"/>
      <c r="I160" s="6"/>
      <c r="J160" s="1"/>
      <c r="K160" s="6"/>
      <c r="L160" s="6"/>
      <c r="M160" s="6"/>
      <c r="N160" s="1"/>
      <c r="O160" s="1"/>
      <c r="Q160" s="1"/>
      <c r="R160" s="61"/>
      <c r="S160" s="1"/>
      <c r="T160" s="1"/>
      <c r="U160" s="1"/>
      <c r="V160" s="1"/>
      <c r="W160" s="1"/>
      <c r="X160" s="1"/>
      <c r="Y160" s="1"/>
      <c r="Z160" s="1"/>
    </row>
    <row r="161" spans="1:38" ht="12.75" customHeight="1">
      <c r="A161" s="1"/>
      <c r="B161" s="175" t="s">
        <v>770</v>
      </c>
      <c r="C161" s="175"/>
      <c r="D161" s="175"/>
      <c r="E161" s="175"/>
      <c r="F161" s="176"/>
      <c r="G161" s="6"/>
      <c r="H161" s="6"/>
      <c r="I161" s="177"/>
      <c r="J161" s="178"/>
      <c r="K161" s="179"/>
      <c r="L161" s="178"/>
      <c r="M161" s="6"/>
      <c r="N161" s="1"/>
      <c r="O161" s="1"/>
      <c r="Q161" s="1"/>
      <c r="R161" s="61"/>
      <c r="S161" s="1"/>
      <c r="T161" s="1"/>
      <c r="U161" s="1"/>
      <c r="V161" s="1"/>
      <c r="W161" s="1"/>
      <c r="X161" s="1"/>
      <c r="Y161" s="1"/>
      <c r="Z161" s="1"/>
    </row>
    <row r="162" spans="1:38" ht="38.25" customHeight="1">
      <c r="A162" s="101" t="s">
        <v>16</v>
      </c>
      <c r="B162" s="102" t="s">
        <v>590</v>
      </c>
      <c r="C162" s="102"/>
      <c r="D162" s="103" t="s">
        <v>610</v>
      </c>
      <c r="E162" s="102" t="s">
        <v>611</v>
      </c>
      <c r="F162" s="102" t="s">
        <v>612</v>
      </c>
      <c r="G162" s="102" t="s">
        <v>655</v>
      </c>
      <c r="H162" s="102" t="s">
        <v>614</v>
      </c>
      <c r="I162" s="102" t="s">
        <v>615</v>
      </c>
      <c r="J162" s="271" t="s">
        <v>616</v>
      </c>
      <c r="K162" s="180" t="s">
        <v>656</v>
      </c>
      <c r="L162" s="214" t="s">
        <v>690</v>
      </c>
      <c r="M162" s="102" t="s">
        <v>691</v>
      </c>
      <c r="N162" s="181" t="s">
        <v>618</v>
      </c>
      <c r="O162" s="104" t="s">
        <v>619</v>
      </c>
      <c r="P162" s="102" t="s">
        <v>620</v>
      </c>
      <c r="Q162" s="103" t="s">
        <v>621</v>
      </c>
      <c r="R162" s="61"/>
      <c r="S162" s="1"/>
      <c r="T162" s="1"/>
      <c r="U162" s="1"/>
      <c r="V162" s="1"/>
      <c r="W162" s="1"/>
      <c r="X162" s="1"/>
      <c r="Y162" s="1"/>
      <c r="Z162" s="1"/>
    </row>
    <row r="163" spans="1:38" ht="14.25" customHeight="1">
      <c r="A163" s="137"/>
      <c r="B163" s="139"/>
      <c r="C163" s="272"/>
      <c r="D163" s="140"/>
      <c r="E163" s="141"/>
      <c r="F163" s="273"/>
      <c r="G163" s="137"/>
      <c r="H163" s="141"/>
      <c r="I163" s="142"/>
      <c r="J163" s="274"/>
      <c r="K163" s="274"/>
      <c r="L163" s="275"/>
      <c r="M163" s="127"/>
      <c r="N163" s="275"/>
      <c r="O163" s="276"/>
      <c r="P163" s="277"/>
      <c r="Q163" s="278"/>
      <c r="R163" s="208"/>
      <c r="S163" s="154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38" ht="14.25" customHeight="1">
      <c r="A164" s="137"/>
      <c r="B164" s="139"/>
      <c r="C164" s="272"/>
      <c r="D164" s="140"/>
      <c r="E164" s="141"/>
      <c r="F164" s="273"/>
      <c r="G164" s="137"/>
      <c r="H164" s="141"/>
      <c r="I164" s="142"/>
      <c r="J164" s="274"/>
      <c r="K164" s="274"/>
      <c r="L164" s="275"/>
      <c r="M164" s="127"/>
      <c r="N164" s="275"/>
      <c r="O164" s="276"/>
      <c r="P164" s="277"/>
      <c r="Q164" s="278"/>
      <c r="R164" s="208"/>
      <c r="S164" s="154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38" ht="14.25" customHeight="1">
      <c r="A165" s="137"/>
      <c r="B165" s="139"/>
      <c r="C165" s="272"/>
      <c r="D165" s="140"/>
      <c r="E165" s="141"/>
      <c r="F165" s="273"/>
      <c r="G165" s="137"/>
      <c r="H165" s="141"/>
      <c r="I165" s="142"/>
      <c r="J165" s="274"/>
      <c r="K165" s="274"/>
      <c r="L165" s="275"/>
      <c r="M165" s="127"/>
      <c r="N165" s="275"/>
      <c r="O165" s="276"/>
      <c r="P165" s="277"/>
      <c r="Q165" s="278"/>
      <c r="R165" s="6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4.25" customHeight="1">
      <c r="A166" s="137"/>
      <c r="B166" s="139"/>
      <c r="C166" s="272"/>
      <c r="D166" s="140"/>
      <c r="E166" s="141"/>
      <c r="F166" s="274"/>
      <c r="G166" s="137"/>
      <c r="H166" s="141"/>
      <c r="I166" s="142"/>
      <c r="J166" s="274"/>
      <c r="K166" s="274"/>
      <c r="L166" s="275"/>
      <c r="M166" s="127"/>
      <c r="N166" s="275"/>
      <c r="O166" s="276"/>
      <c r="P166" s="277"/>
      <c r="Q166" s="278"/>
      <c r="R166" s="6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4.25" customHeight="1">
      <c r="A167" s="137"/>
      <c r="B167" s="139"/>
      <c r="C167" s="272"/>
      <c r="D167" s="140"/>
      <c r="E167" s="141"/>
      <c r="F167" s="274"/>
      <c r="G167" s="137"/>
      <c r="H167" s="141"/>
      <c r="I167" s="142"/>
      <c r="J167" s="274"/>
      <c r="K167" s="274"/>
      <c r="L167" s="275"/>
      <c r="M167" s="127"/>
      <c r="N167" s="275"/>
      <c r="O167" s="276"/>
      <c r="P167" s="277"/>
      <c r="Q167" s="278"/>
      <c r="R167" s="6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4.25" customHeight="1">
      <c r="A168" s="137"/>
      <c r="B168" s="139"/>
      <c r="C168" s="272"/>
      <c r="D168" s="140"/>
      <c r="E168" s="141"/>
      <c r="F168" s="273"/>
      <c r="G168" s="137"/>
      <c r="H168" s="141"/>
      <c r="I168" s="142"/>
      <c r="J168" s="274"/>
      <c r="K168" s="274"/>
      <c r="L168" s="275"/>
      <c r="M168" s="127"/>
      <c r="N168" s="275"/>
      <c r="O168" s="276"/>
      <c r="P168" s="277"/>
      <c r="Q168" s="278"/>
      <c r="R168" s="6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4.25" customHeight="1">
      <c r="A169" s="137"/>
      <c r="B169" s="139"/>
      <c r="C169" s="272"/>
      <c r="D169" s="140"/>
      <c r="E169" s="141"/>
      <c r="F169" s="273"/>
      <c r="G169" s="137"/>
      <c r="H169" s="141"/>
      <c r="I169" s="142"/>
      <c r="J169" s="274"/>
      <c r="K169" s="274"/>
      <c r="L169" s="274"/>
      <c r="M169" s="274"/>
      <c r="N169" s="275"/>
      <c r="O169" s="279"/>
      <c r="P169" s="277"/>
      <c r="Q169" s="278"/>
      <c r="R169" s="6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4.25" customHeight="1">
      <c r="A170" s="137"/>
      <c r="B170" s="139"/>
      <c r="C170" s="272"/>
      <c r="D170" s="140"/>
      <c r="E170" s="141"/>
      <c r="F170" s="274"/>
      <c r="G170" s="137"/>
      <c r="H170" s="141"/>
      <c r="I170" s="142"/>
      <c r="J170" s="274"/>
      <c r="K170" s="274"/>
      <c r="L170" s="275"/>
      <c r="M170" s="127"/>
      <c r="N170" s="275"/>
      <c r="O170" s="276"/>
      <c r="P170" s="277"/>
      <c r="Q170" s="278"/>
      <c r="R170" s="208"/>
      <c r="S170" s="154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4.25" customHeight="1">
      <c r="A171" s="137"/>
      <c r="B171" s="139"/>
      <c r="C171" s="272"/>
      <c r="D171" s="140"/>
      <c r="E171" s="141"/>
      <c r="F171" s="273"/>
      <c r="G171" s="137"/>
      <c r="H171" s="141"/>
      <c r="I171" s="142"/>
      <c r="J171" s="280"/>
      <c r="K171" s="280"/>
      <c r="L171" s="280"/>
      <c r="M171" s="280"/>
      <c r="N171" s="281"/>
      <c r="O171" s="276"/>
      <c r="P171" s="143"/>
      <c r="Q171" s="278"/>
      <c r="R171" s="208"/>
      <c r="S171" s="154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2.75" customHeight="1">
      <c r="A172" s="167"/>
      <c r="B172" s="160"/>
      <c r="C172" s="160"/>
      <c r="D172" s="160"/>
      <c r="E172" s="6"/>
      <c r="F172" s="168"/>
      <c r="G172" s="6"/>
      <c r="H172" s="6"/>
      <c r="I172" s="6"/>
      <c r="J172" s="1"/>
      <c r="K172" s="6"/>
      <c r="L172" s="6"/>
      <c r="M172" s="6"/>
      <c r="N172" s="1"/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38" ht="12.75" customHeight="1">
      <c r="A173" s="167"/>
      <c r="B173" s="160"/>
      <c r="C173" s="160"/>
      <c r="D173" s="160"/>
      <c r="E173" s="6"/>
      <c r="F173" s="168"/>
      <c r="G173" s="61"/>
      <c r="H173" s="44"/>
      <c r="I173" s="61"/>
      <c r="J173" s="6"/>
      <c r="K173" s="210"/>
      <c r="L173" s="211"/>
      <c r="M173" s="6"/>
      <c r="N173" s="150"/>
      <c r="O173" s="212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61"/>
      <c r="B174" s="149"/>
      <c r="C174" s="149"/>
      <c r="D174" s="44"/>
      <c r="E174" s="61"/>
      <c r="F174" s="61"/>
      <c r="G174" s="61"/>
      <c r="H174" s="44"/>
      <c r="I174" s="61"/>
      <c r="J174" s="6"/>
      <c r="K174" s="210"/>
      <c r="L174" s="211"/>
      <c r="M174" s="6"/>
      <c r="N174" s="150"/>
      <c r="O174" s="212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44"/>
      <c r="B175" s="282" t="s">
        <v>771</v>
      </c>
      <c r="C175" s="282"/>
      <c r="D175" s="282"/>
      <c r="E175" s="282"/>
      <c r="F175" s="6"/>
      <c r="G175" s="6"/>
      <c r="H175" s="178"/>
      <c r="I175" s="6"/>
      <c r="J175" s="178"/>
      <c r="K175" s="179"/>
      <c r="L175" s="6"/>
      <c r="M175" s="6"/>
      <c r="N175" s="1"/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38.25" customHeight="1">
      <c r="A176" s="101" t="s">
        <v>16</v>
      </c>
      <c r="B176" s="102" t="s">
        <v>590</v>
      </c>
      <c r="C176" s="102"/>
      <c r="D176" s="103" t="s">
        <v>610</v>
      </c>
      <c r="E176" s="102" t="s">
        <v>611</v>
      </c>
      <c r="F176" s="102" t="s">
        <v>612</v>
      </c>
      <c r="G176" s="102" t="s">
        <v>772</v>
      </c>
      <c r="H176" s="102" t="s">
        <v>773</v>
      </c>
      <c r="I176" s="102" t="s">
        <v>615</v>
      </c>
      <c r="J176" s="283" t="s">
        <v>616</v>
      </c>
      <c r="K176" s="102" t="s">
        <v>617</v>
      </c>
      <c r="L176" s="102" t="s">
        <v>774</v>
      </c>
      <c r="M176" s="102" t="s">
        <v>620</v>
      </c>
      <c r="N176" s="103" t="s">
        <v>621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84">
        <v>1</v>
      </c>
      <c r="B177" s="285">
        <v>41579</v>
      </c>
      <c r="C177" s="285"/>
      <c r="D177" s="286" t="s">
        <v>775</v>
      </c>
      <c r="E177" s="287" t="s">
        <v>776</v>
      </c>
      <c r="F177" s="288">
        <v>82</v>
      </c>
      <c r="G177" s="287" t="s">
        <v>777</v>
      </c>
      <c r="H177" s="287">
        <v>100</v>
      </c>
      <c r="I177" s="289">
        <v>100</v>
      </c>
      <c r="J177" s="290" t="s">
        <v>778</v>
      </c>
      <c r="K177" s="291">
        <f t="shared" ref="K177:K229" si="65">H177-F177</f>
        <v>18</v>
      </c>
      <c r="L177" s="292">
        <f t="shared" ref="L177:L229" si="66">K177/F177</f>
        <v>0.21951219512195122</v>
      </c>
      <c r="M177" s="287" t="s">
        <v>624</v>
      </c>
      <c r="N177" s="293">
        <v>42657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84">
        <v>2</v>
      </c>
      <c r="B178" s="285">
        <v>41794</v>
      </c>
      <c r="C178" s="285"/>
      <c r="D178" s="286" t="s">
        <v>779</v>
      </c>
      <c r="E178" s="287" t="s">
        <v>626</v>
      </c>
      <c r="F178" s="288">
        <v>257</v>
      </c>
      <c r="G178" s="287" t="s">
        <v>777</v>
      </c>
      <c r="H178" s="287">
        <v>300</v>
      </c>
      <c r="I178" s="289">
        <v>300</v>
      </c>
      <c r="J178" s="290" t="s">
        <v>778</v>
      </c>
      <c r="K178" s="291">
        <f t="shared" si="65"/>
        <v>43</v>
      </c>
      <c r="L178" s="292">
        <f t="shared" si="66"/>
        <v>0.16731517509727625</v>
      </c>
      <c r="M178" s="287" t="s">
        <v>624</v>
      </c>
      <c r="N178" s="293">
        <v>41822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84">
        <v>3</v>
      </c>
      <c r="B179" s="285">
        <v>41828</v>
      </c>
      <c r="C179" s="285"/>
      <c r="D179" s="286" t="s">
        <v>780</v>
      </c>
      <c r="E179" s="287" t="s">
        <v>626</v>
      </c>
      <c r="F179" s="288">
        <v>393</v>
      </c>
      <c r="G179" s="287" t="s">
        <v>777</v>
      </c>
      <c r="H179" s="287">
        <v>468</v>
      </c>
      <c r="I179" s="289">
        <v>468</v>
      </c>
      <c r="J179" s="290" t="s">
        <v>778</v>
      </c>
      <c r="K179" s="291">
        <f t="shared" si="65"/>
        <v>75</v>
      </c>
      <c r="L179" s="292">
        <f t="shared" si="66"/>
        <v>0.19083969465648856</v>
      </c>
      <c r="M179" s="287" t="s">
        <v>624</v>
      </c>
      <c r="N179" s="293">
        <v>41863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84">
        <v>4</v>
      </c>
      <c r="B180" s="285">
        <v>41857</v>
      </c>
      <c r="C180" s="285"/>
      <c r="D180" s="286" t="s">
        <v>781</v>
      </c>
      <c r="E180" s="287" t="s">
        <v>626</v>
      </c>
      <c r="F180" s="288">
        <v>205</v>
      </c>
      <c r="G180" s="287" t="s">
        <v>777</v>
      </c>
      <c r="H180" s="287">
        <v>275</v>
      </c>
      <c r="I180" s="289">
        <v>250</v>
      </c>
      <c r="J180" s="290" t="s">
        <v>778</v>
      </c>
      <c r="K180" s="291">
        <f t="shared" si="65"/>
        <v>70</v>
      </c>
      <c r="L180" s="292">
        <f t="shared" si="66"/>
        <v>0.34146341463414637</v>
      </c>
      <c r="M180" s="287" t="s">
        <v>624</v>
      </c>
      <c r="N180" s="293">
        <v>41962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84">
        <v>5</v>
      </c>
      <c r="B181" s="285">
        <v>41886</v>
      </c>
      <c r="C181" s="285"/>
      <c r="D181" s="286" t="s">
        <v>782</v>
      </c>
      <c r="E181" s="287" t="s">
        <v>626</v>
      </c>
      <c r="F181" s="288">
        <v>162</v>
      </c>
      <c r="G181" s="287" t="s">
        <v>777</v>
      </c>
      <c r="H181" s="287">
        <v>190</v>
      </c>
      <c r="I181" s="289">
        <v>190</v>
      </c>
      <c r="J181" s="290" t="s">
        <v>778</v>
      </c>
      <c r="K181" s="291">
        <f t="shared" si="65"/>
        <v>28</v>
      </c>
      <c r="L181" s="292">
        <f t="shared" si="66"/>
        <v>0.1728395061728395</v>
      </c>
      <c r="M181" s="287" t="s">
        <v>624</v>
      </c>
      <c r="N181" s="293">
        <v>42006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84">
        <v>6</v>
      </c>
      <c r="B182" s="285">
        <v>41886</v>
      </c>
      <c r="C182" s="285"/>
      <c r="D182" s="286" t="s">
        <v>783</v>
      </c>
      <c r="E182" s="287" t="s">
        <v>626</v>
      </c>
      <c r="F182" s="288">
        <v>75</v>
      </c>
      <c r="G182" s="287" t="s">
        <v>777</v>
      </c>
      <c r="H182" s="287">
        <v>91.5</v>
      </c>
      <c r="I182" s="289" t="s">
        <v>784</v>
      </c>
      <c r="J182" s="290" t="s">
        <v>785</v>
      </c>
      <c r="K182" s="291">
        <f t="shared" si="65"/>
        <v>16.5</v>
      </c>
      <c r="L182" s="292">
        <f t="shared" si="66"/>
        <v>0.22</v>
      </c>
      <c r="M182" s="287" t="s">
        <v>624</v>
      </c>
      <c r="N182" s="293">
        <v>41954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84">
        <v>7</v>
      </c>
      <c r="B183" s="285">
        <v>41913</v>
      </c>
      <c r="C183" s="285"/>
      <c r="D183" s="286" t="s">
        <v>786</v>
      </c>
      <c r="E183" s="287" t="s">
        <v>626</v>
      </c>
      <c r="F183" s="288">
        <v>850</v>
      </c>
      <c r="G183" s="287" t="s">
        <v>777</v>
      </c>
      <c r="H183" s="287">
        <v>982.5</v>
      </c>
      <c r="I183" s="289">
        <v>1050</v>
      </c>
      <c r="J183" s="290" t="s">
        <v>787</v>
      </c>
      <c r="K183" s="291">
        <f t="shared" si="65"/>
        <v>132.5</v>
      </c>
      <c r="L183" s="292">
        <f t="shared" si="66"/>
        <v>0.15588235294117647</v>
      </c>
      <c r="M183" s="287" t="s">
        <v>624</v>
      </c>
      <c r="N183" s="293">
        <v>42039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84">
        <v>8</v>
      </c>
      <c r="B184" s="285">
        <v>41913</v>
      </c>
      <c r="C184" s="285"/>
      <c r="D184" s="286" t="s">
        <v>788</v>
      </c>
      <c r="E184" s="287" t="s">
        <v>626</v>
      </c>
      <c r="F184" s="288">
        <v>475</v>
      </c>
      <c r="G184" s="287" t="s">
        <v>777</v>
      </c>
      <c r="H184" s="287">
        <v>515</v>
      </c>
      <c r="I184" s="289">
        <v>600</v>
      </c>
      <c r="J184" s="290" t="s">
        <v>789</v>
      </c>
      <c r="K184" s="291">
        <f t="shared" si="65"/>
        <v>40</v>
      </c>
      <c r="L184" s="292">
        <f t="shared" si="66"/>
        <v>8.4210526315789472E-2</v>
      </c>
      <c r="M184" s="287" t="s">
        <v>624</v>
      </c>
      <c r="N184" s="293">
        <v>41939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84">
        <v>9</v>
      </c>
      <c r="B185" s="285">
        <v>41913</v>
      </c>
      <c r="C185" s="285"/>
      <c r="D185" s="286" t="s">
        <v>790</v>
      </c>
      <c r="E185" s="287" t="s">
        <v>626</v>
      </c>
      <c r="F185" s="288">
        <v>86</v>
      </c>
      <c r="G185" s="287" t="s">
        <v>777</v>
      </c>
      <c r="H185" s="287">
        <v>99</v>
      </c>
      <c r="I185" s="289">
        <v>140</v>
      </c>
      <c r="J185" s="290" t="s">
        <v>791</v>
      </c>
      <c r="K185" s="291">
        <f t="shared" si="65"/>
        <v>13</v>
      </c>
      <c r="L185" s="292">
        <f t="shared" si="66"/>
        <v>0.15116279069767441</v>
      </c>
      <c r="M185" s="287" t="s">
        <v>624</v>
      </c>
      <c r="N185" s="293">
        <v>41939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84">
        <v>10</v>
      </c>
      <c r="B186" s="285">
        <v>41926</v>
      </c>
      <c r="C186" s="285"/>
      <c r="D186" s="286" t="s">
        <v>792</v>
      </c>
      <c r="E186" s="287" t="s">
        <v>626</v>
      </c>
      <c r="F186" s="288">
        <v>496.6</v>
      </c>
      <c r="G186" s="287" t="s">
        <v>777</v>
      </c>
      <c r="H186" s="287">
        <v>621</v>
      </c>
      <c r="I186" s="289">
        <v>580</v>
      </c>
      <c r="J186" s="290" t="s">
        <v>778</v>
      </c>
      <c r="K186" s="291">
        <f t="shared" si="65"/>
        <v>124.39999999999998</v>
      </c>
      <c r="L186" s="292">
        <f t="shared" si="66"/>
        <v>0.25050342327829234</v>
      </c>
      <c r="M186" s="287" t="s">
        <v>624</v>
      </c>
      <c r="N186" s="293">
        <v>42605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84">
        <v>11</v>
      </c>
      <c r="B187" s="285">
        <v>41926</v>
      </c>
      <c r="C187" s="285"/>
      <c r="D187" s="286" t="s">
        <v>793</v>
      </c>
      <c r="E187" s="287" t="s">
        <v>626</v>
      </c>
      <c r="F187" s="288">
        <v>2481.9</v>
      </c>
      <c r="G187" s="287" t="s">
        <v>777</v>
      </c>
      <c r="H187" s="287">
        <v>2840</v>
      </c>
      <c r="I187" s="289">
        <v>2870</v>
      </c>
      <c r="J187" s="290" t="s">
        <v>794</v>
      </c>
      <c r="K187" s="291">
        <f t="shared" si="65"/>
        <v>358.09999999999991</v>
      </c>
      <c r="L187" s="292">
        <f t="shared" si="66"/>
        <v>0.14428462065353154</v>
      </c>
      <c r="M187" s="287" t="s">
        <v>624</v>
      </c>
      <c r="N187" s="293">
        <v>42017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84">
        <v>12</v>
      </c>
      <c r="B188" s="285">
        <v>41928</v>
      </c>
      <c r="C188" s="285"/>
      <c r="D188" s="286" t="s">
        <v>795</v>
      </c>
      <c r="E188" s="287" t="s">
        <v>626</v>
      </c>
      <c r="F188" s="288">
        <v>84.5</v>
      </c>
      <c r="G188" s="287" t="s">
        <v>777</v>
      </c>
      <c r="H188" s="287">
        <v>93</v>
      </c>
      <c r="I188" s="289">
        <v>110</v>
      </c>
      <c r="J188" s="290" t="s">
        <v>796</v>
      </c>
      <c r="K188" s="291">
        <f t="shared" si="65"/>
        <v>8.5</v>
      </c>
      <c r="L188" s="292">
        <f t="shared" si="66"/>
        <v>0.10059171597633136</v>
      </c>
      <c r="M188" s="287" t="s">
        <v>624</v>
      </c>
      <c r="N188" s="293">
        <v>41939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84">
        <v>13</v>
      </c>
      <c r="B189" s="285">
        <v>41928</v>
      </c>
      <c r="C189" s="285"/>
      <c r="D189" s="286" t="s">
        <v>797</v>
      </c>
      <c r="E189" s="287" t="s">
        <v>626</v>
      </c>
      <c r="F189" s="288">
        <v>401</v>
      </c>
      <c r="G189" s="287" t="s">
        <v>777</v>
      </c>
      <c r="H189" s="287">
        <v>428</v>
      </c>
      <c r="I189" s="289">
        <v>450</v>
      </c>
      <c r="J189" s="290" t="s">
        <v>798</v>
      </c>
      <c r="K189" s="291">
        <f t="shared" si="65"/>
        <v>27</v>
      </c>
      <c r="L189" s="292">
        <f t="shared" si="66"/>
        <v>6.7331670822942641E-2</v>
      </c>
      <c r="M189" s="287" t="s">
        <v>624</v>
      </c>
      <c r="N189" s="293">
        <v>42020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84">
        <v>14</v>
      </c>
      <c r="B190" s="285">
        <v>41928</v>
      </c>
      <c r="C190" s="285"/>
      <c r="D190" s="286" t="s">
        <v>799</v>
      </c>
      <c r="E190" s="287" t="s">
        <v>626</v>
      </c>
      <c r="F190" s="288">
        <v>101</v>
      </c>
      <c r="G190" s="287" t="s">
        <v>777</v>
      </c>
      <c r="H190" s="287">
        <v>112</v>
      </c>
      <c r="I190" s="289">
        <v>120</v>
      </c>
      <c r="J190" s="290" t="s">
        <v>800</v>
      </c>
      <c r="K190" s="291">
        <f t="shared" si="65"/>
        <v>11</v>
      </c>
      <c r="L190" s="292">
        <f t="shared" si="66"/>
        <v>0.10891089108910891</v>
      </c>
      <c r="M190" s="287" t="s">
        <v>624</v>
      </c>
      <c r="N190" s="293">
        <v>41939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84">
        <v>15</v>
      </c>
      <c r="B191" s="285">
        <v>41954</v>
      </c>
      <c r="C191" s="285"/>
      <c r="D191" s="286" t="s">
        <v>801</v>
      </c>
      <c r="E191" s="287" t="s">
        <v>626</v>
      </c>
      <c r="F191" s="288">
        <v>59</v>
      </c>
      <c r="G191" s="287" t="s">
        <v>777</v>
      </c>
      <c r="H191" s="287">
        <v>76</v>
      </c>
      <c r="I191" s="289">
        <v>76</v>
      </c>
      <c r="J191" s="290" t="s">
        <v>778</v>
      </c>
      <c r="K191" s="291">
        <f t="shared" si="65"/>
        <v>17</v>
      </c>
      <c r="L191" s="292">
        <f t="shared" si="66"/>
        <v>0.28813559322033899</v>
      </c>
      <c r="M191" s="287" t="s">
        <v>624</v>
      </c>
      <c r="N191" s="293">
        <v>43032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84">
        <v>16</v>
      </c>
      <c r="B192" s="285">
        <v>41954</v>
      </c>
      <c r="C192" s="285"/>
      <c r="D192" s="286" t="s">
        <v>790</v>
      </c>
      <c r="E192" s="287" t="s">
        <v>626</v>
      </c>
      <c r="F192" s="288">
        <v>99</v>
      </c>
      <c r="G192" s="287" t="s">
        <v>777</v>
      </c>
      <c r="H192" s="287">
        <v>120</v>
      </c>
      <c r="I192" s="289">
        <v>120</v>
      </c>
      <c r="J192" s="290" t="s">
        <v>664</v>
      </c>
      <c r="K192" s="291">
        <f t="shared" si="65"/>
        <v>21</v>
      </c>
      <c r="L192" s="292">
        <f t="shared" si="66"/>
        <v>0.21212121212121213</v>
      </c>
      <c r="M192" s="287" t="s">
        <v>624</v>
      </c>
      <c r="N192" s="293">
        <v>41960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84">
        <v>17</v>
      </c>
      <c r="B193" s="285">
        <v>41956</v>
      </c>
      <c r="C193" s="285"/>
      <c r="D193" s="286" t="s">
        <v>802</v>
      </c>
      <c r="E193" s="287" t="s">
        <v>626</v>
      </c>
      <c r="F193" s="288">
        <v>22</v>
      </c>
      <c r="G193" s="287" t="s">
        <v>777</v>
      </c>
      <c r="H193" s="287">
        <v>33.549999999999997</v>
      </c>
      <c r="I193" s="289">
        <v>32</v>
      </c>
      <c r="J193" s="290" t="s">
        <v>803</v>
      </c>
      <c r="K193" s="291">
        <f t="shared" si="65"/>
        <v>11.549999999999997</v>
      </c>
      <c r="L193" s="292">
        <f t="shared" si="66"/>
        <v>0.52499999999999991</v>
      </c>
      <c r="M193" s="287" t="s">
        <v>624</v>
      </c>
      <c r="N193" s="293">
        <v>42188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84">
        <v>18</v>
      </c>
      <c r="B194" s="285">
        <v>41976</v>
      </c>
      <c r="C194" s="285"/>
      <c r="D194" s="286" t="s">
        <v>804</v>
      </c>
      <c r="E194" s="287" t="s">
        <v>626</v>
      </c>
      <c r="F194" s="288">
        <v>440</v>
      </c>
      <c r="G194" s="287" t="s">
        <v>777</v>
      </c>
      <c r="H194" s="287">
        <v>520</v>
      </c>
      <c r="I194" s="289">
        <v>520</v>
      </c>
      <c r="J194" s="290" t="s">
        <v>805</v>
      </c>
      <c r="K194" s="291">
        <f t="shared" si="65"/>
        <v>80</v>
      </c>
      <c r="L194" s="292">
        <f t="shared" si="66"/>
        <v>0.18181818181818182</v>
      </c>
      <c r="M194" s="287" t="s">
        <v>624</v>
      </c>
      <c r="N194" s="293">
        <v>42208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84">
        <v>19</v>
      </c>
      <c r="B195" s="285">
        <v>41976</v>
      </c>
      <c r="C195" s="285"/>
      <c r="D195" s="286" t="s">
        <v>806</v>
      </c>
      <c r="E195" s="287" t="s">
        <v>626</v>
      </c>
      <c r="F195" s="288">
        <v>360</v>
      </c>
      <c r="G195" s="287" t="s">
        <v>777</v>
      </c>
      <c r="H195" s="287">
        <v>427</v>
      </c>
      <c r="I195" s="289">
        <v>425</v>
      </c>
      <c r="J195" s="290" t="s">
        <v>807</v>
      </c>
      <c r="K195" s="291">
        <f t="shared" si="65"/>
        <v>67</v>
      </c>
      <c r="L195" s="292">
        <f t="shared" si="66"/>
        <v>0.18611111111111112</v>
      </c>
      <c r="M195" s="287" t="s">
        <v>624</v>
      </c>
      <c r="N195" s="293">
        <v>42058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84">
        <v>20</v>
      </c>
      <c r="B196" s="285">
        <v>42012</v>
      </c>
      <c r="C196" s="285"/>
      <c r="D196" s="286" t="s">
        <v>808</v>
      </c>
      <c r="E196" s="287" t="s">
        <v>626</v>
      </c>
      <c r="F196" s="288">
        <v>360</v>
      </c>
      <c r="G196" s="287" t="s">
        <v>777</v>
      </c>
      <c r="H196" s="287">
        <v>455</v>
      </c>
      <c r="I196" s="289">
        <v>420</v>
      </c>
      <c r="J196" s="290" t="s">
        <v>809</v>
      </c>
      <c r="K196" s="291">
        <f t="shared" si="65"/>
        <v>95</v>
      </c>
      <c r="L196" s="292">
        <f t="shared" si="66"/>
        <v>0.2638888888888889</v>
      </c>
      <c r="M196" s="287" t="s">
        <v>624</v>
      </c>
      <c r="N196" s="293">
        <v>42024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84">
        <v>21</v>
      </c>
      <c r="B197" s="285">
        <v>42012</v>
      </c>
      <c r="C197" s="285"/>
      <c r="D197" s="286" t="s">
        <v>810</v>
      </c>
      <c r="E197" s="287" t="s">
        <v>626</v>
      </c>
      <c r="F197" s="288">
        <v>130</v>
      </c>
      <c r="G197" s="287"/>
      <c r="H197" s="287">
        <v>175.5</v>
      </c>
      <c r="I197" s="289">
        <v>165</v>
      </c>
      <c r="J197" s="290" t="s">
        <v>811</v>
      </c>
      <c r="K197" s="291">
        <f t="shared" si="65"/>
        <v>45.5</v>
      </c>
      <c r="L197" s="292">
        <f t="shared" si="66"/>
        <v>0.35</v>
      </c>
      <c r="M197" s="287" t="s">
        <v>624</v>
      </c>
      <c r="N197" s="293">
        <v>43088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84">
        <v>22</v>
      </c>
      <c r="B198" s="285">
        <v>42040</v>
      </c>
      <c r="C198" s="285"/>
      <c r="D198" s="286" t="s">
        <v>392</v>
      </c>
      <c r="E198" s="287" t="s">
        <v>776</v>
      </c>
      <c r="F198" s="288">
        <v>98</v>
      </c>
      <c r="G198" s="287"/>
      <c r="H198" s="287">
        <v>120</v>
      </c>
      <c r="I198" s="289">
        <v>120</v>
      </c>
      <c r="J198" s="290" t="s">
        <v>778</v>
      </c>
      <c r="K198" s="291">
        <f t="shared" si="65"/>
        <v>22</v>
      </c>
      <c r="L198" s="292">
        <f t="shared" si="66"/>
        <v>0.22448979591836735</v>
      </c>
      <c r="M198" s="287" t="s">
        <v>624</v>
      </c>
      <c r="N198" s="293">
        <v>42753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84">
        <v>23</v>
      </c>
      <c r="B199" s="285">
        <v>42040</v>
      </c>
      <c r="C199" s="285"/>
      <c r="D199" s="286" t="s">
        <v>812</v>
      </c>
      <c r="E199" s="287" t="s">
        <v>776</v>
      </c>
      <c r="F199" s="288">
        <v>196</v>
      </c>
      <c r="G199" s="287"/>
      <c r="H199" s="287">
        <v>262</v>
      </c>
      <c r="I199" s="289">
        <v>255</v>
      </c>
      <c r="J199" s="290" t="s">
        <v>778</v>
      </c>
      <c r="K199" s="291">
        <f t="shared" si="65"/>
        <v>66</v>
      </c>
      <c r="L199" s="292">
        <f t="shared" si="66"/>
        <v>0.33673469387755101</v>
      </c>
      <c r="M199" s="287" t="s">
        <v>624</v>
      </c>
      <c r="N199" s="293">
        <v>42599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94">
        <v>24</v>
      </c>
      <c r="B200" s="295">
        <v>42067</v>
      </c>
      <c r="C200" s="295"/>
      <c r="D200" s="296" t="s">
        <v>391</v>
      </c>
      <c r="E200" s="297" t="s">
        <v>776</v>
      </c>
      <c r="F200" s="298">
        <v>235</v>
      </c>
      <c r="G200" s="298"/>
      <c r="H200" s="299">
        <v>77</v>
      </c>
      <c r="I200" s="299" t="s">
        <v>813</v>
      </c>
      <c r="J200" s="300" t="s">
        <v>814</v>
      </c>
      <c r="K200" s="301">
        <f t="shared" si="65"/>
        <v>-158</v>
      </c>
      <c r="L200" s="302">
        <f t="shared" si="66"/>
        <v>-0.67234042553191486</v>
      </c>
      <c r="M200" s="298" t="s">
        <v>662</v>
      </c>
      <c r="N200" s="295">
        <v>43522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84">
        <v>25</v>
      </c>
      <c r="B201" s="285">
        <v>42067</v>
      </c>
      <c r="C201" s="285"/>
      <c r="D201" s="286" t="s">
        <v>815</v>
      </c>
      <c r="E201" s="287" t="s">
        <v>776</v>
      </c>
      <c r="F201" s="288">
        <v>185</v>
      </c>
      <c r="G201" s="287"/>
      <c r="H201" s="287">
        <v>224</v>
      </c>
      <c r="I201" s="289" t="s">
        <v>816</v>
      </c>
      <c r="J201" s="290" t="s">
        <v>778</v>
      </c>
      <c r="K201" s="291">
        <f t="shared" si="65"/>
        <v>39</v>
      </c>
      <c r="L201" s="292">
        <f t="shared" si="66"/>
        <v>0.21081081081081082</v>
      </c>
      <c r="M201" s="287" t="s">
        <v>624</v>
      </c>
      <c r="N201" s="293">
        <v>42647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94">
        <v>26</v>
      </c>
      <c r="B202" s="295">
        <v>42090</v>
      </c>
      <c r="C202" s="295"/>
      <c r="D202" s="303" t="s">
        <v>817</v>
      </c>
      <c r="E202" s="298" t="s">
        <v>776</v>
      </c>
      <c r="F202" s="298">
        <v>49.5</v>
      </c>
      <c r="G202" s="299"/>
      <c r="H202" s="299">
        <v>15.85</v>
      </c>
      <c r="I202" s="299">
        <v>67</v>
      </c>
      <c r="J202" s="300" t="s">
        <v>818</v>
      </c>
      <c r="K202" s="299">
        <f t="shared" si="65"/>
        <v>-33.65</v>
      </c>
      <c r="L202" s="304">
        <f t="shared" si="66"/>
        <v>-0.67979797979797973</v>
      </c>
      <c r="M202" s="298" t="s">
        <v>662</v>
      </c>
      <c r="N202" s="305">
        <v>43627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84">
        <v>27</v>
      </c>
      <c r="B203" s="285">
        <v>42093</v>
      </c>
      <c r="C203" s="285"/>
      <c r="D203" s="286" t="s">
        <v>819</v>
      </c>
      <c r="E203" s="287" t="s">
        <v>776</v>
      </c>
      <c r="F203" s="288">
        <v>183.5</v>
      </c>
      <c r="G203" s="287"/>
      <c r="H203" s="287">
        <v>219</v>
      </c>
      <c r="I203" s="289">
        <v>218</v>
      </c>
      <c r="J203" s="290" t="s">
        <v>820</v>
      </c>
      <c r="K203" s="291">
        <f t="shared" si="65"/>
        <v>35.5</v>
      </c>
      <c r="L203" s="292">
        <f t="shared" si="66"/>
        <v>0.19346049046321526</v>
      </c>
      <c r="M203" s="287" t="s">
        <v>624</v>
      </c>
      <c r="N203" s="293">
        <v>42103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84">
        <v>28</v>
      </c>
      <c r="B204" s="285">
        <v>42114</v>
      </c>
      <c r="C204" s="285"/>
      <c r="D204" s="286" t="s">
        <v>821</v>
      </c>
      <c r="E204" s="287" t="s">
        <v>776</v>
      </c>
      <c r="F204" s="288">
        <f>(227+237)/2</f>
        <v>232</v>
      </c>
      <c r="G204" s="287"/>
      <c r="H204" s="287">
        <v>298</v>
      </c>
      <c r="I204" s="289">
        <v>298</v>
      </c>
      <c r="J204" s="290" t="s">
        <v>778</v>
      </c>
      <c r="K204" s="291">
        <f t="shared" si="65"/>
        <v>66</v>
      </c>
      <c r="L204" s="292">
        <f t="shared" si="66"/>
        <v>0.28448275862068967</v>
      </c>
      <c r="M204" s="287" t="s">
        <v>624</v>
      </c>
      <c r="N204" s="293">
        <v>42823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84">
        <v>29</v>
      </c>
      <c r="B205" s="285">
        <v>42128</v>
      </c>
      <c r="C205" s="285"/>
      <c r="D205" s="286" t="s">
        <v>822</v>
      </c>
      <c r="E205" s="287" t="s">
        <v>626</v>
      </c>
      <c r="F205" s="288">
        <v>385</v>
      </c>
      <c r="G205" s="287"/>
      <c r="H205" s="287">
        <f>212.5+331</f>
        <v>543.5</v>
      </c>
      <c r="I205" s="289">
        <v>510</v>
      </c>
      <c r="J205" s="290" t="s">
        <v>823</v>
      </c>
      <c r="K205" s="291">
        <f t="shared" si="65"/>
        <v>158.5</v>
      </c>
      <c r="L205" s="292">
        <f t="shared" si="66"/>
        <v>0.41168831168831171</v>
      </c>
      <c r="M205" s="287" t="s">
        <v>624</v>
      </c>
      <c r="N205" s="293">
        <v>42235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84">
        <v>30</v>
      </c>
      <c r="B206" s="285">
        <v>42128</v>
      </c>
      <c r="C206" s="285"/>
      <c r="D206" s="286" t="s">
        <v>824</v>
      </c>
      <c r="E206" s="287" t="s">
        <v>626</v>
      </c>
      <c r="F206" s="288">
        <v>115.5</v>
      </c>
      <c r="G206" s="287"/>
      <c r="H206" s="287">
        <v>146</v>
      </c>
      <c r="I206" s="289">
        <v>142</v>
      </c>
      <c r="J206" s="290" t="s">
        <v>825</v>
      </c>
      <c r="K206" s="291">
        <f t="shared" si="65"/>
        <v>30.5</v>
      </c>
      <c r="L206" s="292">
        <f t="shared" si="66"/>
        <v>0.26406926406926406</v>
      </c>
      <c r="M206" s="287" t="s">
        <v>624</v>
      </c>
      <c r="N206" s="293">
        <v>42202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84">
        <v>31</v>
      </c>
      <c r="B207" s="285">
        <v>42151</v>
      </c>
      <c r="C207" s="285"/>
      <c r="D207" s="286" t="s">
        <v>826</v>
      </c>
      <c r="E207" s="287" t="s">
        <v>626</v>
      </c>
      <c r="F207" s="288">
        <v>237.5</v>
      </c>
      <c r="G207" s="287"/>
      <c r="H207" s="287">
        <v>279.5</v>
      </c>
      <c r="I207" s="289">
        <v>278</v>
      </c>
      <c r="J207" s="290" t="s">
        <v>778</v>
      </c>
      <c r="K207" s="291">
        <f t="shared" si="65"/>
        <v>42</v>
      </c>
      <c r="L207" s="292">
        <f t="shared" si="66"/>
        <v>0.17684210526315788</v>
      </c>
      <c r="M207" s="287" t="s">
        <v>624</v>
      </c>
      <c r="N207" s="293">
        <v>42222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84">
        <v>32</v>
      </c>
      <c r="B208" s="285">
        <v>42174</v>
      </c>
      <c r="C208" s="285"/>
      <c r="D208" s="286" t="s">
        <v>797</v>
      </c>
      <c r="E208" s="287" t="s">
        <v>776</v>
      </c>
      <c r="F208" s="288">
        <v>340</v>
      </c>
      <c r="G208" s="287"/>
      <c r="H208" s="287">
        <v>448</v>
      </c>
      <c r="I208" s="289">
        <v>448</v>
      </c>
      <c r="J208" s="290" t="s">
        <v>778</v>
      </c>
      <c r="K208" s="291">
        <f t="shared" si="65"/>
        <v>108</v>
      </c>
      <c r="L208" s="292">
        <f t="shared" si="66"/>
        <v>0.31764705882352939</v>
      </c>
      <c r="M208" s="287" t="s">
        <v>624</v>
      </c>
      <c r="N208" s="293">
        <v>43018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84">
        <v>33</v>
      </c>
      <c r="B209" s="285">
        <v>42191</v>
      </c>
      <c r="C209" s="285"/>
      <c r="D209" s="286" t="s">
        <v>827</v>
      </c>
      <c r="E209" s="287" t="s">
        <v>776</v>
      </c>
      <c r="F209" s="288">
        <v>390</v>
      </c>
      <c r="G209" s="287"/>
      <c r="H209" s="287">
        <v>460</v>
      </c>
      <c r="I209" s="289">
        <v>460</v>
      </c>
      <c r="J209" s="290" t="s">
        <v>778</v>
      </c>
      <c r="K209" s="291">
        <f t="shared" si="65"/>
        <v>70</v>
      </c>
      <c r="L209" s="292">
        <f t="shared" si="66"/>
        <v>0.17948717948717949</v>
      </c>
      <c r="M209" s="287" t="s">
        <v>624</v>
      </c>
      <c r="N209" s="293">
        <v>42478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94">
        <v>34</v>
      </c>
      <c r="B210" s="295">
        <v>42195</v>
      </c>
      <c r="C210" s="295"/>
      <c r="D210" s="296" t="s">
        <v>828</v>
      </c>
      <c r="E210" s="297" t="s">
        <v>776</v>
      </c>
      <c r="F210" s="298">
        <v>122.5</v>
      </c>
      <c r="G210" s="298"/>
      <c r="H210" s="299">
        <v>61</v>
      </c>
      <c r="I210" s="299">
        <v>172</v>
      </c>
      <c r="J210" s="300" t="s">
        <v>829</v>
      </c>
      <c r="K210" s="301">
        <f t="shared" si="65"/>
        <v>-61.5</v>
      </c>
      <c r="L210" s="302">
        <f t="shared" si="66"/>
        <v>-0.50204081632653064</v>
      </c>
      <c r="M210" s="298" t="s">
        <v>662</v>
      </c>
      <c r="N210" s="295">
        <v>43333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84">
        <v>35</v>
      </c>
      <c r="B211" s="285">
        <v>42219</v>
      </c>
      <c r="C211" s="285"/>
      <c r="D211" s="286" t="s">
        <v>830</v>
      </c>
      <c r="E211" s="287" t="s">
        <v>776</v>
      </c>
      <c r="F211" s="288">
        <v>297.5</v>
      </c>
      <c r="G211" s="287"/>
      <c r="H211" s="287">
        <v>350</v>
      </c>
      <c r="I211" s="289">
        <v>360</v>
      </c>
      <c r="J211" s="290" t="s">
        <v>831</v>
      </c>
      <c r="K211" s="291">
        <f t="shared" si="65"/>
        <v>52.5</v>
      </c>
      <c r="L211" s="292">
        <f t="shared" si="66"/>
        <v>0.17647058823529413</v>
      </c>
      <c r="M211" s="287" t="s">
        <v>624</v>
      </c>
      <c r="N211" s="293">
        <v>42232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84">
        <v>36</v>
      </c>
      <c r="B212" s="285">
        <v>42219</v>
      </c>
      <c r="C212" s="285"/>
      <c r="D212" s="286" t="s">
        <v>832</v>
      </c>
      <c r="E212" s="287" t="s">
        <v>776</v>
      </c>
      <c r="F212" s="288">
        <v>115.5</v>
      </c>
      <c r="G212" s="287"/>
      <c r="H212" s="287">
        <v>149</v>
      </c>
      <c r="I212" s="289">
        <v>140</v>
      </c>
      <c r="J212" s="290" t="s">
        <v>833</v>
      </c>
      <c r="K212" s="291">
        <f t="shared" si="65"/>
        <v>33.5</v>
      </c>
      <c r="L212" s="292">
        <f t="shared" si="66"/>
        <v>0.29004329004329005</v>
      </c>
      <c r="M212" s="287" t="s">
        <v>624</v>
      </c>
      <c r="N212" s="293">
        <v>42740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84">
        <v>37</v>
      </c>
      <c r="B213" s="285">
        <v>42251</v>
      </c>
      <c r="C213" s="285"/>
      <c r="D213" s="286" t="s">
        <v>826</v>
      </c>
      <c r="E213" s="287" t="s">
        <v>776</v>
      </c>
      <c r="F213" s="288">
        <v>226</v>
      </c>
      <c r="G213" s="287"/>
      <c r="H213" s="287">
        <v>292</v>
      </c>
      <c r="I213" s="289">
        <v>292</v>
      </c>
      <c r="J213" s="290" t="s">
        <v>834</v>
      </c>
      <c r="K213" s="291">
        <f t="shared" si="65"/>
        <v>66</v>
      </c>
      <c r="L213" s="292">
        <f t="shared" si="66"/>
        <v>0.29203539823008851</v>
      </c>
      <c r="M213" s="287" t="s">
        <v>624</v>
      </c>
      <c r="N213" s="293">
        <v>42286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84">
        <v>38</v>
      </c>
      <c r="B214" s="285">
        <v>42254</v>
      </c>
      <c r="C214" s="285"/>
      <c r="D214" s="286" t="s">
        <v>821</v>
      </c>
      <c r="E214" s="287" t="s">
        <v>776</v>
      </c>
      <c r="F214" s="288">
        <v>232.5</v>
      </c>
      <c r="G214" s="287"/>
      <c r="H214" s="287">
        <v>312.5</v>
      </c>
      <c r="I214" s="289">
        <v>310</v>
      </c>
      <c r="J214" s="290" t="s">
        <v>778</v>
      </c>
      <c r="K214" s="291">
        <f t="shared" si="65"/>
        <v>80</v>
      </c>
      <c r="L214" s="292">
        <f t="shared" si="66"/>
        <v>0.34408602150537637</v>
      </c>
      <c r="M214" s="287" t="s">
        <v>624</v>
      </c>
      <c r="N214" s="293">
        <v>42823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84">
        <v>39</v>
      </c>
      <c r="B215" s="285">
        <v>42268</v>
      </c>
      <c r="C215" s="285"/>
      <c r="D215" s="286" t="s">
        <v>835</v>
      </c>
      <c r="E215" s="287" t="s">
        <v>776</v>
      </c>
      <c r="F215" s="288">
        <v>196.5</v>
      </c>
      <c r="G215" s="287"/>
      <c r="H215" s="287">
        <v>238</v>
      </c>
      <c r="I215" s="289">
        <v>238</v>
      </c>
      <c r="J215" s="290" t="s">
        <v>834</v>
      </c>
      <c r="K215" s="291">
        <f t="shared" si="65"/>
        <v>41.5</v>
      </c>
      <c r="L215" s="292">
        <f t="shared" si="66"/>
        <v>0.21119592875318066</v>
      </c>
      <c r="M215" s="287" t="s">
        <v>624</v>
      </c>
      <c r="N215" s="293">
        <v>42291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84">
        <v>40</v>
      </c>
      <c r="B216" s="285">
        <v>42271</v>
      </c>
      <c r="C216" s="285"/>
      <c r="D216" s="286" t="s">
        <v>775</v>
      </c>
      <c r="E216" s="287" t="s">
        <v>776</v>
      </c>
      <c r="F216" s="288">
        <v>65</v>
      </c>
      <c r="G216" s="287"/>
      <c r="H216" s="287">
        <v>82</v>
      </c>
      <c r="I216" s="289">
        <v>82</v>
      </c>
      <c r="J216" s="290" t="s">
        <v>834</v>
      </c>
      <c r="K216" s="291">
        <f t="shared" si="65"/>
        <v>17</v>
      </c>
      <c r="L216" s="292">
        <f t="shared" si="66"/>
        <v>0.26153846153846155</v>
      </c>
      <c r="M216" s="287" t="s">
        <v>624</v>
      </c>
      <c r="N216" s="293">
        <v>42578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84">
        <v>41</v>
      </c>
      <c r="B217" s="285">
        <v>42291</v>
      </c>
      <c r="C217" s="285"/>
      <c r="D217" s="286" t="s">
        <v>836</v>
      </c>
      <c r="E217" s="287" t="s">
        <v>776</v>
      </c>
      <c r="F217" s="288">
        <v>144</v>
      </c>
      <c r="G217" s="287"/>
      <c r="H217" s="287">
        <v>182.5</v>
      </c>
      <c r="I217" s="289">
        <v>181</v>
      </c>
      <c r="J217" s="290" t="s">
        <v>834</v>
      </c>
      <c r="K217" s="291">
        <f t="shared" si="65"/>
        <v>38.5</v>
      </c>
      <c r="L217" s="292">
        <f t="shared" si="66"/>
        <v>0.2673611111111111</v>
      </c>
      <c r="M217" s="287" t="s">
        <v>624</v>
      </c>
      <c r="N217" s="293">
        <v>42817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84">
        <v>42</v>
      </c>
      <c r="B218" s="285">
        <v>42291</v>
      </c>
      <c r="C218" s="285"/>
      <c r="D218" s="286" t="s">
        <v>837</v>
      </c>
      <c r="E218" s="287" t="s">
        <v>776</v>
      </c>
      <c r="F218" s="288">
        <v>264</v>
      </c>
      <c r="G218" s="287"/>
      <c r="H218" s="287">
        <v>311</v>
      </c>
      <c r="I218" s="289">
        <v>311</v>
      </c>
      <c r="J218" s="290" t="s">
        <v>834</v>
      </c>
      <c r="K218" s="291">
        <f t="shared" si="65"/>
        <v>47</v>
      </c>
      <c r="L218" s="292">
        <f t="shared" si="66"/>
        <v>0.17803030303030304</v>
      </c>
      <c r="M218" s="287" t="s">
        <v>624</v>
      </c>
      <c r="N218" s="293">
        <v>42604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84">
        <v>43</v>
      </c>
      <c r="B219" s="285">
        <v>42318</v>
      </c>
      <c r="C219" s="285"/>
      <c r="D219" s="286" t="s">
        <v>838</v>
      </c>
      <c r="E219" s="287" t="s">
        <v>626</v>
      </c>
      <c r="F219" s="288">
        <v>549.5</v>
      </c>
      <c r="G219" s="287"/>
      <c r="H219" s="287">
        <v>630</v>
      </c>
      <c r="I219" s="289">
        <v>630</v>
      </c>
      <c r="J219" s="290" t="s">
        <v>834</v>
      </c>
      <c r="K219" s="291">
        <f t="shared" si="65"/>
        <v>80.5</v>
      </c>
      <c r="L219" s="292">
        <f t="shared" si="66"/>
        <v>0.1464968152866242</v>
      </c>
      <c r="M219" s="287" t="s">
        <v>624</v>
      </c>
      <c r="N219" s="293">
        <v>42419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84">
        <v>44</v>
      </c>
      <c r="B220" s="285">
        <v>42342</v>
      </c>
      <c r="C220" s="285"/>
      <c r="D220" s="286" t="s">
        <v>839</v>
      </c>
      <c r="E220" s="287" t="s">
        <v>776</v>
      </c>
      <c r="F220" s="288">
        <v>1027.5</v>
      </c>
      <c r="G220" s="287"/>
      <c r="H220" s="287">
        <v>1315</v>
      </c>
      <c r="I220" s="289">
        <v>1250</v>
      </c>
      <c r="J220" s="290" t="s">
        <v>834</v>
      </c>
      <c r="K220" s="291">
        <f t="shared" si="65"/>
        <v>287.5</v>
      </c>
      <c r="L220" s="292">
        <f t="shared" si="66"/>
        <v>0.27980535279805352</v>
      </c>
      <c r="M220" s="287" t="s">
        <v>624</v>
      </c>
      <c r="N220" s="293">
        <v>43244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84">
        <v>45</v>
      </c>
      <c r="B221" s="285">
        <v>42367</v>
      </c>
      <c r="C221" s="285"/>
      <c r="D221" s="286" t="s">
        <v>840</v>
      </c>
      <c r="E221" s="287" t="s">
        <v>776</v>
      </c>
      <c r="F221" s="288">
        <v>465</v>
      </c>
      <c r="G221" s="287"/>
      <c r="H221" s="287">
        <v>540</v>
      </c>
      <c r="I221" s="289">
        <v>540</v>
      </c>
      <c r="J221" s="290" t="s">
        <v>834</v>
      </c>
      <c r="K221" s="291">
        <f t="shared" si="65"/>
        <v>75</v>
      </c>
      <c r="L221" s="292">
        <f t="shared" si="66"/>
        <v>0.16129032258064516</v>
      </c>
      <c r="M221" s="287" t="s">
        <v>624</v>
      </c>
      <c r="N221" s="293">
        <v>42530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84">
        <v>46</v>
      </c>
      <c r="B222" s="285">
        <v>42380</v>
      </c>
      <c r="C222" s="285"/>
      <c r="D222" s="286" t="s">
        <v>392</v>
      </c>
      <c r="E222" s="287" t="s">
        <v>626</v>
      </c>
      <c r="F222" s="288">
        <v>81</v>
      </c>
      <c r="G222" s="287"/>
      <c r="H222" s="287">
        <v>110</v>
      </c>
      <c r="I222" s="289">
        <v>110</v>
      </c>
      <c r="J222" s="290" t="s">
        <v>834</v>
      </c>
      <c r="K222" s="291">
        <f t="shared" si="65"/>
        <v>29</v>
      </c>
      <c r="L222" s="292">
        <f t="shared" si="66"/>
        <v>0.35802469135802467</v>
      </c>
      <c r="M222" s="287" t="s">
        <v>624</v>
      </c>
      <c r="N222" s="293">
        <v>42745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84">
        <v>47</v>
      </c>
      <c r="B223" s="285">
        <v>42382</v>
      </c>
      <c r="C223" s="285"/>
      <c r="D223" s="286" t="s">
        <v>841</v>
      </c>
      <c r="E223" s="287" t="s">
        <v>626</v>
      </c>
      <c r="F223" s="288">
        <v>417.5</v>
      </c>
      <c r="G223" s="287"/>
      <c r="H223" s="287">
        <v>547</v>
      </c>
      <c r="I223" s="289">
        <v>535</v>
      </c>
      <c r="J223" s="290" t="s">
        <v>834</v>
      </c>
      <c r="K223" s="291">
        <f t="shared" si="65"/>
        <v>129.5</v>
      </c>
      <c r="L223" s="292">
        <f t="shared" si="66"/>
        <v>0.31017964071856285</v>
      </c>
      <c r="M223" s="287" t="s">
        <v>624</v>
      </c>
      <c r="N223" s="293">
        <v>42578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84">
        <v>48</v>
      </c>
      <c r="B224" s="285">
        <v>42408</v>
      </c>
      <c r="C224" s="285"/>
      <c r="D224" s="286" t="s">
        <v>842</v>
      </c>
      <c r="E224" s="287" t="s">
        <v>776</v>
      </c>
      <c r="F224" s="288">
        <v>650</v>
      </c>
      <c r="G224" s="287"/>
      <c r="H224" s="287">
        <v>800</v>
      </c>
      <c r="I224" s="289">
        <v>800</v>
      </c>
      <c r="J224" s="290" t="s">
        <v>834</v>
      </c>
      <c r="K224" s="291">
        <f t="shared" si="65"/>
        <v>150</v>
      </c>
      <c r="L224" s="292">
        <f t="shared" si="66"/>
        <v>0.23076923076923078</v>
      </c>
      <c r="M224" s="287" t="s">
        <v>624</v>
      </c>
      <c r="N224" s="293">
        <v>43154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84">
        <v>49</v>
      </c>
      <c r="B225" s="285">
        <v>42433</v>
      </c>
      <c r="C225" s="285"/>
      <c r="D225" s="286" t="s">
        <v>212</v>
      </c>
      <c r="E225" s="287" t="s">
        <v>776</v>
      </c>
      <c r="F225" s="288">
        <v>437.5</v>
      </c>
      <c r="G225" s="287"/>
      <c r="H225" s="287">
        <v>504.5</v>
      </c>
      <c r="I225" s="289">
        <v>522</v>
      </c>
      <c r="J225" s="290" t="s">
        <v>843</v>
      </c>
      <c r="K225" s="291">
        <f t="shared" si="65"/>
        <v>67</v>
      </c>
      <c r="L225" s="292">
        <f t="shared" si="66"/>
        <v>0.15314285714285714</v>
      </c>
      <c r="M225" s="287" t="s">
        <v>624</v>
      </c>
      <c r="N225" s="293">
        <v>42480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84">
        <v>50</v>
      </c>
      <c r="B226" s="285">
        <v>42438</v>
      </c>
      <c r="C226" s="285"/>
      <c r="D226" s="286" t="s">
        <v>844</v>
      </c>
      <c r="E226" s="287" t="s">
        <v>776</v>
      </c>
      <c r="F226" s="288">
        <v>189.5</v>
      </c>
      <c r="G226" s="287"/>
      <c r="H226" s="287">
        <v>218</v>
      </c>
      <c r="I226" s="289">
        <v>218</v>
      </c>
      <c r="J226" s="290" t="s">
        <v>834</v>
      </c>
      <c r="K226" s="291">
        <f t="shared" si="65"/>
        <v>28.5</v>
      </c>
      <c r="L226" s="292">
        <f t="shared" si="66"/>
        <v>0.15039577836411611</v>
      </c>
      <c r="M226" s="287" t="s">
        <v>624</v>
      </c>
      <c r="N226" s="293">
        <v>43034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94">
        <v>51</v>
      </c>
      <c r="B227" s="295">
        <v>42471</v>
      </c>
      <c r="C227" s="295"/>
      <c r="D227" s="303" t="s">
        <v>845</v>
      </c>
      <c r="E227" s="298" t="s">
        <v>776</v>
      </c>
      <c r="F227" s="298">
        <v>36.5</v>
      </c>
      <c r="G227" s="299"/>
      <c r="H227" s="299">
        <v>15.85</v>
      </c>
      <c r="I227" s="299">
        <v>60</v>
      </c>
      <c r="J227" s="300" t="s">
        <v>846</v>
      </c>
      <c r="K227" s="301">
        <f t="shared" si="65"/>
        <v>-20.65</v>
      </c>
      <c r="L227" s="302">
        <f t="shared" si="66"/>
        <v>-0.5657534246575342</v>
      </c>
      <c r="M227" s="298" t="s">
        <v>662</v>
      </c>
      <c r="N227" s="306">
        <v>43627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84">
        <v>52</v>
      </c>
      <c r="B228" s="285">
        <v>42472</v>
      </c>
      <c r="C228" s="285"/>
      <c r="D228" s="286" t="s">
        <v>847</v>
      </c>
      <c r="E228" s="287" t="s">
        <v>776</v>
      </c>
      <c r="F228" s="288">
        <v>93</v>
      </c>
      <c r="G228" s="287"/>
      <c r="H228" s="287">
        <v>149</v>
      </c>
      <c r="I228" s="289">
        <v>140</v>
      </c>
      <c r="J228" s="290" t="s">
        <v>848</v>
      </c>
      <c r="K228" s="291">
        <f t="shared" si="65"/>
        <v>56</v>
      </c>
      <c r="L228" s="292">
        <f t="shared" si="66"/>
        <v>0.60215053763440862</v>
      </c>
      <c r="M228" s="287" t="s">
        <v>624</v>
      </c>
      <c r="N228" s="293">
        <v>42740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84">
        <v>53</v>
      </c>
      <c r="B229" s="285">
        <v>42472</v>
      </c>
      <c r="C229" s="285"/>
      <c r="D229" s="286" t="s">
        <v>849</v>
      </c>
      <c r="E229" s="287" t="s">
        <v>776</v>
      </c>
      <c r="F229" s="288">
        <v>130</v>
      </c>
      <c r="G229" s="287"/>
      <c r="H229" s="287">
        <v>150</v>
      </c>
      <c r="I229" s="289" t="s">
        <v>850</v>
      </c>
      <c r="J229" s="290" t="s">
        <v>834</v>
      </c>
      <c r="K229" s="291">
        <f t="shared" si="65"/>
        <v>20</v>
      </c>
      <c r="L229" s="292">
        <f t="shared" si="66"/>
        <v>0.15384615384615385</v>
      </c>
      <c r="M229" s="287" t="s">
        <v>624</v>
      </c>
      <c r="N229" s="293">
        <v>42564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84">
        <v>54</v>
      </c>
      <c r="B230" s="285">
        <v>42473</v>
      </c>
      <c r="C230" s="285"/>
      <c r="D230" s="286" t="s">
        <v>851</v>
      </c>
      <c r="E230" s="287" t="s">
        <v>776</v>
      </c>
      <c r="F230" s="288">
        <v>196</v>
      </c>
      <c r="G230" s="287"/>
      <c r="H230" s="287">
        <v>299</v>
      </c>
      <c r="I230" s="289">
        <v>299</v>
      </c>
      <c r="J230" s="290" t="s">
        <v>834</v>
      </c>
      <c r="K230" s="291">
        <v>103</v>
      </c>
      <c r="L230" s="292">
        <v>0.52551020408163296</v>
      </c>
      <c r="M230" s="287" t="s">
        <v>624</v>
      </c>
      <c r="N230" s="293">
        <v>42620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84">
        <v>55</v>
      </c>
      <c r="B231" s="285">
        <v>42473</v>
      </c>
      <c r="C231" s="285"/>
      <c r="D231" s="286" t="s">
        <v>852</v>
      </c>
      <c r="E231" s="287" t="s">
        <v>776</v>
      </c>
      <c r="F231" s="288">
        <v>88</v>
      </c>
      <c r="G231" s="287"/>
      <c r="H231" s="287">
        <v>103</v>
      </c>
      <c r="I231" s="289">
        <v>103</v>
      </c>
      <c r="J231" s="290" t="s">
        <v>834</v>
      </c>
      <c r="K231" s="291">
        <v>15</v>
      </c>
      <c r="L231" s="292">
        <v>0.170454545454545</v>
      </c>
      <c r="M231" s="287" t="s">
        <v>624</v>
      </c>
      <c r="N231" s="293">
        <v>42530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84">
        <v>56</v>
      </c>
      <c r="B232" s="285">
        <v>42492</v>
      </c>
      <c r="C232" s="285"/>
      <c r="D232" s="286" t="s">
        <v>853</v>
      </c>
      <c r="E232" s="287" t="s">
        <v>776</v>
      </c>
      <c r="F232" s="288">
        <v>127.5</v>
      </c>
      <c r="G232" s="287"/>
      <c r="H232" s="287">
        <v>148</v>
      </c>
      <c r="I232" s="289" t="s">
        <v>854</v>
      </c>
      <c r="J232" s="290" t="s">
        <v>834</v>
      </c>
      <c r="K232" s="291">
        <f t="shared" ref="K232:K236" si="67">H232-F232</f>
        <v>20.5</v>
      </c>
      <c r="L232" s="292">
        <f t="shared" ref="L232:L236" si="68">K232/F232</f>
        <v>0.16078431372549021</v>
      </c>
      <c r="M232" s="287" t="s">
        <v>624</v>
      </c>
      <c r="N232" s="293">
        <v>42564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84">
        <v>57</v>
      </c>
      <c r="B233" s="285">
        <v>42493</v>
      </c>
      <c r="C233" s="285"/>
      <c r="D233" s="286" t="s">
        <v>855</v>
      </c>
      <c r="E233" s="287" t="s">
        <v>776</v>
      </c>
      <c r="F233" s="288">
        <v>675</v>
      </c>
      <c r="G233" s="287"/>
      <c r="H233" s="287">
        <v>815</v>
      </c>
      <c r="I233" s="289" t="s">
        <v>856</v>
      </c>
      <c r="J233" s="290" t="s">
        <v>834</v>
      </c>
      <c r="K233" s="291">
        <f t="shared" si="67"/>
        <v>140</v>
      </c>
      <c r="L233" s="292">
        <f t="shared" si="68"/>
        <v>0.2074074074074074</v>
      </c>
      <c r="M233" s="287" t="s">
        <v>624</v>
      </c>
      <c r="N233" s="293">
        <v>43154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94">
        <v>58</v>
      </c>
      <c r="B234" s="295">
        <v>42522</v>
      </c>
      <c r="C234" s="295"/>
      <c r="D234" s="296" t="s">
        <v>857</v>
      </c>
      <c r="E234" s="297" t="s">
        <v>776</v>
      </c>
      <c r="F234" s="298">
        <v>500</v>
      </c>
      <c r="G234" s="298"/>
      <c r="H234" s="299">
        <v>232.5</v>
      </c>
      <c r="I234" s="299" t="s">
        <v>858</v>
      </c>
      <c r="J234" s="300" t="s">
        <v>859</v>
      </c>
      <c r="K234" s="301">
        <f t="shared" si="67"/>
        <v>-267.5</v>
      </c>
      <c r="L234" s="302">
        <f t="shared" si="68"/>
        <v>-0.53500000000000003</v>
      </c>
      <c r="M234" s="298" t="s">
        <v>662</v>
      </c>
      <c r="N234" s="295">
        <v>43735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84">
        <v>59</v>
      </c>
      <c r="B235" s="285">
        <v>42527</v>
      </c>
      <c r="C235" s="285"/>
      <c r="D235" s="286" t="s">
        <v>562</v>
      </c>
      <c r="E235" s="287" t="s">
        <v>776</v>
      </c>
      <c r="F235" s="288">
        <v>110</v>
      </c>
      <c r="G235" s="287"/>
      <c r="H235" s="287">
        <v>126.5</v>
      </c>
      <c r="I235" s="289">
        <v>125</v>
      </c>
      <c r="J235" s="290" t="s">
        <v>785</v>
      </c>
      <c r="K235" s="291">
        <f t="shared" si="67"/>
        <v>16.5</v>
      </c>
      <c r="L235" s="292">
        <f t="shared" si="68"/>
        <v>0.15</v>
      </c>
      <c r="M235" s="287" t="s">
        <v>624</v>
      </c>
      <c r="N235" s="293">
        <v>42552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84">
        <v>60</v>
      </c>
      <c r="B236" s="285">
        <v>42538</v>
      </c>
      <c r="C236" s="285"/>
      <c r="D236" s="286" t="s">
        <v>860</v>
      </c>
      <c r="E236" s="287" t="s">
        <v>776</v>
      </c>
      <c r="F236" s="288">
        <v>44</v>
      </c>
      <c r="G236" s="287"/>
      <c r="H236" s="287">
        <v>69.5</v>
      </c>
      <c r="I236" s="289">
        <v>69.5</v>
      </c>
      <c r="J236" s="290" t="s">
        <v>861</v>
      </c>
      <c r="K236" s="291">
        <f t="shared" si="67"/>
        <v>25.5</v>
      </c>
      <c r="L236" s="292">
        <f t="shared" si="68"/>
        <v>0.57954545454545459</v>
      </c>
      <c r="M236" s="287" t="s">
        <v>624</v>
      </c>
      <c r="N236" s="293">
        <v>42977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84">
        <v>61</v>
      </c>
      <c r="B237" s="285">
        <v>42549</v>
      </c>
      <c r="C237" s="285"/>
      <c r="D237" s="286" t="s">
        <v>862</v>
      </c>
      <c r="E237" s="287" t="s">
        <v>776</v>
      </c>
      <c r="F237" s="288">
        <v>262.5</v>
      </c>
      <c r="G237" s="287"/>
      <c r="H237" s="287">
        <v>340</v>
      </c>
      <c r="I237" s="289">
        <v>333</v>
      </c>
      <c r="J237" s="290" t="s">
        <v>863</v>
      </c>
      <c r="K237" s="291">
        <v>77.5</v>
      </c>
      <c r="L237" s="292">
        <v>0.29523809523809502</v>
      </c>
      <c r="M237" s="287" t="s">
        <v>624</v>
      </c>
      <c r="N237" s="293">
        <v>43017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84">
        <v>62</v>
      </c>
      <c r="B238" s="285">
        <v>42549</v>
      </c>
      <c r="C238" s="285"/>
      <c r="D238" s="286" t="s">
        <v>864</v>
      </c>
      <c r="E238" s="287" t="s">
        <v>776</v>
      </c>
      <c r="F238" s="288">
        <v>840</v>
      </c>
      <c r="G238" s="287"/>
      <c r="H238" s="287">
        <v>1230</v>
      </c>
      <c r="I238" s="289">
        <v>1230</v>
      </c>
      <c r="J238" s="290" t="s">
        <v>834</v>
      </c>
      <c r="K238" s="291">
        <v>390</v>
      </c>
      <c r="L238" s="292">
        <v>0.46428571428571402</v>
      </c>
      <c r="M238" s="287" t="s">
        <v>624</v>
      </c>
      <c r="N238" s="293">
        <v>42649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307">
        <v>63</v>
      </c>
      <c r="B239" s="308">
        <v>42556</v>
      </c>
      <c r="C239" s="308"/>
      <c r="D239" s="309" t="s">
        <v>865</v>
      </c>
      <c r="E239" s="310" t="s">
        <v>776</v>
      </c>
      <c r="F239" s="310">
        <v>395</v>
      </c>
      <c r="G239" s="311"/>
      <c r="H239" s="311">
        <f>(468.5+342.5)/2</f>
        <v>405.5</v>
      </c>
      <c r="I239" s="311">
        <v>510</v>
      </c>
      <c r="J239" s="312" t="s">
        <v>866</v>
      </c>
      <c r="K239" s="313">
        <f t="shared" ref="K239:K245" si="69">H239-F239</f>
        <v>10.5</v>
      </c>
      <c r="L239" s="314">
        <f t="shared" ref="L239:L245" si="70">K239/F239</f>
        <v>2.6582278481012658E-2</v>
      </c>
      <c r="M239" s="310" t="s">
        <v>867</v>
      </c>
      <c r="N239" s="308">
        <v>43606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94">
        <v>64</v>
      </c>
      <c r="B240" s="295">
        <v>42584</v>
      </c>
      <c r="C240" s="295"/>
      <c r="D240" s="296" t="s">
        <v>868</v>
      </c>
      <c r="E240" s="297" t="s">
        <v>626</v>
      </c>
      <c r="F240" s="298">
        <f>169.5-12.8</f>
        <v>156.69999999999999</v>
      </c>
      <c r="G240" s="298"/>
      <c r="H240" s="299">
        <v>77</v>
      </c>
      <c r="I240" s="299" t="s">
        <v>869</v>
      </c>
      <c r="J240" s="300" t="s">
        <v>870</v>
      </c>
      <c r="K240" s="301">
        <f t="shared" si="69"/>
        <v>-79.699999999999989</v>
      </c>
      <c r="L240" s="302">
        <f t="shared" si="70"/>
        <v>-0.50861518825781749</v>
      </c>
      <c r="M240" s="298" t="s">
        <v>662</v>
      </c>
      <c r="N240" s="295">
        <v>43522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94">
        <v>65</v>
      </c>
      <c r="B241" s="295">
        <v>42586</v>
      </c>
      <c r="C241" s="295"/>
      <c r="D241" s="296" t="s">
        <v>871</v>
      </c>
      <c r="E241" s="297" t="s">
        <v>776</v>
      </c>
      <c r="F241" s="298">
        <v>400</v>
      </c>
      <c r="G241" s="298"/>
      <c r="H241" s="299">
        <v>305</v>
      </c>
      <c r="I241" s="299">
        <v>475</v>
      </c>
      <c r="J241" s="300" t="s">
        <v>872</v>
      </c>
      <c r="K241" s="301">
        <f t="shared" si="69"/>
        <v>-95</v>
      </c>
      <c r="L241" s="302">
        <f t="shared" si="70"/>
        <v>-0.23749999999999999</v>
      </c>
      <c r="M241" s="298" t="s">
        <v>662</v>
      </c>
      <c r="N241" s="295">
        <v>43606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84">
        <v>66</v>
      </c>
      <c r="B242" s="285">
        <v>42593</v>
      </c>
      <c r="C242" s="285"/>
      <c r="D242" s="286" t="s">
        <v>873</v>
      </c>
      <c r="E242" s="287" t="s">
        <v>776</v>
      </c>
      <c r="F242" s="288">
        <v>86.5</v>
      </c>
      <c r="G242" s="287"/>
      <c r="H242" s="287">
        <v>130</v>
      </c>
      <c r="I242" s="289">
        <v>130</v>
      </c>
      <c r="J242" s="290" t="s">
        <v>874</v>
      </c>
      <c r="K242" s="291">
        <f t="shared" si="69"/>
        <v>43.5</v>
      </c>
      <c r="L242" s="292">
        <f t="shared" si="70"/>
        <v>0.50289017341040465</v>
      </c>
      <c r="M242" s="287" t="s">
        <v>624</v>
      </c>
      <c r="N242" s="293">
        <v>43091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94">
        <v>67</v>
      </c>
      <c r="B243" s="295">
        <v>42600</v>
      </c>
      <c r="C243" s="295"/>
      <c r="D243" s="296" t="s">
        <v>111</v>
      </c>
      <c r="E243" s="297" t="s">
        <v>776</v>
      </c>
      <c r="F243" s="298">
        <v>133.5</v>
      </c>
      <c r="G243" s="298"/>
      <c r="H243" s="299">
        <v>126.5</v>
      </c>
      <c r="I243" s="299">
        <v>178</v>
      </c>
      <c r="J243" s="300" t="s">
        <v>875</v>
      </c>
      <c r="K243" s="301">
        <f t="shared" si="69"/>
        <v>-7</v>
      </c>
      <c r="L243" s="302">
        <f t="shared" si="70"/>
        <v>-5.2434456928838954E-2</v>
      </c>
      <c r="M243" s="298" t="s">
        <v>662</v>
      </c>
      <c r="N243" s="295">
        <v>42615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84">
        <v>68</v>
      </c>
      <c r="B244" s="285">
        <v>42613</v>
      </c>
      <c r="C244" s="285"/>
      <c r="D244" s="286" t="s">
        <v>876</v>
      </c>
      <c r="E244" s="287" t="s">
        <v>776</v>
      </c>
      <c r="F244" s="288">
        <v>560</v>
      </c>
      <c r="G244" s="287"/>
      <c r="H244" s="287">
        <v>725</v>
      </c>
      <c r="I244" s="289">
        <v>725</v>
      </c>
      <c r="J244" s="290" t="s">
        <v>778</v>
      </c>
      <c r="K244" s="291">
        <f t="shared" si="69"/>
        <v>165</v>
      </c>
      <c r="L244" s="292">
        <f t="shared" si="70"/>
        <v>0.29464285714285715</v>
      </c>
      <c r="M244" s="287" t="s">
        <v>624</v>
      </c>
      <c r="N244" s="293">
        <v>42456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84">
        <v>69</v>
      </c>
      <c r="B245" s="285">
        <v>42614</v>
      </c>
      <c r="C245" s="285"/>
      <c r="D245" s="286" t="s">
        <v>877</v>
      </c>
      <c r="E245" s="287" t="s">
        <v>776</v>
      </c>
      <c r="F245" s="288">
        <v>160.5</v>
      </c>
      <c r="G245" s="287"/>
      <c r="H245" s="287">
        <v>210</v>
      </c>
      <c r="I245" s="289">
        <v>210</v>
      </c>
      <c r="J245" s="290" t="s">
        <v>778</v>
      </c>
      <c r="K245" s="291">
        <f t="shared" si="69"/>
        <v>49.5</v>
      </c>
      <c r="L245" s="292">
        <f t="shared" si="70"/>
        <v>0.30841121495327101</v>
      </c>
      <c r="M245" s="287" t="s">
        <v>624</v>
      </c>
      <c r="N245" s="293">
        <v>42871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84">
        <v>70</v>
      </c>
      <c r="B246" s="285">
        <v>42646</v>
      </c>
      <c r="C246" s="285"/>
      <c r="D246" s="286" t="s">
        <v>407</v>
      </c>
      <c r="E246" s="287" t="s">
        <v>776</v>
      </c>
      <c r="F246" s="288">
        <v>430</v>
      </c>
      <c r="G246" s="287"/>
      <c r="H246" s="287">
        <v>596</v>
      </c>
      <c r="I246" s="289">
        <v>575</v>
      </c>
      <c r="J246" s="290" t="s">
        <v>878</v>
      </c>
      <c r="K246" s="291">
        <v>166</v>
      </c>
      <c r="L246" s="292">
        <v>0.38604651162790699</v>
      </c>
      <c r="M246" s="287" t="s">
        <v>624</v>
      </c>
      <c r="N246" s="293">
        <v>42769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84">
        <v>71</v>
      </c>
      <c r="B247" s="285">
        <v>42657</v>
      </c>
      <c r="C247" s="285"/>
      <c r="D247" s="286" t="s">
        <v>879</v>
      </c>
      <c r="E247" s="287" t="s">
        <v>776</v>
      </c>
      <c r="F247" s="288">
        <v>280</v>
      </c>
      <c r="G247" s="287"/>
      <c r="H247" s="287">
        <v>345</v>
      </c>
      <c r="I247" s="289">
        <v>345</v>
      </c>
      <c r="J247" s="290" t="s">
        <v>778</v>
      </c>
      <c r="K247" s="291">
        <f t="shared" ref="K247:K252" si="71">H247-F247</f>
        <v>65</v>
      </c>
      <c r="L247" s="292">
        <f t="shared" ref="L247:L248" si="72">K247/F247</f>
        <v>0.23214285714285715</v>
      </c>
      <c r="M247" s="287" t="s">
        <v>624</v>
      </c>
      <c r="N247" s="293">
        <v>42814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84">
        <v>72</v>
      </c>
      <c r="B248" s="285">
        <v>42657</v>
      </c>
      <c r="C248" s="285"/>
      <c r="D248" s="286" t="s">
        <v>880</v>
      </c>
      <c r="E248" s="287" t="s">
        <v>776</v>
      </c>
      <c r="F248" s="288">
        <v>245</v>
      </c>
      <c r="G248" s="287"/>
      <c r="H248" s="287">
        <v>325.5</v>
      </c>
      <c r="I248" s="289">
        <v>330</v>
      </c>
      <c r="J248" s="290" t="s">
        <v>881</v>
      </c>
      <c r="K248" s="291">
        <f t="shared" si="71"/>
        <v>80.5</v>
      </c>
      <c r="L248" s="292">
        <f t="shared" si="72"/>
        <v>0.32857142857142857</v>
      </c>
      <c r="M248" s="287" t="s">
        <v>624</v>
      </c>
      <c r="N248" s="293">
        <v>42769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84">
        <v>73</v>
      </c>
      <c r="B249" s="285">
        <v>42660</v>
      </c>
      <c r="C249" s="285"/>
      <c r="D249" s="286" t="s">
        <v>352</v>
      </c>
      <c r="E249" s="287" t="s">
        <v>776</v>
      </c>
      <c r="F249" s="288">
        <v>125</v>
      </c>
      <c r="G249" s="287"/>
      <c r="H249" s="287">
        <v>160</v>
      </c>
      <c r="I249" s="289">
        <v>160</v>
      </c>
      <c r="J249" s="290" t="s">
        <v>834</v>
      </c>
      <c r="K249" s="291">
        <f t="shared" si="71"/>
        <v>35</v>
      </c>
      <c r="L249" s="292">
        <v>0.28000000000000003</v>
      </c>
      <c r="M249" s="287" t="s">
        <v>624</v>
      </c>
      <c r="N249" s="293">
        <v>42803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84">
        <v>74</v>
      </c>
      <c r="B250" s="285">
        <v>42660</v>
      </c>
      <c r="C250" s="285"/>
      <c r="D250" s="286" t="s">
        <v>484</v>
      </c>
      <c r="E250" s="287" t="s">
        <v>776</v>
      </c>
      <c r="F250" s="288">
        <v>114</v>
      </c>
      <c r="G250" s="287"/>
      <c r="H250" s="287">
        <v>145</v>
      </c>
      <c r="I250" s="289">
        <v>145</v>
      </c>
      <c r="J250" s="290" t="s">
        <v>834</v>
      </c>
      <c r="K250" s="291">
        <f t="shared" si="71"/>
        <v>31</v>
      </c>
      <c r="L250" s="292">
        <f t="shared" ref="L250:L252" si="73">K250/F250</f>
        <v>0.27192982456140352</v>
      </c>
      <c r="M250" s="287" t="s">
        <v>624</v>
      </c>
      <c r="N250" s="293">
        <v>42859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84">
        <v>75</v>
      </c>
      <c r="B251" s="285">
        <v>42660</v>
      </c>
      <c r="C251" s="285"/>
      <c r="D251" s="286" t="s">
        <v>882</v>
      </c>
      <c r="E251" s="287" t="s">
        <v>776</v>
      </c>
      <c r="F251" s="288">
        <v>212</v>
      </c>
      <c r="G251" s="287"/>
      <c r="H251" s="287">
        <v>280</v>
      </c>
      <c r="I251" s="289">
        <v>276</v>
      </c>
      <c r="J251" s="290" t="s">
        <v>883</v>
      </c>
      <c r="K251" s="291">
        <f t="shared" si="71"/>
        <v>68</v>
      </c>
      <c r="L251" s="292">
        <f t="shared" si="73"/>
        <v>0.32075471698113206</v>
      </c>
      <c r="M251" s="287" t="s">
        <v>624</v>
      </c>
      <c r="N251" s="293">
        <v>42858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84">
        <v>76</v>
      </c>
      <c r="B252" s="285">
        <v>42678</v>
      </c>
      <c r="C252" s="285"/>
      <c r="D252" s="286" t="s">
        <v>472</v>
      </c>
      <c r="E252" s="287" t="s">
        <v>776</v>
      </c>
      <c r="F252" s="288">
        <v>155</v>
      </c>
      <c r="G252" s="287"/>
      <c r="H252" s="287">
        <v>210</v>
      </c>
      <c r="I252" s="289">
        <v>210</v>
      </c>
      <c r="J252" s="290" t="s">
        <v>884</v>
      </c>
      <c r="K252" s="291">
        <f t="shared" si="71"/>
        <v>55</v>
      </c>
      <c r="L252" s="292">
        <f t="shared" si="73"/>
        <v>0.35483870967741937</v>
      </c>
      <c r="M252" s="287" t="s">
        <v>624</v>
      </c>
      <c r="N252" s="293">
        <v>42944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94">
        <v>77</v>
      </c>
      <c r="B253" s="295">
        <v>42710</v>
      </c>
      <c r="C253" s="295"/>
      <c r="D253" s="296" t="s">
        <v>885</v>
      </c>
      <c r="E253" s="297" t="s">
        <v>776</v>
      </c>
      <c r="F253" s="298">
        <v>150.5</v>
      </c>
      <c r="G253" s="298"/>
      <c r="H253" s="299">
        <v>72.5</v>
      </c>
      <c r="I253" s="299">
        <v>174</v>
      </c>
      <c r="J253" s="300" t="s">
        <v>886</v>
      </c>
      <c r="K253" s="301">
        <v>-78</v>
      </c>
      <c r="L253" s="302">
        <v>-0.51827242524916906</v>
      </c>
      <c r="M253" s="298" t="s">
        <v>662</v>
      </c>
      <c r="N253" s="295">
        <v>43333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84">
        <v>78</v>
      </c>
      <c r="B254" s="285">
        <v>42712</v>
      </c>
      <c r="C254" s="285"/>
      <c r="D254" s="286" t="s">
        <v>887</v>
      </c>
      <c r="E254" s="287" t="s">
        <v>776</v>
      </c>
      <c r="F254" s="288">
        <v>380</v>
      </c>
      <c r="G254" s="287"/>
      <c r="H254" s="287">
        <v>478</v>
      </c>
      <c r="I254" s="289">
        <v>468</v>
      </c>
      <c r="J254" s="290" t="s">
        <v>834</v>
      </c>
      <c r="K254" s="291">
        <f t="shared" ref="K254:K256" si="74">H254-F254</f>
        <v>98</v>
      </c>
      <c r="L254" s="292">
        <f t="shared" ref="L254:L256" si="75">K254/F254</f>
        <v>0.25789473684210529</v>
      </c>
      <c r="M254" s="287" t="s">
        <v>624</v>
      </c>
      <c r="N254" s="293">
        <v>43025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84">
        <v>79</v>
      </c>
      <c r="B255" s="285">
        <v>42734</v>
      </c>
      <c r="C255" s="285"/>
      <c r="D255" s="286" t="s">
        <v>110</v>
      </c>
      <c r="E255" s="287" t="s">
        <v>776</v>
      </c>
      <c r="F255" s="288">
        <v>305</v>
      </c>
      <c r="G255" s="287"/>
      <c r="H255" s="287">
        <v>375</v>
      </c>
      <c r="I255" s="289">
        <v>375</v>
      </c>
      <c r="J255" s="290" t="s">
        <v>834</v>
      </c>
      <c r="K255" s="291">
        <f t="shared" si="74"/>
        <v>70</v>
      </c>
      <c r="L255" s="292">
        <f t="shared" si="75"/>
        <v>0.22950819672131148</v>
      </c>
      <c r="M255" s="287" t="s">
        <v>624</v>
      </c>
      <c r="N255" s="293">
        <v>42768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84">
        <v>80</v>
      </c>
      <c r="B256" s="285">
        <v>42739</v>
      </c>
      <c r="C256" s="285"/>
      <c r="D256" s="286" t="s">
        <v>96</v>
      </c>
      <c r="E256" s="287" t="s">
        <v>776</v>
      </c>
      <c r="F256" s="288">
        <v>99.5</v>
      </c>
      <c r="G256" s="287"/>
      <c r="H256" s="287">
        <v>158</v>
      </c>
      <c r="I256" s="289">
        <v>158</v>
      </c>
      <c r="J256" s="290" t="s">
        <v>834</v>
      </c>
      <c r="K256" s="291">
        <f t="shared" si="74"/>
        <v>58.5</v>
      </c>
      <c r="L256" s="292">
        <f t="shared" si="75"/>
        <v>0.5879396984924623</v>
      </c>
      <c r="M256" s="287" t="s">
        <v>624</v>
      </c>
      <c r="N256" s="293">
        <v>42898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84">
        <v>81</v>
      </c>
      <c r="B257" s="285">
        <v>42739</v>
      </c>
      <c r="C257" s="285"/>
      <c r="D257" s="286" t="s">
        <v>96</v>
      </c>
      <c r="E257" s="287" t="s">
        <v>776</v>
      </c>
      <c r="F257" s="288">
        <v>99.5</v>
      </c>
      <c r="G257" s="287"/>
      <c r="H257" s="287">
        <v>158</v>
      </c>
      <c r="I257" s="289">
        <v>158</v>
      </c>
      <c r="J257" s="290" t="s">
        <v>834</v>
      </c>
      <c r="K257" s="291">
        <v>58.5</v>
      </c>
      <c r="L257" s="292">
        <v>0.58793969849246197</v>
      </c>
      <c r="M257" s="287" t="s">
        <v>624</v>
      </c>
      <c r="N257" s="293">
        <v>42898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84">
        <v>82</v>
      </c>
      <c r="B258" s="285">
        <v>42786</v>
      </c>
      <c r="C258" s="285"/>
      <c r="D258" s="286" t="s">
        <v>187</v>
      </c>
      <c r="E258" s="287" t="s">
        <v>776</v>
      </c>
      <c r="F258" s="288">
        <v>140.5</v>
      </c>
      <c r="G258" s="287"/>
      <c r="H258" s="287">
        <v>220</v>
      </c>
      <c r="I258" s="289">
        <v>220</v>
      </c>
      <c r="J258" s="290" t="s">
        <v>834</v>
      </c>
      <c r="K258" s="291">
        <f>H258-F258</f>
        <v>79.5</v>
      </c>
      <c r="L258" s="292">
        <f>K258/F258</f>
        <v>0.5658362989323843</v>
      </c>
      <c r="M258" s="287" t="s">
        <v>624</v>
      </c>
      <c r="N258" s="293">
        <v>42864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84">
        <v>83</v>
      </c>
      <c r="B259" s="285">
        <v>42786</v>
      </c>
      <c r="C259" s="285"/>
      <c r="D259" s="286" t="s">
        <v>888</v>
      </c>
      <c r="E259" s="287" t="s">
        <v>776</v>
      </c>
      <c r="F259" s="288">
        <v>202.5</v>
      </c>
      <c r="G259" s="287"/>
      <c r="H259" s="287">
        <v>234</v>
      </c>
      <c r="I259" s="289">
        <v>234</v>
      </c>
      <c r="J259" s="290" t="s">
        <v>834</v>
      </c>
      <c r="K259" s="291">
        <v>31.5</v>
      </c>
      <c r="L259" s="292">
        <v>0.155555555555556</v>
      </c>
      <c r="M259" s="287" t="s">
        <v>624</v>
      </c>
      <c r="N259" s="293">
        <v>42836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84">
        <v>84</v>
      </c>
      <c r="B260" s="285">
        <v>42818</v>
      </c>
      <c r="C260" s="285"/>
      <c r="D260" s="286" t="s">
        <v>889</v>
      </c>
      <c r="E260" s="287" t="s">
        <v>776</v>
      </c>
      <c r="F260" s="288">
        <v>300.5</v>
      </c>
      <c r="G260" s="287"/>
      <c r="H260" s="287">
        <v>417.5</v>
      </c>
      <c r="I260" s="289">
        <v>420</v>
      </c>
      <c r="J260" s="290" t="s">
        <v>890</v>
      </c>
      <c r="K260" s="291">
        <f>H260-F260</f>
        <v>117</v>
      </c>
      <c r="L260" s="292">
        <f>K260/F260</f>
        <v>0.38935108153078202</v>
      </c>
      <c r="M260" s="287" t="s">
        <v>624</v>
      </c>
      <c r="N260" s="293">
        <v>43070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84">
        <v>85</v>
      </c>
      <c r="B261" s="285">
        <v>42818</v>
      </c>
      <c r="C261" s="285"/>
      <c r="D261" s="286" t="s">
        <v>864</v>
      </c>
      <c r="E261" s="287" t="s">
        <v>776</v>
      </c>
      <c r="F261" s="288">
        <v>850</v>
      </c>
      <c r="G261" s="287"/>
      <c r="H261" s="287">
        <v>1042.5</v>
      </c>
      <c r="I261" s="289">
        <v>1023</v>
      </c>
      <c r="J261" s="290" t="s">
        <v>891</v>
      </c>
      <c r="K261" s="291">
        <v>192.5</v>
      </c>
      <c r="L261" s="292">
        <v>0.22647058823529401</v>
      </c>
      <c r="M261" s="287" t="s">
        <v>624</v>
      </c>
      <c r="N261" s="293">
        <v>42830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84">
        <v>86</v>
      </c>
      <c r="B262" s="285">
        <v>42830</v>
      </c>
      <c r="C262" s="285"/>
      <c r="D262" s="286" t="s">
        <v>503</v>
      </c>
      <c r="E262" s="287" t="s">
        <v>776</v>
      </c>
      <c r="F262" s="288">
        <v>785</v>
      </c>
      <c r="G262" s="287"/>
      <c r="H262" s="287">
        <v>930</v>
      </c>
      <c r="I262" s="289">
        <v>920</v>
      </c>
      <c r="J262" s="290" t="s">
        <v>892</v>
      </c>
      <c r="K262" s="291">
        <f>H262-F262</f>
        <v>145</v>
      </c>
      <c r="L262" s="292">
        <f>K262/F262</f>
        <v>0.18471337579617833</v>
      </c>
      <c r="M262" s="287" t="s">
        <v>624</v>
      </c>
      <c r="N262" s="293">
        <v>42976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94">
        <v>87</v>
      </c>
      <c r="B263" s="295">
        <v>42831</v>
      </c>
      <c r="C263" s="295"/>
      <c r="D263" s="296" t="s">
        <v>893</v>
      </c>
      <c r="E263" s="297" t="s">
        <v>776</v>
      </c>
      <c r="F263" s="298">
        <v>40</v>
      </c>
      <c r="G263" s="298"/>
      <c r="H263" s="299">
        <v>13.1</v>
      </c>
      <c r="I263" s="299">
        <v>60</v>
      </c>
      <c r="J263" s="300" t="s">
        <v>894</v>
      </c>
      <c r="K263" s="301">
        <v>-26.9</v>
      </c>
      <c r="L263" s="302">
        <v>-0.67249999999999999</v>
      </c>
      <c r="M263" s="298" t="s">
        <v>662</v>
      </c>
      <c r="N263" s="295">
        <v>43138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84">
        <v>88</v>
      </c>
      <c r="B264" s="285">
        <v>42837</v>
      </c>
      <c r="C264" s="285"/>
      <c r="D264" s="286" t="s">
        <v>95</v>
      </c>
      <c r="E264" s="287" t="s">
        <v>776</v>
      </c>
      <c r="F264" s="288">
        <v>289.5</v>
      </c>
      <c r="G264" s="287"/>
      <c r="H264" s="287">
        <v>354</v>
      </c>
      <c r="I264" s="289">
        <v>360</v>
      </c>
      <c r="J264" s="290" t="s">
        <v>895</v>
      </c>
      <c r="K264" s="291">
        <f t="shared" ref="K264:K272" si="76">H264-F264</f>
        <v>64.5</v>
      </c>
      <c r="L264" s="292">
        <f t="shared" ref="L264:L272" si="77">K264/F264</f>
        <v>0.22279792746113988</v>
      </c>
      <c r="M264" s="287" t="s">
        <v>624</v>
      </c>
      <c r="N264" s="293">
        <v>43040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84">
        <v>89</v>
      </c>
      <c r="B265" s="285">
        <v>42845</v>
      </c>
      <c r="C265" s="285"/>
      <c r="D265" s="286" t="s">
        <v>439</v>
      </c>
      <c r="E265" s="287" t="s">
        <v>776</v>
      </c>
      <c r="F265" s="288">
        <v>700</v>
      </c>
      <c r="G265" s="287"/>
      <c r="H265" s="287">
        <v>840</v>
      </c>
      <c r="I265" s="289">
        <v>840</v>
      </c>
      <c r="J265" s="290" t="s">
        <v>896</v>
      </c>
      <c r="K265" s="291">
        <f t="shared" si="76"/>
        <v>140</v>
      </c>
      <c r="L265" s="292">
        <f t="shared" si="77"/>
        <v>0.2</v>
      </c>
      <c r="M265" s="287" t="s">
        <v>624</v>
      </c>
      <c r="N265" s="293">
        <v>42893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84">
        <v>90</v>
      </c>
      <c r="B266" s="285">
        <v>42887</v>
      </c>
      <c r="C266" s="285"/>
      <c r="D266" s="286" t="s">
        <v>897</v>
      </c>
      <c r="E266" s="287" t="s">
        <v>776</v>
      </c>
      <c r="F266" s="288">
        <v>130</v>
      </c>
      <c r="G266" s="287"/>
      <c r="H266" s="287">
        <v>144.25</v>
      </c>
      <c r="I266" s="289">
        <v>170</v>
      </c>
      <c r="J266" s="290" t="s">
        <v>898</v>
      </c>
      <c r="K266" s="291">
        <f t="shared" si="76"/>
        <v>14.25</v>
      </c>
      <c r="L266" s="292">
        <f t="shared" si="77"/>
        <v>0.10961538461538461</v>
      </c>
      <c r="M266" s="287" t="s">
        <v>624</v>
      </c>
      <c r="N266" s="293">
        <v>43675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84">
        <v>91</v>
      </c>
      <c r="B267" s="285">
        <v>42901</v>
      </c>
      <c r="C267" s="285"/>
      <c r="D267" s="286" t="s">
        <v>899</v>
      </c>
      <c r="E267" s="287" t="s">
        <v>776</v>
      </c>
      <c r="F267" s="288">
        <v>214.5</v>
      </c>
      <c r="G267" s="287"/>
      <c r="H267" s="287">
        <v>262</v>
      </c>
      <c r="I267" s="289">
        <v>262</v>
      </c>
      <c r="J267" s="290" t="s">
        <v>900</v>
      </c>
      <c r="K267" s="291">
        <f t="shared" si="76"/>
        <v>47.5</v>
      </c>
      <c r="L267" s="292">
        <f t="shared" si="77"/>
        <v>0.22144522144522144</v>
      </c>
      <c r="M267" s="287" t="s">
        <v>624</v>
      </c>
      <c r="N267" s="293">
        <v>42977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315">
        <v>92</v>
      </c>
      <c r="B268" s="316">
        <v>42933</v>
      </c>
      <c r="C268" s="316"/>
      <c r="D268" s="317" t="s">
        <v>901</v>
      </c>
      <c r="E268" s="318" t="s">
        <v>776</v>
      </c>
      <c r="F268" s="319">
        <v>370</v>
      </c>
      <c r="G268" s="318"/>
      <c r="H268" s="318">
        <v>447.5</v>
      </c>
      <c r="I268" s="320">
        <v>450</v>
      </c>
      <c r="J268" s="321" t="s">
        <v>834</v>
      </c>
      <c r="K268" s="291">
        <f t="shared" si="76"/>
        <v>77.5</v>
      </c>
      <c r="L268" s="322">
        <f t="shared" si="77"/>
        <v>0.20945945945945946</v>
      </c>
      <c r="M268" s="318" t="s">
        <v>624</v>
      </c>
      <c r="N268" s="323">
        <v>43035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315">
        <v>93</v>
      </c>
      <c r="B269" s="316">
        <v>42943</v>
      </c>
      <c r="C269" s="316"/>
      <c r="D269" s="317" t="s">
        <v>185</v>
      </c>
      <c r="E269" s="318" t="s">
        <v>776</v>
      </c>
      <c r="F269" s="319">
        <v>657.5</v>
      </c>
      <c r="G269" s="318"/>
      <c r="H269" s="318">
        <v>825</v>
      </c>
      <c r="I269" s="320">
        <v>820</v>
      </c>
      <c r="J269" s="321" t="s">
        <v>834</v>
      </c>
      <c r="K269" s="291">
        <f t="shared" si="76"/>
        <v>167.5</v>
      </c>
      <c r="L269" s="322">
        <f t="shared" si="77"/>
        <v>0.25475285171102663</v>
      </c>
      <c r="M269" s="318" t="s">
        <v>624</v>
      </c>
      <c r="N269" s="323">
        <v>43090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84">
        <v>94</v>
      </c>
      <c r="B270" s="285">
        <v>42964</v>
      </c>
      <c r="C270" s="285"/>
      <c r="D270" s="286" t="s">
        <v>370</v>
      </c>
      <c r="E270" s="287" t="s">
        <v>776</v>
      </c>
      <c r="F270" s="288">
        <v>605</v>
      </c>
      <c r="G270" s="287"/>
      <c r="H270" s="287">
        <v>750</v>
      </c>
      <c r="I270" s="289">
        <v>750</v>
      </c>
      <c r="J270" s="290" t="s">
        <v>892</v>
      </c>
      <c r="K270" s="291">
        <f t="shared" si="76"/>
        <v>145</v>
      </c>
      <c r="L270" s="292">
        <f t="shared" si="77"/>
        <v>0.23966942148760331</v>
      </c>
      <c r="M270" s="287" t="s">
        <v>624</v>
      </c>
      <c r="N270" s="293">
        <v>43027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94">
        <v>95</v>
      </c>
      <c r="B271" s="295">
        <v>42979</v>
      </c>
      <c r="C271" s="295"/>
      <c r="D271" s="303" t="s">
        <v>902</v>
      </c>
      <c r="E271" s="298" t="s">
        <v>776</v>
      </c>
      <c r="F271" s="298">
        <v>255</v>
      </c>
      <c r="G271" s="299"/>
      <c r="H271" s="299">
        <v>217.25</v>
      </c>
      <c r="I271" s="299">
        <v>320</v>
      </c>
      <c r="J271" s="300" t="s">
        <v>903</v>
      </c>
      <c r="K271" s="301">
        <f t="shared" si="76"/>
        <v>-37.75</v>
      </c>
      <c r="L271" s="304">
        <f t="shared" si="77"/>
        <v>-0.14803921568627451</v>
      </c>
      <c r="M271" s="298" t="s">
        <v>662</v>
      </c>
      <c r="N271" s="295">
        <v>43661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84">
        <v>96</v>
      </c>
      <c r="B272" s="285">
        <v>42997</v>
      </c>
      <c r="C272" s="285"/>
      <c r="D272" s="286" t="s">
        <v>904</v>
      </c>
      <c r="E272" s="287" t="s">
        <v>776</v>
      </c>
      <c r="F272" s="288">
        <v>215</v>
      </c>
      <c r="G272" s="287"/>
      <c r="H272" s="287">
        <v>258</v>
      </c>
      <c r="I272" s="289">
        <v>258</v>
      </c>
      <c r="J272" s="290" t="s">
        <v>834</v>
      </c>
      <c r="K272" s="291">
        <f t="shared" si="76"/>
        <v>43</v>
      </c>
      <c r="L272" s="292">
        <f t="shared" si="77"/>
        <v>0.2</v>
      </c>
      <c r="M272" s="287" t="s">
        <v>624</v>
      </c>
      <c r="N272" s="293">
        <v>43040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84">
        <v>97</v>
      </c>
      <c r="B273" s="285">
        <v>42997</v>
      </c>
      <c r="C273" s="285"/>
      <c r="D273" s="286" t="s">
        <v>904</v>
      </c>
      <c r="E273" s="287" t="s">
        <v>776</v>
      </c>
      <c r="F273" s="288">
        <v>215</v>
      </c>
      <c r="G273" s="287"/>
      <c r="H273" s="287">
        <v>258</v>
      </c>
      <c r="I273" s="289">
        <v>258</v>
      </c>
      <c r="J273" s="321" t="s">
        <v>834</v>
      </c>
      <c r="K273" s="291">
        <v>43</v>
      </c>
      <c r="L273" s="292">
        <v>0.2</v>
      </c>
      <c r="M273" s="287" t="s">
        <v>624</v>
      </c>
      <c r="N273" s="293">
        <v>43040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315">
        <v>98</v>
      </c>
      <c r="B274" s="316">
        <v>42998</v>
      </c>
      <c r="C274" s="316"/>
      <c r="D274" s="317" t="s">
        <v>905</v>
      </c>
      <c r="E274" s="318" t="s">
        <v>776</v>
      </c>
      <c r="F274" s="288">
        <v>75</v>
      </c>
      <c r="G274" s="318"/>
      <c r="H274" s="318">
        <v>90</v>
      </c>
      <c r="I274" s="320">
        <v>90</v>
      </c>
      <c r="J274" s="290" t="s">
        <v>906</v>
      </c>
      <c r="K274" s="291">
        <f t="shared" ref="K274:K279" si="78">H274-F274</f>
        <v>15</v>
      </c>
      <c r="L274" s="292">
        <f t="shared" ref="L274:L279" si="79">K274/F274</f>
        <v>0.2</v>
      </c>
      <c r="M274" s="287" t="s">
        <v>624</v>
      </c>
      <c r="N274" s="293">
        <v>43019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315">
        <v>99</v>
      </c>
      <c r="B275" s="316">
        <v>43011</v>
      </c>
      <c r="C275" s="316"/>
      <c r="D275" s="317" t="s">
        <v>674</v>
      </c>
      <c r="E275" s="318" t="s">
        <v>776</v>
      </c>
      <c r="F275" s="319">
        <v>315</v>
      </c>
      <c r="G275" s="318"/>
      <c r="H275" s="318">
        <v>392</v>
      </c>
      <c r="I275" s="320">
        <v>384</v>
      </c>
      <c r="J275" s="321" t="s">
        <v>907</v>
      </c>
      <c r="K275" s="291">
        <f t="shared" si="78"/>
        <v>77</v>
      </c>
      <c r="L275" s="322">
        <f t="shared" si="79"/>
        <v>0.24444444444444444</v>
      </c>
      <c r="M275" s="318" t="s">
        <v>624</v>
      </c>
      <c r="N275" s="323">
        <v>43017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315">
        <v>100</v>
      </c>
      <c r="B276" s="316">
        <v>43013</v>
      </c>
      <c r="C276" s="316"/>
      <c r="D276" s="317" t="s">
        <v>477</v>
      </c>
      <c r="E276" s="318" t="s">
        <v>776</v>
      </c>
      <c r="F276" s="319">
        <v>145</v>
      </c>
      <c r="G276" s="318"/>
      <c r="H276" s="318">
        <v>179</v>
      </c>
      <c r="I276" s="320">
        <v>180</v>
      </c>
      <c r="J276" s="321" t="s">
        <v>908</v>
      </c>
      <c r="K276" s="291">
        <f t="shared" si="78"/>
        <v>34</v>
      </c>
      <c r="L276" s="322">
        <f t="shared" si="79"/>
        <v>0.23448275862068965</v>
      </c>
      <c r="M276" s="318" t="s">
        <v>624</v>
      </c>
      <c r="N276" s="323">
        <v>43025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315">
        <v>101</v>
      </c>
      <c r="B277" s="316">
        <v>43014</v>
      </c>
      <c r="C277" s="316"/>
      <c r="D277" s="317" t="s">
        <v>342</v>
      </c>
      <c r="E277" s="318" t="s">
        <v>776</v>
      </c>
      <c r="F277" s="319">
        <v>256</v>
      </c>
      <c r="G277" s="318"/>
      <c r="H277" s="318">
        <v>323</v>
      </c>
      <c r="I277" s="320">
        <v>320</v>
      </c>
      <c r="J277" s="321" t="s">
        <v>834</v>
      </c>
      <c r="K277" s="291">
        <f t="shared" si="78"/>
        <v>67</v>
      </c>
      <c r="L277" s="322">
        <f t="shared" si="79"/>
        <v>0.26171875</v>
      </c>
      <c r="M277" s="318" t="s">
        <v>624</v>
      </c>
      <c r="N277" s="323">
        <v>43067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315">
        <v>102</v>
      </c>
      <c r="B278" s="316">
        <v>43017</v>
      </c>
      <c r="C278" s="316"/>
      <c r="D278" s="317" t="s">
        <v>360</v>
      </c>
      <c r="E278" s="318" t="s">
        <v>776</v>
      </c>
      <c r="F278" s="319">
        <v>137.5</v>
      </c>
      <c r="G278" s="318"/>
      <c r="H278" s="318">
        <v>184</v>
      </c>
      <c r="I278" s="320">
        <v>183</v>
      </c>
      <c r="J278" s="321" t="s">
        <v>909</v>
      </c>
      <c r="K278" s="291">
        <f t="shared" si="78"/>
        <v>46.5</v>
      </c>
      <c r="L278" s="322">
        <f t="shared" si="79"/>
        <v>0.33818181818181819</v>
      </c>
      <c r="M278" s="318" t="s">
        <v>624</v>
      </c>
      <c r="N278" s="323">
        <v>43108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315">
        <v>103</v>
      </c>
      <c r="B279" s="316">
        <v>43018</v>
      </c>
      <c r="C279" s="316"/>
      <c r="D279" s="317" t="s">
        <v>910</v>
      </c>
      <c r="E279" s="318" t="s">
        <v>776</v>
      </c>
      <c r="F279" s="319">
        <v>125.5</v>
      </c>
      <c r="G279" s="318"/>
      <c r="H279" s="318">
        <v>158</v>
      </c>
      <c r="I279" s="320">
        <v>155</v>
      </c>
      <c r="J279" s="321" t="s">
        <v>911</v>
      </c>
      <c r="K279" s="291">
        <f t="shared" si="78"/>
        <v>32.5</v>
      </c>
      <c r="L279" s="322">
        <f t="shared" si="79"/>
        <v>0.25896414342629481</v>
      </c>
      <c r="M279" s="318" t="s">
        <v>624</v>
      </c>
      <c r="N279" s="323">
        <v>43067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315">
        <v>104</v>
      </c>
      <c r="B280" s="316">
        <v>43018</v>
      </c>
      <c r="C280" s="316"/>
      <c r="D280" s="317" t="s">
        <v>912</v>
      </c>
      <c r="E280" s="318" t="s">
        <v>776</v>
      </c>
      <c r="F280" s="319">
        <v>895</v>
      </c>
      <c r="G280" s="318"/>
      <c r="H280" s="318">
        <v>1122.5</v>
      </c>
      <c r="I280" s="320">
        <v>1078</v>
      </c>
      <c r="J280" s="321" t="s">
        <v>913</v>
      </c>
      <c r="K280" s="291">
        <v>227.5</v>
      </c>
      <c r="L280" s="322">
        <v>0.25418994413407803</v>
      </c>
      <c r="M280" s="318" t="s">
        <v>624</v>
      </c>
      <c r="N280" s="323">
        <v>43117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315">
        <v>105</v>
      </c>
      <c r="B281" s="316">
        <v>43020</v>
      </c>
      <c r="C281" s="316"/>
      <c r="D281" s="317" t="s">
        <v>351</v>
      </c>
      <c r="E281" s="318" t="s">
        <v>776</v>
      </c>
      <c r="F281" s="319">
        <v>525</v>
      </c>
      <c r="G281" s="318"/>
      <c r="H281" s="318">
        <v>629</v>
      </c>
      <c r="I281" s="320">
        <v>629</v>
      </c>
      <c r="J281" s="321" t="s">
        <v>834</v>
      </c>
      <c r="K281" s="291">
        <v>104</v>
      </c>
      <c r="L281" s="322">
        <v>0.19809523809523799</v>
      </c>
      <c r="M281" s="318" t="s">
        <v>624</v>
      </c>
      <c r="N281" s="323">
        <v>43119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315">
        <v>106</v>
      </c>
      <c r="B282" s="316">
        <v>43046</v>
      </c>
      <c r="C282" s="316"/>
      <c r="D282" s="317" t="s">
        <v>397</v>
      </c>
      <c r="E282" s="318" t="s">
        <v>776</v>
      </c>
      <c r="F282" s="319">
        <v>740</v>
      </c>
      <c r="G282" s="318"/>
      <c r="H282" s="318">
        <v>892.5</v>
      </c>
      <c r="I282" s="320">
        <v>900</v>
      </c>
      <c r="J282" s="321" t="s">
        <v>914</v>
      </c>
      <c r="K282" s="291">
        <f t="shared" ref="K282:K284" si="80">H282-F282</f>
        <v>152.5</v>
      </c>
      <c r="L282" s="322">
        <f t="shared" ref="L282:L284" si="81">K282/F282</f>
        <v>0.20608108108108109</v>
      </c>
      <c r="M282" s="318" t="s">
        <v>624</v>
      </c>
      <c r="N282" s="323">
        <v>43052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84">
        <v>107</v>
      </c>
      <c r="B283" s="285">
        <v>43073</v>
      </c>
      <c r="C283" s="285"/>
      <c r="D283" s="286" t="s">
        <v>915</v>
      </c>
      <c r="E283" s="287" t="s">
        <v>776</v>
      </c>
      <c r="F283" s="288">
        <v>118.5</v>
      </c>
      <c r="G283" s="287"/>
      <c r="H283" s="287">
        <v>143.5</v>
      </c>
      <c r="I283" s="289">
        <v>145</v>
      </c>
      <c r="J283" s="290" t="s">
        <v>697</v>
      </c>
      <c r="K283" s="291">
        <f t="shared" si="80"/>
        <v>25</v>
      </c>
      <c r="L283" s="292">
        <f t="shared" si="81"/>
        <v>0.2109704641350211</v>
      </c>
      <c r="M283" s="287" t="s">
        <v>624</v>
      </c>
      <c r="N283" s="293">
        <v>43097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94">
        <v>108</v>
      </c>
      <c r="B284" s="295">
        <v>43090</v>
      </c>
      <c r="C284" s="295"/>
      <c r="D284" s="296" t="s">
        <v>445</v>
      </c>
      <c r="E284" s="297" t="s">
        <v>776</v>
      </c>
      <c r="F284" s="298">
        <v>715</v>
      </c>
      <c r="G284" s="298"/>
      <c r="H284" s="299">
        <v>500</v>
      </c>
      <c r="I284" s="299">
        <v>872</v>
      </c>
      <c r="J284" s="300" t="s">
        <v>916</v>
      </c>
      <c r="K284" s="301">
        <f t="shared" si="80"/>
        <v>-215</v>
      </c>
      <c r="L284" s="302">
        <f t="shared" si="81"/>
        <v>-0.30069930069930068</v>
      </c>
      <c r="M284" s="298" t="s">
        <v>662</v>
      </c>
      <c r="N284" s="295">
        <v>43670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84">
        <v>109</v>
      </c>
      <c r="B285" s="285">
        <v>43098</v>
      </c>
      <c r="C285" s="285"/>
      <c r="D285" s="286" t="s">
        <v>674</v>
      </c>
      <c r="E285" s="287" t="s">
        <v>776</v>
      </c>
      <c r="F285" s="288">
        <v>435</v>
      </c>
      <c r="G285" s="287"/>
      <c r="H285" s="287">
        <v>542.5</v>
      </c>
      <c r="I285" s="289">
        <v>539</v>
      </c>
      <c r="J285" s="290" t="s">
        <v>834</v>
      </c>
      <c r="K285" s="291">
        <v>107.5</v>
      </c>
      <c r="L285" s="292">
        <v>0.247126436781609</v>
      </c>
      <c r="M285" s="287" t="s">
        <v>624</v>
      </c>
      <c r="N285" s="293">
        <v>43206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84">
        <v>110</v>
      </c>
      <c r="B286" s="285">
        <v>43098</v>
      </c>
      <c r="C286" s="285"/>
      <c r="D286" s="286" t="s">
        <v>584</v>
      </c>
      <c r="E286" s="287" t="s">
        <v>776</v>
      </c>
      <c r="F286" s="288">
        <v>885</v>
      </c>
      <c r="G286" s="287"/>
      <c r="H286" s="287">
        <v>1090</v>
      </c>
      <c r="I286" s="289">
        <v>1084</v>
      </c>
      <c r="J286" s="290" t="s">
        <v>834</v>
      </c>
      <c r="K286" s="291">
        <v>205</v>
      </c>
      <c r="L286" s="292">
        <v>0.23163841807909599</v>
      </c>
      <c r="M286" s="287" t="s">
        <v>624</v>
      </c>
      <c r="N286" s="293">
        <v>43213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324">
        <v>111</v>
      </c>
      <c r="B287" s="325">
        <v>43192</v>
      </c>
      <c r="C287" s="325"/>
      <c r="D287" s="303" t="s">
        <v>917</v>
      </c>
      <c r="E287" s="298" t="s">
        <v>776</v>
      </c>
      <c r="F287" s="326">
        <v>478.5</v>
      </c>
      <c r="G287" s="298"/>
      <c r="H287" s="298">
        <v>442</v>
      </c>
      <c r="I287" s="299">
        <v>613</v>
      </c>
      <c r="J287" s="300" t="s">
        <v>918</v>
      </c>
      <c r="K287" s="301">
        <f t="shared" ref="K287:K290" si="82">H287-F287</f>
        <v>-36.5</v>
      </c>
      <c r="L287" s="302">
        <f t="shared" ref="L287:L290" si="83">K287/F287</f>
        <v>-7.6280041797283177E-2</v>
      </c>
      <c r="M287" s="298" t="s">
        <v>662</v>
      </c>
      <c r="N287" s="295">
        <v>43762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94">
        <v>112</v>
      </c>
      <c r="B288" s="295">
        <v>43194</v>
      </c>
      <c r="C288" s="295"/>
      <c r="D288" s="296" t="s">
        <v>919</v>
      </c>
      <c r="E288" s="297" t="s">
        <v>776</v>
      </c>
      <c r="F288" s="298">
        <f>141.5-7.3</f>
        <v>134.19999999999999</v>
      </c>
      <c r="G288" s="298"/>
      <c r="H288" s="299">
        <v>77</v>
      </c>
      <c r="I288" s="299">
        <v>180</v>
      </c>
      <c r="J288" s="300" t="s">
        <v>920</v>
      </c>
      <c r="K288" s="301">
        <f t="shared" si="82"/>
        <v>-57.199999999999989</v>
      </c>
      <c r="L288" s="302">
        <f t="shared" si="83"/>
        <v>-0.42622950819672129</v>
      </c>
      <c r="M288" s="298" t="s">
        <v>662</v>
      </c>
      <c r="N288" s="295">
        <v>43522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94">
        <v>113</v>
      </c>
      <c r="B289" s="295">
        <v>43209</v>
      </c>
      <c r="C289" s="295"/>
      <c r="D289" s="296" t="s">
        <v>921</v>
      </c>
      <c r="E289" s="297" t="s">
        <v>776</v>
      </c>
      <c r="F289" s="298">
        <v>430</v>
      </c>
      <c r="G289" s="298"/>
      <c r="H289" s="299">
        <v>220</v>
      </c>
      <c r="I289" s="299">
        <v>537</v>
      </c>
      <c r="J289" s="300" t="s">
        <v>922</v>
      </c>
      <c r="K289" s="301">
        <f t="shared" si="82"/>
        <v>-210</v>
      </c>
      <c r="L289" s="302">
        <f t="shared" si="83"/>
        <v>-0.48837209302325579</v>
      </c>
      <c r="M289" s="298" t="s">
        <v>662</v>
      </c>
      <c r="N289" s="295">
        <v>43252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315">
        <v>114</v>
      </c>
      <c r="B290" s="316">
        <v>43220</v>
      </c>
      <c r="C290" s="316"/>
      <c r="D290" s="317" t="s">
        <v>398</v>
      </c>
      <c r="E290" s="318" t="s">
        <v>776</v>
      </c>
      <c r="F290" s="318">
        <v>153.5</v>
      </c>
      <c r="G290" s="318"/>
      <c r="H290" s="318">
        <v>196</v>
      </c>
      <c r="I290" s="320">
        <v>196</v>
      </c>
      <c r="J290" s="290" t="s">
        <v>923</v>
      </c>
      <c r="K290" s="291">
        <f t="shared" si="82"/>
        <v>42.5</v>
      </c>
      <c r="L290" s="292">
        <f t="shared" si="83"/>
        <v>0.27687296416938112</v>
      </c>
      <c r="M290" s="287" t="s">
        <v>624</v>
      </c>
      <c r="N290" s="293">
        <v>43605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94">
        <v>115</v>
      </c>
      <c r="B291" s="295">
        <v>43306</v>
      </c>
      <c r="C291" s="295"/>
      <c r="D291" s="296" t="s">
        <v>893</v>
      </c>
      <c r="E291" s="297" t="s">
        <v>776</v>
      </c>
      <c r="F291" s="298">
        <v>27.5</v>
      </c>
      <c r="G291" s="298"/>
      <c r="H291" s="299">
        <v>13.1</v>
      </c>
      <c r="I291" s="299">
        <v>60</v>
      </c>
      <c r="J291" s="300" t="s">
        <v>924</v>
      </c>
      <c r="K291" s="301">
        <v>-14.4</v>
      </c>
      <c r="L291" s="302">
        <v>-0.52363636363636401</v>
      </c>
      <c r="M291" s="298" t="s">
        <v>662</v>
      </c>
      <c r="N291" s="295">
        <v>43138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324">
        <v>116</v>
      </c>
      <c r="B292" s="325">
        <v>43318</v>
      </c>
      <c r="C292" s="325"/>
      <c r="D292" s="303" t="s">
        <v>925</v>
      </c>
      <c r="E292" s="298" t="s">
        <v>776</v>
      </c>
      <c r="F292" s="298">
        <v>148.5</v>
      </c>
      <c r="G292" s="298"/>
      <c r="H292" s="298">
        <v>102</v>
      </c>
      <c r="I292" s="299">
        <v>182</v>
      </c>
      <c r="J292" s="300" t="s">
        <v>926</v>
      </c>
      <c r="K292" s="301">
        <f>H292-F292</f>
        <v>-46.5</v>
      </c>
      <c r="L292" s="302">
        <f>K292/F292</f>
        <v>-0.31313131313131315</v>
      </c>
      <c r="M292" s="298" t="s">
        <v>662</v>
      </c>
      <c r="N292" s="295">
        <v>43661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84">
        <v>117</v>
      </c>
      <c r="B293" s="285">
        <v>43335</v>
      </c>
      <c r="C293" s="285"/>
      <c r="D293" s="286" t="s">
        <v>927</v>
      </c>
      <c r="E293" s="287" t="s">
        <v>776</v>
      </c>
      <c r="F293" s="318">
        <v>285</v>
      </c>
      <c r="G293" s="287"/>
      <c r="H293" s="287">
        <v>355</v>
      </c>
      <c r="I293" s="289">
        <v>364</v>
      </c>
      <c r="J293" s="290" t="s">
        <v>928</v>
      </c>
      <c r="K293" s="291">
        <v>70</v>
      </c>
      <c r="L293" s="292">
        <v>0.24561403508771901</v>
      </c>
      <c r="M293" s="287" t="s">
        <v>624</v>
      </c>
      <c r="N293" s="293">
        <v>43455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84">
        <v>118</v>
      </c>
      <c r="B294" s="285">
        <v>43341</v>
      </c>
      <c r="C294" s="285"/>
      <c r="D294" s="286" t="s">
        <v>386</v>
      </c>
      <c r="E294" s="287" t="s">
        <v>776</v>
      </c>
      <c r="F294" s="318">
        <v>525</v>
      </c>
      <c r="G294" s="287"/>
      <c r="H294" s="287">
        <v>585</v>
      </c>
      <c r="I294" s="289">
        <v>635</v>
      </c>
      <c r="J294" s="290" t="s">
        <v>929</v>
      </c>
      <c r="K294" s="291">
        <f t="shared" ref="K294:K310" si="84">H294-F294</f>
        <v>60</v>
      </c>
      <c r="L294" s="292">
        <f t="shared" ref="L294:L310" si="85">K294/F294</f>
        <v>0.11428571428571428</v>
      </c>
      <c r="M294" s="287" t="s">
        <v>624</v>
      </c>
      <c r="N294" s="293">
        <v>43662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84">
        <v>119</v>
      </c>
      <c r="B295" s="285">
        <v>43395</v>
      </c>
      <c r="C295" s="285"/>
      <c r="D295" s="286" t="s">
        <v>370</v>
      </c>
      <c r="E295" s="287" t="s">
        <v>776</v>
      </c>
      <c r="F295" s="318">
        <v>475</v>
      </c>
      <c r="G295" s="287"/>
      <c r="H295" s="287">
        <v>574</v>
      </c>
      <c r="I295" s="289">
        <v>570</v>
      </c>
      <c r="J295" s="290" t="s">
        <v>834</v>
      </c>
      <c r="K295" s="291">
        <f t="shared" si="84"/>
        <v>99</v>
      </c>
      <c r="L295" s="292">
        <f t="shared" si="85"/>
        <v>0.20842105263157895</v>
      </c>
      <c r="M295" s="287" t="s">
        <v>624</v>
      </c>
      <c r="N295" s="293">
        <v>43403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315">
        <v>120</v>
      </c>
      <c r="B296" s="316">
        <v>43397</v>
      </c>
      <c r="C296" s="316"/>
      <c r="D296" s="317" t="s">
        <v>393</v>
      </c>
      <c r="E296" s="318" t="s">
        <v>776</v>
      </c>
      <c r="F296" s="318">
        <v>707.5</v>
      </c>
      <c r="G296" s="318"/>
      <c r="H296" s="318">
        <v>872</v>
      </c>
      <c r="I296" s="320">
        <v>872</v>
      </c>
      <c r="J296" s="321" t="s">
        <v>834</v>
      </c>
      <c r="K296" s="291">
        <f t="shared" si="84"/>
        <v>164.5</v>
      </c>
      <c r="L296" s="322">
        <f t="shared" si="85"/>
        <v>0.23250883392226149</v>
      </c>
      <c r="M296" s="318" t="s">
        <v>624</v>
      </c>
      <c r="N296" s="323">
        <v>43482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315">
        <v>121</v>
      </c>
      <c r="B297" s="316">
        <v>43398</v>
      </c>
      <c r="C297" s="316"/>
      <c r="D297" s="317" t="s">
        <v>930</v>
      </c>
      <c r="E297" s="318" t="s">
        <v>776</v>
      </c>
      <c r="F297" s="318">
        <v>162</v>
      </c>
      <c r="G297" s="318"/>
      <c r="H297" s="318">
        <v>204</v>
      </c>
      <c r="I297" s="320">
        <v>209</v>
      </c>
      <c r="J297" s="321" t="s">
        <v>931</v>
      </c>
      <c r="K297" s="291">
        <f t="shared" si="84"/>
        <v>42</v>
      </c>
      <c r="L297" s="322">
        <f t="shared" si="85"/>
        <v>0.25925925925925924</v>
      </c>
      <c r="M297" s="318" t="s">
        <v>624</v>
      </c>
      <c r="N297" s="323">
        <v>43539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315">
        <v>122</v>
      </c>
      <c r="B298" s="316">
        <v>43399</v>
      </c>
      <c r="C298" s="316"/>
      <c r="D298" s="317" t="s">
        <v>496</v>
      </c>
      <c r="E298" s="318" t="s">
        <v>776</v>
      </c>
      <c r="F298" s="318">
        <v>240</v>
      </c>
      <c r="G298" s="318"/>
      <c r="H298" s="318">
        <v>297</v>
      </c>
      <c r="I298" s="320">
        <v>297</v>
      </c>
      <c r="J298" s="321" t="s">
        <v>834</v>
      </c>
      <c r="K298" s="327">
        <f t="shared" si="84"/>
        <v>57</v>
      </c>
      <c r="L298" s="322">
        <f t="shared" si="85"/>
        <v>0.23749999999999999</v>
      </c>
      <c r="M298" s="318" t="s">
        <v>624</v>
      </c>
      <c r="N298" s="323">
        <v>43417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84">
        <v>123</v>
      </c>
      <c r="B299" s="285">
        <v>43439</v>
      </c>
      <c r="C299" s="285"/>
      <c r="D299" s="286" t="s">
        <v>932</v>
      </c>
      <c r="E299" s="287" t="s">
        <v>776</v>
      </c>
      <c r="F299" s="287">
        <v>202.5</v>
      </c>
      <c r="G299" s="287"/>
      <c r="H299" s="287">
        <v>255</v>
      </c>
      <c r="I299" s="289">
        <v>252</v>
      </c>
      <c r="J299" s="290" t="s">
        <v>834</v>
      </c>
      <c r="K299" s="291">
        <f t="shared" si="84"/>
        <v>52.5</v>
      </c>
      <c r="L299" s="292">
        <f t="shared" si="85"/>
        <v>0.25925925925925924</v>
      </c>
      <c r="M299" s="287" t="s">
        <v>624</v>
      </c>
      <c r="N299" s="293">
        <v>43542</v>
      </c>
      <c r="O299" s="1"/>
      <c r="P299" s="1"/>
      <c r="Q299" s="1"/>
      <c r="R299" s="6" t="s">
        <v>933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315">
        <v>124</v>
      </c>
      <c r="B300" s="316">
        <v>43465</v>
      </c>
      <c r="C300" s="285"/>
      <c r="D300" s="317" t="s">
        <v>426</v>
      </c>
      <c r="E300" s="318" t="s">
        <v>776</v>
      </c>
      <c r="F300" s="318">
        <v>710</v>
      </c>
      <c r="G300" s="318"/>
      <c r="H300" s="318">
        <v>866</v>
      </c>
      <c r="I300" s="320">
        <v>866</v>
      </c>
      <c r="J300" s="321" t="s">
        <v>834</v>
      </c>
      <c r="K300" s="291">
        <f t="shared" si="84"/>
        <v>156</v>
      </c>
      <c r="L300" s="292">
        <f t="shared" si="85"/>
        <v>0.21971830985915494</v>
      </c>
      <c r="M300" s="287" t="s">
        <v>624</v>
      </c>
      <c r="N300" s="293">
        <v>43553</v>
      </c>
      <c r="O300" s="1"/>
      <c r="P300" s="1"/>
      <c r="Q300" s="1"/>
      <c r="R300" s="6" t="s">
        <v>933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315">
        <v>125</v>
      </c>
      <c r="B301" s="316">
        <v>43522</v>
      </c>
      <c r="C301" s="316"/>
      <c r="D301" s="317" t="s">
        <v>154</v>
      </c>
      <c r="E301" s="318" t="s">
        <v>776</v>
      </c>
      <c r="F301" s="318">
        <v>337.25</v>
      </c>
      <c r="G301" s="318"/>
      <c r="H301" s="318">
        <v>398.5</v>
      </c>
      <c r="I301" s="320">
        <v>411</v>
      </c>
      <c r="J301" s="290" t="s">
        <v>934</v>
      </c>
      <c r="K301" s="291">
        <f t="shared" si="84"/>
        <v>61.25</v>
      </c>
      <c r="L301" s="292">
        <f t="shared" si="85"/>
        <v>0.1816160118606375</v>
      </c>
      <c r="M301" s="287" t="s">
        <v>624</v>
      </c>
      <c r="N301" s="293">
        <v>43760</v>
      </c>
      <c r="O301" s="1"/>
      <c r="P301" s="1"/>
      <c r="Q301" s="1"/>
      <c r="R301" s="6" t="s">
        <v>933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328">
        <v>126</v>
      </c>
      <c r="B302" s="329">
        <v>43559</v>
      </c>
      <c r="C302" s="329"/>
      <c r="D302" s="330" t="s">
        <v>935</v>
      </c>
      <c r="E302" s="331" t="s">
        <v>776</v>
      </c>
      <c r="F302" s="331">
        <v>130</v>
      </c>
      <c r="G302" s="331"/>
      <c r="H302" s="331">
        <v>65</v>
      </c>
      <c r="I302" s="332">
        <v>158</v>
      </c>
      <c r="J302" s="300" t="s">
        <v>936</v>
      </c>
      <c r="K302" s="301">
        <f t="shared" si="84"/>
        <v>-65</v>
      </c>
      <c r="L302" s="302">
        <f t="shared" si="85"/>
        <v>-0.5</v>
      </c>
      <c r="M302" s="298" t="s">
        <v>662</v>
      </c>
      <c r="N302" s="295">
        <v>43726</v>
      </c>
      <c r="O302" s="1"/>
      <c r="P302" s="1"/>
      <c r="Q302" s="1"/>
      <c r="R302" s="6" t="s">
        <v>937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333">
        <v>127</v>
      </c>
      <c r="B303" s="334">
        <v>43017</v>
      </c>
      <c r="C303" s="334"/>
      <c r="D303" s="335" t="s">
        <v>187</v>
      </c>
      <c r="E303" s="336" t="s">
        <v>776</v>
      </c>
      <c r="F303" s="336">
        <v>141.5</v>
      </c>
      <c r="G303" s="337"/>
      <c r="H303" s="337">
        <v>183.5</v>
      </c>
      <c r="I303" s="337">
        <v>210</v>
      </c>
      <c r="J303" s="338" t="s">
        <v>938</v>
      </c>
      <c r="K303" s="339">
        <f t="shared" si="84"/>
        <v>42</v>
      </c>
      <c r="L303" s="340">
        <f t="shared" si="85"/>
        <v>0.29681978798586572</v>
      </c>
      <c r="M303" s="336" t="s">
        <v>624</v>
      </c>
      <c r="N303" s="334">
        <v>43042</v>
      </c>
      <c r="O303" s="1"/>
      <c r="P303" s="1"/>
      <c r="Q303" s="1"/>
      <c r="R303" s="6" t="s">
        <v>937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328">
        <v>128</v>
      </c>
      <c r="B304" s="329">
        <v>43074</v>
      </c>
      <c r="C304" s="329"/>
      <c r="D304" s="330" t="s">
        <v>939</v>
      </c>
      <c r="E304" s="331" t="s">
        <v>776</v>
      </c>
      <c r="F304" s="326">
        <v>172</v>
      </c>
      <c r="G304" s="331"/>
      <c r="H304" s="331">
        <v>155.25</v>
      </c>
      <c r="I304" s="332">
        <v>230</v>
      </c>
      <c r="J304" s="300" t="s">
        <v>940</v>
      </c>
      <c r="K304" s="301">
        <f t="shared" si="84"/>
        <v>-16.75</v>
      </c>
      <c r="L304" s="302">
        <f t="shared" si="85"/>
        <v>-9.7383720930232565E-2</v>
      </c>
      <c r="M304" s="298" t="s">
        <v>662</v>
      </c>
      <c r="N304" s="295">
        <v>43787</v>
      </c>
      <c r="O304" s="1"/>
      <c r="P304" s="1"/>
      <c r="Q304" s="1"/>
      <c r="R304" s="6" t="s">
        <v>937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315">
        <v>129</v>
      </c>
      <c r="B305" s="316">
        <v>43398</v>
      </c>
      <c r="C305" s="316"/>
      <c r="D305" s="317" t="s">
        <v>109</v>
      </c>
      <c r="E305" s="318" t="s">
        <v>776</v>
      </c>
      <c r="F305" s="318">
        <v>698.5</v>
      </c>
      <c r="G305" s="318"/>
      <c r="H305" s="318">
        <v>890</v>
      </c>
      <c r="I305" s="320">
        <v>890</v>
      </c>
      <c r="J305" s="290" t="s">
        <v>941</v>
      </c>
      <c r="K305" s="291">
        <f t="shared" si="84"/>
        <v>191.5</v>
      </c>
      <c r="L305" s="292">
        <f t="shared" si="85"/>
        <v>0.27415891195418757</v>
      </c>
      <c r="M305" s="287" t="s">
        <v>624</v>
      </c>
      <c r="N305" s="293">
        <v>44328</v>
      </c>
      <c r="O305" s="1"/>
      <c r="P305" s="1"/>
      <c r="Q305" s="1"/>
      <c r="R305" s="6" t="s">
        <v>933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315">
        <v>130</v>
      </c>
      <c r="B306" s="316">
        <v>42877</v>
      </c>
      <c r="C306" s="316"/>
      <c r="D306" s="317" t="s">
        <v>385</v>
      </c>
      <c r="E306" s="318" t="s">
        <v>776</v>
      </c>
      <c r="F306" s="318">
        <v>127.6</v>
      </c>
      <c r="G306" s="318"/>
      <c r="H306" s="318">
        <v>138</v>
      </c>
      <c r="I306" s="320">
        <v>190</v>
      </c>
      <c r="J306" s="290" t="s">
        <v>942</v>
      </c>
      <c r="K306" s="291">
        <f t="shared" si="84"/>
        <v>10.400000000000006</v>
      </c>
      <c r="L306" s="292">
        <f t="shared" si="85"/>
        <v>8.1504702194357417E-2</v>
      </c>
      <c r="M306" s="287" t="s">
        <v>624</v>
      </c>
      <c r="N306" s="293">
        <v>43774</v>
      </c>
      <c r="O306" s="1"/>
      <c r="P306" s="1"/>
      <c r="Q306" s="1"/>
      <c r="R306" s="6" t="s">
        <v>937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315">
        <v>131</v>
      </c>
      <c r="B307" s="316">
        <v>43158</v>
      </c>
      <c r="C307" s="316"/>
      <c r="D307" s="317" t="s">
        <v>943</v>
      </c>
      <c r="E307" s="318" t="s">
        <v>776</v>
      </c>
      <c r="F307" s="318">
        <v>317</v>
      </c>
      <c r="G307" s="318"/>
      <c r="H307" s="318">
        <v>382.5</v>
      </c>
      <c r="I307" s="320">
        <v>398</v>
      </c>
      <c r="J307" s="290" t="s">
        <v>944</v>
      </c>
      <c r="K307" s="291">
        <f t="shared" si="84"/>
        <v>65.5</v>
      </c>
      <c r="L307" s="292">
        <f t="shared" si="85"/>
        <v>0.20662460567823343</v>
      </c>
      <c r="M307" s="287" t="s">
        <v>624</v>
      </c>
      <c r="N307" s="293">
        <v>44238</v>
      </c>
      <c r="O307" s="1"/>
      <c r="P307" s="1"/>
      <c r="Q307" s="1"/>
      <c r="R307" s="6" t="s">
        <v>937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328">
        <v>132</v>
      </c>
      <c r="B308" s="329">
        <v>43164</v>
      </c>
      <c r="C308" s="329"/>
      <c r="D308" s="330" t="s">
        <v>146</v>
      </c>
      <c r="E308" s="331" t="s">
        <v>776</v>
      </c>
      <c r="F308" s="326">
        <f>510-14.4</f>
        <v>495.6</v>
      </c>
      <c r="G308" s="331"/>
      <c r="H308" s="331">
        <v>350</v>
      </c>
      <c r="I308" s="332">
        <v>672</v>
      </c>
      <c r="J308" s="300" t="s">
        <v>945</v>
      </c>
      <c r="K308" s="301">
        <f t="shared" si="84"/>
        <v>-145.60000000000002</v>
      </c>
      <c r="L308" s="302">
        <f t="shared" si="85"/>
        <v>-0.29378531073446329</v>
      </c>
      <c r="M308" s="298" t="s">
        <v>662</v>
      </c>
      <c r="N308" s="295">
        <v>43887</v>
      </c>
      <c r="O308" s="1"/>
      <c r="P308" s="1"/>
      <c r="Q308" s="1"/>
      <c r="R308" s="6" t="s">
        <v>933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328">
        <v>133</v>
      </c>
      <c r="B309" s="329">
        <v>43237</v>
      </c>
      <c r="C309" s="329"/>
      <c r="D309" s="330" t="s">
        <v>488</v>
      </c>
      <c r="E309" s="331" t="s">
        <v>776</v>
      </c>
      <c r="F309" s="326">
        <v>230.3</v>
      </c>
      <c r="G309" s="331"/>
      <c r="H309" s="331">
        <v>102.5</v>
      </c>
      <c r="I309" s="332">
        <v>348</v>
      </c>
      <c r="J309" s="300" t="s">
        <v>946</v>
      </c>
      <c r="K309" s="301">
        <f t="shared" si="84"/>
        <v>-127.80000000000001</v>
      </c>
      <c r="L309" s="302">
        <f t="shared" si="85"/>
        <v>-0.55492835432045162</v>
      </c>
      <c r="M309" s="298" t="s">
        <v>662</v>
      </c>
      <c r="N309" s="295">
        <v>43896</v>
      </c>
      <c r="O309" s="1"/>
      <c r="P309" s="1"/>
      <c r="Q309" s="1"/>
      <c r="R309" s="6" t="s">
        <v>933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315">
        <v>134</v>
      </c>
      <c r="B310" s="316">
        <v>43258</v>
      </c>
      <c r="C310" s="316"/>
      <c r="D310" s="317" t="s">
        <v>450</v>
      </c>
      <c r="E310" s="318" t="s">
        <v>776</v>
      </c>
      <c r="F310" s="318">
        <f>342.5-5.1</f>
        <v>337.4</v>
      </c>
      <c r="G310" s="318"/>
      <c r="H310" s="318">
        <v>412.5</v>
      </c>
      <c r="I310" s="320">
        <v>439</v>
      </c>
      <c r="J310" s="290" t="s">
        <v>947</v>
      </c>
      <c r="K310" s="291">
        <f t="shared" si="84"/>
        <v>75.100000000000023</v>
      </c>
      <c r="L310" s="292">
        <f t="shared" si="85"/>
        <v>0.22258446947243635</v>
      </c>
      <c r="M310" s="287" t="s">
        <v>624</v>
      </c>
      <c r="N310" s="293">
        <v>44230</v>
      </c>
      <c r="O310" s="1"/>
      <c r="P310" s="1"/>
      <c r="Q310" s="1"/>
      <c r="R310" s="6" t="s">
        <v>937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341">
        <v>135</v>
      </c>
      <c r="B311" s="342">
        <v>43285</v>
      </c>
      <c r="C311" s="342"/>
      <c r="D311" s="20" t="s">
        <v>56</v>
      </c>
      <c r="E311" s="343" t="s">
        <v>776</v>
      </c>
      <c r="F311" s="344">
        <f>127.5-5.53</f>
        <v>121.97</v>
      </c>
      <c r="G311" s="343"/>
      <c r="H311" s="343"/>
      <c r="I311" s="345">
        <v>170</v>
      </c>
      <c r="J311" s="346" t="s">
        <v>633</v>
      </c>
      <c r="K311" s="347"/>
      <c r="L311" s="348"/>
      <c r="M311" s="16" t="s">
        <v>633</v>
      </c>
      <c r="N311" s="349"/>
      <c r="O311" s="1"/>
      <c r="P311" s="1"/>
      <c r="Q311" s="1"/>
      <c r="R311" s="6" t="s">
        <v>933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328">
        <v>136</v>
      </c>
      <c r="B312" s="329">
        <v>43294</v>
      </c>
      <c r="C312" s="329"/>
      <c r="D312" s="330" t="s">
        <v>372</v>
      </c>
      <c r="E312" s="331" t="s">
        <v>776</v>
      </c>
      <c r="F312" s="326">
        <v>46.5</v>
      </c>
      <c r="G312" s="331"/>
      <c r="H312" s="331">
        <v>17</v>
      </c>
      <c r="I312" s="332">
        <v>59</v>
      </c>
      <c r="J312" s="300" t="s">
        <v>948</v>
      </c>
      <c r="K312" s="301">
        <f t="shared" ref="K312:K320" si="86">H312-F312</f>
        <v>-29.5</v>
      </c>
      <c r="L312" s="302">
        <f t="shared" ref="L312:L320" si="87">K312/F312</f>
        <v>-0.63440860215053763</v>
      </c>
      <c r="M312" s="298" t="s">
        <v>662</v>
      </c>
      <c r="N312" s="295">
        <v>43887</v>
      </c>
      <c r="O312" s="1"/>
      <c r="P312" s="1"/>
      <c r="Q312" s="1"/>
      <c r="R312" s="6" t="s">
        <v>933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315">
        <v>137</v>
      </c>
      <c r="B313" s="316">
        <v>43396</v>
      </c>
      <c r="C313" s="316"/>
      <c r="D313" s="317" t="s">
        <v>428</v>
      </c>
      <c r="E313" s="318" t="s">
        <v>776</v>
      </c>
      <c r="F313" s="318">
        <v>156.5</v>
      </c>
      <c r="G313" s="318"/>
      <c r="H313" s="318">
        <v>207.5</v>
      </c>
      <c r="I313" s="320">
        <v>191</v>
      </c>
      <c r="J313" s="290" t="s">
        <v>834</v>
      </c>
      <c r="K313" s="291">
        <f t="shared" si="86"/>
        <v>51</v>
      </c>
      <c r="L313" s="292">
        <f t="shared" si="87"/>
        <v>0.32587859424920129</v>
      </c>
      <c r="M313" s="287" t="s">
        <v>624</v>
      </c>
      <c r="N313" s="293">
        <v>44369</v>
      </c>
      <c r="O313" s="1"/>
      <c r="P313" s="1"/>
      <c r="Q313" s="1"/>
      <c r="R313" s="6" t="s">
        <v>933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315">
        <v>138</v>
      </c>
      <c r="B314" s="316">
        <v>43439</v>
      </c>
      <c r="C314" s="316"/>
      <c r="D314" s="317" t="s">
        <v>332</v>
      </c>
      <c r="E314" s="318" t="s">
        <v>776</v>
      </c>
      <c r="F314" s="318">
        <v>259.5</v>
      </c>
      <c r="G314" s="318"/>
      <c r="H314" s="318">
        <v>320</v>
      </c>
      <c r="I314" s="320">
        <v>320</v>
      </c>
      <c r="J314" s="290" t="s">
        <v>834</v>
      </c>
      <c r="K314" s="291">
        <f t="shared" si="86"/>
        <v>60.5</v>
      </c>
      <c r="L314" s="292">
        <f t="shared" si="87"/>
        <v>0.23314065510597304</v>
      </c>
      <c r="M314" s="287" t="s">
        <v>624</v>
      </c>
      <c r="N314" s="293">
        <v>44323</v>
      </c>
      <c r="O314" s="1"/>
      <c r="P314" s="1"/>
      <c r="Q314" s="1"/>
      <c r="R314" s="6" t="s">
        <v>933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328">
        <v>139</v>
      </c>
      <c r="B315" s="329">
        <v>43439</v>
      </c>
      <c r="C315" s="329"/>
      <c r="D315" s="330" t="s">
        <v>949</v>
      </c>
      <c r="E315" s="331" t="s">
        <v>776</v>
      </c>
      <c r="F315" s="331">
        <v>715</v>
      </c>
      <c r="G315" s="331"/>
      <c r="H315" s="331">
        <v>445</v>
      </c>
      <c r="I315" s="332">
        <v>840</v>
      </c>
      <c r="J315" s="300" t="s">
        <v>950</v>
      </c>
      <c r="K315" s="301">
        <f t="shared" si="86"/>
        <v>-270</v>
      </c>
      <c r="L315" s="302">
        <f t="shared" si="87"/>
        <v>-0.3776223776223776</v>
      </c>
      <c r="M315" s="298" t="s">
        <v>662</v>
      </c>
      <c r="N315" s="295">
        <v>43800</v>
      </c>
      <c r="O315" s="1"/>
      <c r="P315" s="1"/>
      <c r="Q315" s="1"/>
      <c r="R315" s="6" t="s">
        <v>933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315">
        <v>140</v>
      </c>
      <c r="B316" s="316">
        <v>43469</v>
      </c>
      <c r="C316" s="316"/>
      <c r="D316" s="317" t="s">
        <v>159</v>
      </c>
      <c r="E316" s="318" t="s">
        <v>776</v>
      </c>
      <c r="F316" s="318">
        <v>875</v>
      </c>
      <c r="G316" s="318"/>
      <c r="H316" s="318">
        <v>1165</v>
      </c>
      <c r="I316" s="320">
        <v>1185</v>
      </c>
      <c r="J316" s="290" t="s">
        <v>951</v>
      </c>
      <c r="K316" s="291">
        <f t="shared" si="86"/>
        <v>290</v>
      </c>
      <c r="L316" s="292">
        <f t="shared" si="87"/>
        <v>0.33142857142857141</v>
      </c>
      <c r="M316" s="287" t="s">
        <v>624</v>
      </c>
      <c r="N316" s="293">
        <v>43847</v>
      </c>
      <c r="O316" s="1"/>
      <c r="P316" s="1"/>
      <c r="Q316" s="1"/>
      <c r="R316" s="6" t="s">
        <v>933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315">
        <v>141</v>
      </c>
      <c r="B317" s="316">
        <v>43559</v>
      </c>
      <c r="C317" s="316"/>
      <c r="D317" s="317" t="s">
        <v>348</v>
      </c>
      <c r="E317" s="318" t="s">
        <v>776</v>
      </c>
      <c r="F317" s="318">
        <f>387-14.63</f>
        <v>372.37</v>
      </c>
      <c r="G317" s="318"/>
      <c r="H317" s="318">
        <v>490</v>
      </c>
      <c r="I317" s="320">
        <v>490</v>
      </c>
      <c r="J317" s="290" t="s">
        <v>834</v>
      </c>
      <c r="K317" s="291">
        <f t="shared" si="86"/>
        <v>117.63</v>
      </c>
      <c r="L317" s="292">
        <f t="shared" si="87"/>
        <v>0.31589548030185027</v>
      </c>
      <c r="M317" s="287" t="s">
        <v>624</v>
      </c>
      <c r="N317" s="293">
        <v>43850</v>
      </c>
      <c r="O317" s="1"/>
      <c r="P317" s="1"/>
      <c r="Q317" s="1"/>
      <c r="R317" s="6" t="s">
        <v>933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328">
        <v>142</v>
      </c>
      <c r="B318" s="329">
        <v>43578</v>
      </c>
      <c r="C318" s="329"/>
      <c r="D318" s="330" t="s">
        <v>952</v>
      </c>
      <c r="E318" s="331" t="s">
        <v>626</v>
      </c>
      <c r="F318" s="331">
        <v>220</v>
      </c>
      <c r="G318" s="331"/>
      <c r="H318" s="331">
        <v>127.5</v>
      </c>
      <c r="I318" s="332">
        <v>284</v>
      </c>
      <c r="J318" s="300" t="s">
        <v>953</v>
      </c>
      <c r="K318" s="301">
        <f t="shared" si="86"/>
        <v>-92.5</v>
      </c>
      <c r="L318" s="302">
        <f t="shared" si="87"/>
        <v>-0.42045454545454547</v>
      </c>
      <c r="M318" s="298" t="s">
        <v>662</v>
      </c>
      <c r="N318" s="295">
        <v>43896</v>
      </c>
      <c r="O318" s="1"/>
      <c r="P318" s="1"/>
      <c r="Q318" s="1"/>
      <c r="R318" s="6" t="s">
        <v>933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315">
        <v>143</v>
      </c>
      <c r="B319" s="316">
        <v>43622</v>
      </c>
      <c r="C319" s="316"/>
      <c r="D319" s="317" t="s">
        <v>497</v>
      </c>
      <c r="E319" s="318" t="s">
        <v>626</v>
      </c>
      <c r="F319" s="318">
        <v>332.8</v>
      </c>
      <c r="G319" s="318"/>
      <c r="H319" s="318">
        <v>405</v>
      </c>
      <c r="I319" s="320">
        <v>419</v>
      </c>
      <c r="J319" s="290" t="s">
        <v>954</v>
      </c>
      <c r="K319" s="291">
        <f t="shared" si="86"/>
        <v>72.199999999999989</v>
      </c>
      <c r="L319" s="292">
        <f t="shared" si="87"/>
        <v>0.21694711538461534</v>
      </c>
      <c r="M319" s="287" t="s">
        <v>624</v>
      </c>
      <c r="N319" s="293">
        <v>43860</v>
      </c>
      <c r="O319" s="1"/>
      <c r="P319" s="1"/>
      <c r="Q319" s="1"/>
      <c r="R319" s="6" t="s">
        <v>937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309">
        <v>144</v>
      </c>
      <c r="B320" s="308">
        <v>43641</v>
      </c>
      <c r="C320" s="308"/>
      <c r="D320" s="309" t="s">
        <v>152</v>
      </c>
      <c r="E320" s="310" t="s">
        <v>776</v>
      </c>
      <c r="F320" s="310">
        <v>386</v>
      </c>
      <c r="G320" s="311"/>
      <c r="H320" s="311">
        <v>395</v>
      </c>
      <c r="I320" s="311">
        <v>452</v>
      </c>
      <c r="J320" s="312" t="s">
        <v>955</v>
      </c>
      <c r="K320" s="313">
        <f t="shared" si="86"/>
        <v>9</v>
      </c>
      <c r="L320" s="314">
        <f t="shared" si="87"/>
        <v>2.3316062176165803E-2</v>
      </c>
      <c r="M320" s="310" t="s">
        <v>867</v>
      </c>
      <c r="N320" s="308">
        <v>43868</v>
      </c>
      <c r="O320" s="1"/>
      <c r="P320" s="1"/>
      <c r="Q320" s="1"/>
      <c r="R320" s="6" t="s">
        <v>937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350">
        <v>145</v>
      </c>
      <c r="B321" s="351">
        <v>43707</v>
      </c>
      <c r="C321" s="351"/>
      <c r="D321" s="20" t="s">
        <v>132</v>
      </c>
      <c r="E321" s="343" t="s">
        <v>776</v>
      </c>
      <c r="F321" s="343" t="s">
        <v>956</v>
      </c>
      <c r="G321" s="343"/>
      <c r="H321" s="343"/>
      <c r="I321" s="345">
        <v>190</v>
      </c>
      <c r="J321" s="346" t="s">
        <v>633</v>
      </c>
      <c r="K321" s="347"/>
      <c r="L321" s="348"/>
      <c r="M321" s="13" t="s">
        <v>633</v>
      </c>
      <c r="N321" s="349"/>
      <c r="O321" s="1"/>
      <c r="P321" s="1"/>
      <c r="Q321" s="1"/>
      <c r="R321" s="6" t="s">
        <v>933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315">
        <v>146</v>
      </c>
      <c r="B322" s="316">
        <v>43731</v>
      </c>
      <c r="C322" s="316"/>
      <c r="D322" s="317" t="s">
        <v>441</v>
      </c>
      <c r="E322" s="318" t="s">
        <v>776</v>
      </c>
      <c r="F322" s="318">
        <v>235</v>
      </c>
      <c r="G322" s="318"/>
      <c r="H322" s="318">
        <v>295</v>
      </c>
      <c r="I322" s="320">
        <v>296</v>
      </c>
      <c r="J322" s="290" t="s">
        <v>957</v>
      </c>
      <c r="K322" s="291">
        <f t="shared" ref="K322:K327" si="88">H322-F322</f>
        <v>60</v>
      </c>
      <c r="L322" s="292">
        <f t="shared" ref="L322:L327" si="89">K322/F322</f>
        <v>0.25531914893617019</v>
      </c>
      <c r="M322" s="287" t="s">
        <v>624</v>
      </c>
      <c r="N322" s="293">
        <v>43844</v>
      </c>
      <c r="O322" s="1"/>
      <c r="P322" s="1"/>
      <c r="Q322" s="1"/>
      <c r="R322" s="6" t="s">
        <v>937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315">
        <v>147</v>
      </c>
      <c r="B323" s="316">
        <v>43752</v>
      </c>
      <c r="C323" s="316"/>
      <c r="D323" s="317" t="s">
        <v>958</v>
      </c>
      <c r="E323" s="318" t="s">
        <v>776</v>
      </c>
      <c r="F323" s="318">
        <v>277.5</v>
      </c>
      <c r="G323" s="318"/>
      <c r="H323" s="318">
        <v>333</v>
      </c>
      <c r="I323" s="320">
        <v>333</v>
      </c>
      <c r="J323" s="290" t="s">
        <v>959</v>
      </c>
      <c r="K323" s="291">
        <f t="shared" si="88"/>
        <v>55.5</v>
      </c>
      <c r="L323" s="292">
        <f t="shared" si="89"/>
        <v>0.2</v>
      </c>
      <c r="M323" s="287" t="s">
        <v>624</v>
      </c>
      <c r="N323" s="293">
        <v>43846</v>
      </c>
      <c r="O323" s="1"/>
      <c r="P323" s="1"/>
      <c r="Q323" s="1"/>
      <c r="R323" s="6" t="s">
        <v>933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315">
        <v>148</v>
      </c>
      <c r="B324" s="316">
        <v>43752</v>
      </c>
      <c r="C324" s="316"/>
      <c r="D324" s="317" t="s">
        <v>960</v>
      </c>
      <c r="E324" s="318" t="s">
        <v>776</v>
      </c>
      <c r="F324" s="318">
        <v>930</v>
      </c>
      <c r="G324" s="318"/>
      <c r="H324" s="318">
        <v>1165</v>
      </c>
      <c r="I324" s="320">
        <v>1200</v>
      </c>
      <c r="J324" s="290" t="s">
        <v>961</v>
      </c>
      <c r="K324" s="291">
        <f t="shared" si="88"/>
        <v>235</v>
      </c>
      <c r="L324" s="292">
        <f t="shared" si="89"/>
        <v>0.25268817204301075</v>
      </c>
      <c r="M324" s="287" t="s">
        <v>624</v>
      </c>
      <c r="N324" s="293">
        <v>43847</v>
      </c>
      <c r="O324" s="1"/>
      <c r="P324" s="1"/>
      <c r="Q324" s="1"/>
      <c r="R324" s="6" t="s">
        <v>937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315">
        <v>149</v>
      </c>
      <c r="B325" s="316">
        <v>43753</v>
      </c>
      <c r="C325" s="316"/>
      <c r="D325" s="317" t="s">
        <v>962</v>
      </c>
      <c r="E325" s="318" t="s">
        <v>776</v>
      </c>
      <c r="F325" s="288">
        <v>111</v>
      </c>
      <c r="G325" s="318"/>
      <c r="H325" s="318">
        <v>141</v>
      </c>
      <c r="I325" s="320">
        <v>141</v>
      </c>
      <c r="J325" s="290" t="s">
        <v>680</v>
      </c>
      <c r="K325" s="291">
        <f t="shared" si="88"/>
        <v>30</v>
      </c>
      <c r="L325" s="292">
        <f t="shared" si="89"/>
        <v>0.27027027027027029</v>
      </c>
      <c r="M325" s="287" t="s">
        <v>624</v>
      </c>
      <c r="N325" s="293">
        <v>44328</v>
      </c>
      <c r="O325" s="1"/>
      <c r="P325" s="1"/>
      <c r="Q325" s="1"/>
      <c r="R325" s="6" t="s">
        <v>937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315">
        <v>150</v>
      </c>
      <c r="B326" s="316">
        <v>43753</v>
      </c>
      <c r="C326" s="316"/>
      <c r="D326" s="317" t="s">
        <v>963</v>
      </c>
      <c r="E326" s="318" t="s">
        <v>776</v>
      </c>
      <c r="F326" s="288">
        <v>296</v>
      </c>
      <c r="G326" s="318"/>
      <c r="H326" s="318">
        <v>370</v>
      </c>
      <c r="I326" s="320">
        <v>370</v>
      </c>
      <c r="J326" s="290" t="s">
        <v>834</v>
      </c>
      <c r="K326" s="291">
        <f t="shared" si="88"/>
        <v>74</v>
      </c>
      <c r="L326" s="292">
        <f t="shared" si="89"/>
        <v>0.25</v>
      </c>
      <c r="M326" s="287" t="s">
        <v>624</v>
      </c>
      <c r="N326" s="293">
        <v>43853</v>
      </c>
      <c r="O326" s="1"/>
      <c r="P326" s="1"/>
      <c r="Q326" s="1"/>
      <c r="R326" s="6" t="s">
        <v>937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315">
        <v>151</v>
      </c>
      <c r="B327" s="316">
        <v>43754</v>
      </c>
      <c r="C327" s="316"/>
      <c r="D327" s="317" t="s">
        <v>964</v>
      </c>
      <c r="E327" s="318" t="s">
        <v>776</v>
      </c>
      <c r="F327" s="288">
        <v>300</v>
      </c>
      <c r="G327" s="318"/>
      <c r="H327" s="318">
        <v>382.5</v>
      </c>
      <c r="I327" s="320">
        <v>344</v>
      </c>
      <c r="J327" s="290" t="s">
        <v>965</v>
      </c>
      <c r="K327" s="291">
        <f t="shared" si="88"/>
        <v>82.5</v>
      </c>
      <c r="L327" s="292">
        <f t="shared" si="89"/>
        <v>0.27500000000000002</v>
      </c>
      <c r="M327" s="287" t="s">
        <v>624</v>
      </c>
      <c r="N327" s="293">
        <v>44238</v>
      </c>
      <c r="O327" s="1"/>
      <c r="P327" s="1"/>
      <c r="Q327" s="1"/>
      <c r="R327" s="6" t="s">
        <v>937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350">
        <v>152</v>
      </c>
      <c r="B328" s="351">
        <v>43832</v>
      </c>
      <c r="C328" s="351"/>
      <c r="D328" s="352" t="s">
        <v>966</v>
      </c>
      <c r="E328" s="58" t="s">
        <v>776</v>
      </c>
      <c r="F328" s="353" t="s">
        <v>967</v>
      </c>
      <c r="G328" s="58"/>
      <c r="H328" s="58"/>
      <c r="I328" s="354">
        <v>590</v>
      </c>
      <c r="J328" s="346" t="s">
        <v>633</v>
      </c>
      <c r="K328" s="346"/>
      <c r="L328" s="355"/>
      <c r="M328" s="356" t="s">
        <v>633</v>
      </c>
      <c r="N328" s="357"/>
      <c r="O328" s="1"/>
      <c r="P328" s="1"/>
      <c r="Q328" s="1"/>
      <c r="R328" s="6" t="s">
        <v>937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315">
        <v>153</v>
      </c>
      <c r="B329" s="316">
        <v>43966</v>
      </c>
      <c r="C329" s="316"/>
      <c r="D329" s="317" t="s">
        <v>72</v>
      </c>
      <c r="E329" s="318" t="s">
        <v>776</v>
      </c>
      <c r="F329" s="288">
        <v>67.5</v>
      </c>
      <c r="G329" s="318"/>
      <c r="H329" s="318">
        <v>86</v>
      </c>
      <c r="I329" s="320">
        <v>86</v>
      </c>
      <c r="J329" s="290" t="s">
        <v>968</v>
      </c>
      <c r="K329" s="291">
        <f t="shared" ref="K329:K336" si="90">H329-F329</f>
        <v>18.5</v>
      </c>
      <c r="L329" s="292">
        <f t="shared" ref="L329:L336" si="91">K329/F329</f>
        <v>0.27407407407407408</v>
      </c>
      <c r="M329" s="287" t="s">
        <v>624</v>
      </c>
      <c r="N329" s="293">
        <v>44008</v>
      </c>
      <c r="O329" s="1"/>
      <c r="P329" s="1"/>
      <c r="Q329" s="1"/>
      <c r="R329" s="6" t="s">
        <v>937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315">
        <v>154</v>
      </c>
      <c r="B330" s="316">
        <v>44035</v>
      </c>
      <c r="C330" s="316"/>
      <c r="D330" s="317" t="s">
        <v>496</v>
      </c>
      <c r="E330" s="318" t="s">
        <v>776</v>
      </c>
      <c r="F330" s="288">
        <v>231</v>
      </c>
      <c r="G330" s="318"/>
      <c r="H330" s="318">
        <v>281</v>
      </c>
      <c r="I330" s="320">
        <v>281</v>
      </c>
      <c r="J330" s="290" t="s">
        <v>834</v>
      </c>
      <c r="K330" s="291">
        <f t="shared" si="90"/>
        <v>50</v>
      </c>
      <c r="L330" s="292">
        <f t="shared" si="91"/>
        <v>0.21645021645021645</v>
      </c>
      <c r="M330" s="287" t="s">
        <v>624</v>
      </c>
      <c r="N330" s="293">
        <v>44358</v>
      </c>
      <c r="O330" s="1"/>
      <c r="P330" s="1"/>
      <c r="Q330" s="1"/>
      <c r="R330" s="6" t="s">
        <v>937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315">
        <v>155</v>
      </c>
      <c r="B331" s="316">
        <v>44092</v>
      </c>
      <c r="C331" s="316"/>
      <c r="D331" s="317" t="s">
        <v>417</v>
      </c>
      <c r="E331" s="318" t="s">
        <v>776</v>
      </c>
      <c r="F331" s="318">
        <v>206</v>
      </c>
      <c r="G331" s="318"/>
      <c r="H331" s="318">
        <v>248</v>
      </c>
      <c r="I331" s="320">
        <v>248</v>
      </c>
      <c r="J331" s="290" t="s">
        <v>834</v>
      </c>
      <c r="K331" s="291">
        <f t="shared" si="90"/>
        <v>42</v>
      </c>
      <c r="L331" s="292">
        <f t="shared" si="91"/>
        <v>0.20388349514563106</v>
      </c>
      <c r="M331" s="287" t="s">
        <v>624</v>
      </c>
      <c r="N331" s="293">
        <v>44214</v>
      </c>
      <c r="O331" s="1"/>
      <c r="P331" s="1"/>
      <c r="Q331" s="1"/>
      <c r="R331" s="6" t="s">
        <v>937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315">
        <v>156</v>
      </c>
      <c r="B332" s="316">
        <v>44140</v>
      </c>
      <c r="C332" s="316"/>
      <c r="D332" s="317" t="s">
        <v>417</v>
      </c>
      <c r="E332" s="318" t="s">
        <v>776</v>
      </c>
      <c r="F332" s="318">
        <v>182.5</v>
      </c>
      <c r="G332" s="318"/>
      <c r="H332" s="318">
        <v>248</v>
      </c>
      <c r="I332" s="320">
        <v>248</v>
      </c>
      <c r="J332" s="290" t="s">
        <v>834</v>
      </c>
      <c r="K332" s="291">
        <f t="shared" si="90"/>
        <v>65.5</v>
      </c>
      <c r="L332" s="292">
        <f t="shared" si="91"/>
        <v>0.35890410958904112</v>
      </c>
      <c r="M332" s="287" t="s">
        <v>624</v>
      </c>
      <c r="N332" s="293">
        <v>44214</v>
      </c>
      <c r="O332" s="1"/>
      <c r="P332" s="1"/>
      <c r="Q332" s="1"/>
      <c r="R332" s="6" t="s">
        <v>937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315">
        <v>157</v>
      </c>
      <c r="B333" s="316">
        <v>44140</v>
      </c>
      <c r="C333" s="316"/>
      <c r="D333" s="317" t="s">
        <v>332</v>
      </c>
      <c r="E333" s="318" t="s">
        <v>776</v>
      </c>
      <c r="F333" s="318">
        <v>247.5</v>
      </c>
      <c r="G333" s="318"/>
      <c r="H333" s="318">
        <v>320</v>
      </c>
      <c r="I333" s="320">
        <v>320</v>
      </c>
      <c r="J333" s="290" t="s">
        <v>834</v>
      </c>
      <c r="K333" s="291">
        <f t="shared" si="90"/>
        <v>72.5</v>
      </c>
      <c r="L333" s="292">
        <f t="shared" si="91"/>
        <v>0.29292929292929293</v>
      </c>
      <c r="M333" s="287" t="s">
        <v>624</v>
      </c>
      <c r="N333" s="293">
        <v>44323</v>
      </c>
      <c r="O333" s="1"/>
      <c r="P333" s="1"/>
      <c r="Q333" s="1"/>
      <c r="R333" s="6" t="s">
        <v>937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315">
        <v>158</v>
      </c>
      <c r="B334" s="316">
        <v>44140</v>
      </c>
      <c r="C334" s="316"/>
      <c r="D334" s="317" t="s">
        <v>273</v>
      </c>
      <c r="E334" s="318" t="s">
        <v>776</v>
      </c>
      <c r="F334" s="288">
        <v>925</v>
      </c>
      <c r="G334" s="318"/>
      <c r="H334" s="318">
        <v>1095</v>
      </c>
      <c r="I334" s="320">
        <v>1093</v>
      </c>
      <c r="J334" s="290" t="s">
        <v>969</v>
      </c>
      <c r="K334" s="291">
        <f t="shared" si="90"/>
        <v>170</v>
      </c>
      <c r="L334" s="292">
        <f t="shared" si="91"/>
        <v>0.18378378378378379</v>
      </c>
      <c r="M334" s="287" t="s">
        <v>624</v>
      </c>
      <c r="N334" s="293">
        <v>44201</v>
      </c>
      <c r="O334" s="1"/>
      <c r="P334" s="1"/>
      <c r="Q334" s="1"/>
      <c r="R334" s="6" t="s">
        <v>937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315">
        <v>159</v>
      </c>
      <c r="B335" s="316">
        <v>44140</v>
      </c>
      <c r="C335" s="316"/>
      <c r="D335" s="317" t="s">
        <v>348</v>
      </c>
      <c r="E335" s="318" t="s">
        <v>776</v>
      </c>
      <c r="F335" s="288">
        <v>332.5</v>
      </c>
      <c r="G335" s="318"/>
      <c r="H335" s="318">
        <v>393</v>
      </c>
      <c r="I335" s="320">
        <v>406</v>
      </c>
      <c r="J335" s="290" t="s">
        <v>970</v>
      </c>
      <c r="K335" s="291">
        <f t="shared" si="90"/>
        <v>60.5</v>
      </c>
      <c r="L335" s="292">
        <f t="shared" si="91"/>
        <v>0.18195488721804512</v>
      </c>
      <c r="M335" s="287" t="s">
        <v>624</v>
      </c>
      <c r="N335" s="293">
        <v>44256</v>
      </c>
      <c r="O335" s="1"/>
      <c r="P335" s="1"/>
      <c r="Q335" s="1"/>
      <c r="R335" s="6" t="s">
        <v>937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315">
        <v>160</v>
      </c>
      <c r="B336" s="316">
        <v>44141</v>
      </c>
      <c r="C336" s="316"/>
      <c r="D336" s="317" t="s">
        <v>496</v>
      </c>
      <c r="E336" s="318" t="s">
        <v>776</v>
      </c>
      <c r="F336" s="288">
        <v>231</v>
      </c>
      <c r="G336" s="318"/>
      <c r="H336" s="318">
        <v>281</v>
      </c>
      <c r="I336" s="320">
        <v>281</v>
      </c>
      <c r="J336" s="290" t="s">
        <v>834</v>
      </c>
      <c r="K336" s="291">
        <f t="shared" si="90"/>
        <v>50</v>
      </c>
      <c r="L336" s="292">
        <f t="shared" si="91"/>
        <v>0.21645021645021645</v>
      </c>
      <c r="M336" s="287" t="s">
        <v>624</v>
      </c>
      <c r="N336" s="293">
        <v>44358</v>
      </c>
      <c r="O336" s="1"/>
      <c r="P336" s="1"/>
      <c r="Q336" s="1"/>
      <c r="R336" s="6" t="s">
        <v>937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358">
        <v>161</v>
      </c>
      <c r="B337" s="351">
        <v>44187</v>
      </c>
      <c r="C337" s="351"/>
      <c r="D337" s="352" t="s">
        <v>469</v>
      </c>
      <c r="E337" s="58" t="s">
        <v>776</v>
      </c>
      <c r="F337" s="353" t="s">
        <v>971</v>
      </c>
      <c r="G337" s="58"/>
      <c r="H337" s="58"/>
      <c r="I337" s="354">
        <v>239</v>
      </c>
      <c r="J337" s="346" t="s">
        <v>633</v>
      </c>
      <c r="K337" s="346"/>
      <c r="L337" s="355"/>
      <c r="M337" s="356"/>
      <c r="N337" s="357"/>
      <c r="O337" s="1"/>
      <c r="P337" s="1"/>
      <c r="Q337" s="1"/>
      <c r="R337" s="6" t="s">
        <v>937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358">
        <v>162</v>
      </c>
      <c r="B338" s="351">
        <v>44258</v>
      </c>
      <c r="C338" s="351"/>
      <c r="D338" s="352" t="s">
        <v>966</v>
      </c>
      <c r="E338" s="58" t="s">
        <v>776</v>
      </c>
      <c r="F338" s="353" t="s">
        <v>967</v>
      </c>
      <c r="G338" s="58"/>
      <c r="H338" s="58"/>
      <c r="I338" s="354">
        <v>590</v>
      </c>
      <c r="J338" s="346" t="s">
        <v>633</v>
      </c>
      <c r="K338" s="346"/>
      <c r="L338" s="355"/>
      <c r="M338" s="356"/>
      <c r="N338" s="357"/>
      <c r="O338" s="1"/>
      <c r="P338" s="1"/>
      <c r="R338" s="6" t="s">
        <v>937</v>
      </c>
    </row>
    <row r="339" spans="1:26" ht="12.75" customHeight="1">
      <c r="A339" s="315">
        <v>163</v>
      </c>
      <c r="B339" s="316">
        <v>44274</v>
      </c>
      <c r="C339" s="316"/>
      <c r="D339" s="317" t="s">
        <v>348</v>
      </c>
      <c r="E339" s="318" t="s">
        <v>776</v>
      </c>
      <c r="F339" s="288">
        <v>355</v>
      </c>
      <c r="G339" s="318"/>
      <c r="H339" s="318">
        <v>422.5</v>
      </c>
      <c r="I339" s="320">
        <v>420</v>
      </c>
      <c r="J339" s="290" t="s">
        <v>972</v>
      </c>
      <c r="K339" s="291">
        <f t="shared" ref="K339:K341" si="92">H339-F339</f>
        <v>67.5</v>
      </c>
      <c r="L339" s="292">
        <f t="shared" ref="L339:L341" si="93">K339/F339</f>
        <v>0.19014084507042253</v>
      </c>
      <c r="M339" s="287" t="s">
        <v>624</v>
      </c>
      <c r="N339" s="293">
        <v>44361</v>
      </c>
      <c r="O339" s="1"/>
      <c r="R339" s="359" t="s">
        <v>937</v>
      </c>
    </row>
    <row r="340" spans="1:26" ht="12.75" customHeight="1">
      <c r="A340" s="315">
        <v>164</v>
      </c>
      <c r="B340" s="316">
        <v>44295</v>
      </c>
      <c r="C340" s="316"/>
      <c r="D340" s="317" t="s">
        <v>973</v>
      </c>
      <c r="E340" s="318" t="s">
        <v>776</v>
      </c>
      <c r="F340" s="288">
        <v>555</v>
      </c>
      <c r="G340" s="318"/>
      <c r="H340" s="318">
        <v>663</v>
      </c>
      <c r="I340" s="320">
        <v>663</v>
      </c>
      <c r="J340" s="290" t="s">
        <v>974</v>
      </c>
      <c r="K340" s="291">
        <f t="shared" si="92"/>
        <v>108</v>
      </c>
      <c r="L340" s="292">
        <f t="shared" si="93"/>
        <v>0.19459459459459461</v>
      </c>
      <c r="M340" s="287" t="s">
        <v>624</v>
      </c>
      <c r="N340" s="293">
        <v>44321</v>
      </c>
      <c r="O340" s="1"/>
      <c r="P340" s="1"/>
      <c r="Q340" s="1"/>
      <c r="R340" s="6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315">
        <v>165</v>
      </c>
      <c r="B341" s="316">
        <v>44308</v>
      </c>
      <c r="C341" s="316"/>
      <c r="D341" s="317" t="s">
        <v>385</v>
      </c>
      <c r="E341" s="318" t="s">
        <v>776</v>
      </c>
      <c r="F341" s="288">
        <v>126.5</v>
      </c>
      <c r="G341" s="318"/>
      <c r="H341" s="318">
        <v>155</v>
      </c>
      <c r="I341" s="320">
        <v>155</v>
      </c>
      <c r="J341" s="290" t="s">
        <v>834</v>
      </c>
      <c r="K341" s="291">
        <f t="shared" si="92"/>
        <v>28.5</v>
      </c>
      <c r="L341" s="292">
        <f t="shared" si="93"/>
        <v>0.22529644268774704</v>
      </c>
      <c r="M341" s="287" t="s">
        <v>624</v>
      </c>
      <c r="N341" s="293">
        <v>44362</v>
      </c>
      <c r="O341" s="1"/>
      <c r="R341" s="359"/>
    </row>
    <row r="342" spans="1:26" ht="12.75" customHeight="1">
      <c r="A342" s="358">
        <v>166</v>
      </c>
      <c r="B342" s="351">
        <v>44368</v>
      </c>
      <c r="C342" s="351"/>
      <c r="D342" s="352" t="s">
        <v>404</v>
      </c>
      <c r="E342" s="58" t="s">
        <v>776</v>
      </c>
      <c r="F342" s="353" t="s">
        <v>975</v>
      </c>
      <c r="G342" s="58"/>
      <c r="H342" s="58"/>
      <c r="I342" s="354">
        <v>344</v>
      </c>
      <c r="J342" s="346" t="s">
        <v>633</v>
      </c>
      <c r="K342" s="358"/>
      <c r="L342" s="351"/>
      <c r="M342" s="351"/>
      <c r="N342" s="352"/>
      <c r="O342" s="1"/>
      <c r="R342" s="359"/>
    </row>
    <row r="343" spans="1:26" ht="12.75" customHeight="1">
      <c r="A343" s="358">
        <v>167</v>
      </c>
      <c r="B343" s="351">
        <v>44368</v>
      </c>
      <c r="C343" s="351"/>
      <c r="D343" s="352" t="s">
        <v>496</v>
      </c>
      <c r="E343" s="58" t="s">
        <v>776</v>
      </c>
      <c r="F343" s="353" t="s">
        <v>976</v>
      </c>
      <c r="G343" s="58"/>
      <c r="H343" s="58"/>
      <c r="I343" s="354">
        <v>320</v>
      </c>
      <c r="J343" s="346" t="s">
        <v>633</v>
      </c>
      <c r="K343" s="358"/>
      <c r="L343" s="351"/>
      <c r="M343" s="351"/>
      <c r="N343" s="352"/>
      <c r="O343" s="44"/>
      <c r="R343" s="359"/>
    </row>
    <row r="344" spans="1:26" ht="12.75" customHeight="1">
      <c r="F344" s="61"/>
      <c r="G344" s="61"/>
      <c r="H344" s="61"/>
      <c r="I344" s="61"/>
      <c r="J344" s="44"/>
      <c r="K344" s="61"/>
      <c r="L344" s="61"/>
      <c r="M344" s="61"/>
      <c r="O344" s="44"/>
      <c r="R344" s="359"/>
    </row>
    <row r="345" spans="1:26" ht="12.75" customHeight="1">
      <c r="F345" s="61"/>
      <c r="G345" s="61"/>
      <c r="H345" s="61"/>
      <c r="I345" s="61"/>
      <c r="J345" s="44"/>
      <c r="K345" s="61"/>
      <c r="L345" s="61"/>
      <c r="M345" s="61"/>
      <c r="O345" s="44"/>
      <c r="R345" s="359"/>
    </row>
    <row r="346" spans="1:26" ht="12.75" customHeight="1">
      <c r="F346" s="61"/>
      <c r="G346" s="61"/>
      <c r="H346" s="61"/>
      <c r="I346" s="61"/>
      <c r="J346" s="44"/>
      <c r="K346" s="61"/>
      <c r="L346" s="61"/>
      <c r="M346" s="61"/>
      <c r="O346" s="44"/>
      <c r="R346" s="359"/>
    </row>
    <row r="347" spans="1:26" ht="12.75" customHeight="1">
      <c r="F347" s="61"/>
      <c r="G347" s="61"/>
      <c r="H347" s="61"/>
      <c r="I347" s="61"/>
      <c r="J347" s="44"/>
      <c r="K347" s="61"/>
      <c r="L347" s="61"/>
      <c r="M347" s="61"/>
      <c r="O347" s="44"/>
      <c r="R347" s="359"/>
    </row>
    <row r="348" spans="1:26" ht="12.75" customHeight="1">
      <c r="F348" s="61"/>
      <c r="G348" s="61"/>
      <c r="H348" s="61"/>
      <c r="I348" s="61"/>
      <c r="J348" s="44"/>
      <c r="K348" s="61"/>
      <c r="L348" s="61"/>
      <c r="M348" s="61"/>
      <c r="O348" s="44"/>
      <c r="R348" s="359"/>
    </row>
    <row r="349" spans="1:26" ht="12.75" customHeight="1">
      <c r="A349" s="358"/>
      <c r="B349" s="360" t="s">
        <v>977</v>
      </c>
      <c r="F349" s="61"/>
      <c r="G349" s="61"/>
      <c r="H349" s="61"/>
      <c r="I349" s="61"/>
      <c r="J349" s="44"/>
      <c r="K349" s="61"/>
      <c r="L349" s="61"/>
      <c r="M349" s="61"/>
      <c r="O349" s="44"/>
      <c r="R349" s="359"/>
    </row>
    <row r="350" spans="1:26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61"/>
    </row>
    <row r="351" spans="1:26" ht="12.75" customHeight="1">
      <c r="F351" s="61"/>
      <c r="G351" s="61"/>
      <c r="H351" s="61"/>
      <c r="I351" s="61"/>
      <c r="J351" s="44"/>
      <c r="K351" s="61"/>
      <c r="L351" s="61"/>
      <c r="M351" s="61"/>
      <c r="O351" s="44"/>
      <c r="R351" s="61"/>
    </row>
    <row r="352" spans="1:26" ht="12.75" customHeight="1">
      <c r="F352" s="61"/>
      <c r="G352" s="61"/>
      <c r="H352" s="61"/>
      <c r="I352" s="61"/>
      <c r="J352" s="44"/>
      <c r="K352" s="61"/>
      <c r="L352" s="61"/>
      <c r="M352" s="61"/>
      <c r="O352" s="44"/>
      <c r="R352" s="61"/>
    </row>
    <row r="353" spans="1:18" ht="12.75" customHeight="1">
      <c r="F353" s="61"/>
      <c r="G353" s="61"/>
      <c r="H353" s="61"/>
      <c r="I353" s="61"/>
      <c r="J353" s="44"/>
      <c r="K353" s="61"/>
      <c r="L353" s="61"/>
      <c r="M353" s="61"/>
      <c r="O353" s="44"/>
      <c r="R353" s="61"/>
    </row>
    <row r="354" spans="1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61"/>
    </row>
    <row r="355" spans="1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1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1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1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1:18" ht="12.75" customHeight="1">
      <c r="A359" s="361"/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1:18" ht="12.75" customHeight="1">
      <c r="A360" s="361"/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1:18" ht="12.75" customHeight="1">
      <c r="A361" s="58"/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1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1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1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1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1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1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1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  <row r="492" spans="6:18" ht="12.75" customHeight="1">
      <c r="F492" s="61"/>
      <c r="G492" s="61"/>
      <c r="H492" s="61"/>
      <c r="I492" s="61"/>
      <c r="J492" s="44"/>
      <c r="K492" s="61"/>
      <c r="L492" s="61"/>
      <c r="M492" s="61"/>
      <c r="O492" s="44"/>
      <c r="R492" s="61"/>
    </row>
    <row r="493" spans="6:18" ht="12.75" customHeight="1">
      <c r="F493" s="61"/>
      <c r="G493" s="61"/>
      <c r="H493" s="61"/>
      <c r="I493" s="61"/>
      <c r="J493" s="44"/>
      <c r="K493" s="61"/>
      <c r="L493" s="61"/>
      <c r="M493" s="61"/>
      <c r="O493" s="44"/>
      <c r="R493" s="61"/>
    </row>
    <row r="494" spans="6:18" ht="12.75" customHeight="1">
      <c r="F494" s="61"/>
      <c r="G494" s="61"/>
      <c r="H494" s="61"/>
      <c r="I494" s="61"/>
      <c r="J494" s="44"/>
      <c r="K494" s="61"/>
      <c r="L494" s="61"/>
      <c r="M494" s="61"/>
      <c r="O494" s="44"/>
      <c r="R494" s="61"/>
    </row>
    <row r="495" spans="6:18" ht="12.75" customHeight="1">
      <c r="F495" s="61"/>
      <c r="G495" s="61"/>
      <c r="H495" s="61"/>
      <c r="I495" s="61"/>
      <c r="J495" s="44"/>
      <c r="K495" s="61"/>
      <c r="L495" s="61"/>
      <c r="M495" s="61"/>
      <c r="O495" s="44"/>
      <c r="R495" s="61"/>
    </row>
    <row r="496" spans="6:18" ht="12.75" customHeight="1">
      <c r="F496" s="61"/>
      <c r="G496" s="61"/>
      <c r="H496" s="61"/>
      <c r="I496" s="61"/>
      <c r="J496" s="44"/>
      <c r="K496" s="61"/>
      <c r="L496" s="61"/>
      <c r="M496" s="61"/>
      <c r="O496" s="44"/>
      <c r="R496" s="61"/>
    </row>
    <row r="497" spans="6:18" ht="12.75" customHeight="1">
      <c r="F497" s="61"/>
      <c r="G497" s="61"/>
      <c r="H497" s="61"/>
      <c r="I497" s="61"/>
      <c r="J497" s="44"/>
      <c r="K497" s="61"/>
      <c r="L497" s="61"/>
      <c r="M497" s="61"/>
      <c r="O497" s="44"/>
      <c r="R497" s="61"/>
    </row>
    <row r="498" spans="6:18" ht="12.75" customHeight="1">
      <c r="F498" s="61"/>
      <c r="G498" s="61"/>
      <c r="H498" s="61"/>
      <c r="I498" s="61"/>
      <c r="J498" s="44"/>
      <c r="K498" s="61"/>
      <c r="L498" s="61"/>
      <c r="M498" s="61"/>
      <c r="O498" s="44"/>
      <c r="R498" s="61"/>
    </row>
    <row r="499" spans="6:18" ht="12.75" customHeight="1">
      <c r="F499" s="61"/>
      <c r="G499" s="61"/>
      <c r="H499" s="61"/>
      <c r="I499" s="61"/>
      <c r="J499" s="44"/>
      <c r="K499" s="61"/>
      <c r="L499" s="61"/>
      <c r="M499" s="61"/>
      <c r="O499" s="44"/>
      <c r="R499" s="61"/>
    </row>
    <row r="500" spans="6:18" ht="12.75" customHeight="1">
      <c r="F500" s="61"/>
      <c r="G500" s="61"/>
      <c r="H500" s="61"/>
      <c r="I500" s="61"/>
      <c r="J500" s="44"/>
      <c r="K500" s="61"/>
      <c r="L500" s="61"/>
      <c r="M500" s="61"/>
      <c r="O500" s="44"/>
      <c r="R500" s="61"/>
    </row>
    <row r="501" spans="6:18" ht="12.75" customHeight="1">
      <c r="F501" s="61"/>
      <c r="G501" s="61"/>
      <c r="H501" s="61"/>
      <c r="I501" s="61"/>
      <c r="J501" s="44"/>
      <c r="K501" s="61"/>
      <c r="L501" s="61"/>
      <c r="M501" s="61"/>
      <c r="O501" s="44"/>
      <c r="R501" s="61"/>
    </row>
    <row r="502" spans="6:18" ht="12.75" customHeight="1">
      <c r="F502" s="61"/>
      <c r="G502" s="61"/>
      <c r="H502" s="61"/>
      <c r="I502" s="61"/>
      <c r="J502" s="44"/>
      <c r="K502" s="61"/>
      <c r="L502" s="61"/>
      <c r="M502" s="61"/>
      <c r="O502" s="44"/>
      <c r="R502" s="61"/>
    </row>
    <row r="503" spans="6:18" ht="12.75" customHeight="1">
      <c r="F503" s="61"/>
      <c r="G503" s="61"/>
      <c r="H503" s="61"/>
      <c r="I503" s="61"/>
      <c r="J503" s="44"/>
      <c r="K503" s="61"/>
      <c r="L503" s="61"/>
      <c r="M503" s="61"/>
      <c r="O503" s="44"/>
      <c r="R503" s="61"/>
    </row>
    <row r="504" spans="6:18" ht="12.75" customHeight="1">
      <c r="F504" s="61"/>
      <c r="G504" s="61"/>
      <c r="H504" s="61"/>
      <c r="I504" s="61"/>
      <c r="J504" s="44"/>
      <c r="K504" s="61"/>
      <c r="L504" s="61"/>
      <c r="M504" s="61"/>
      <c r="O504" s="44"/>
      <c r="R504" s="61"/>
    </row>
    <row r="505" spans="6:18" ht="12.75" customHeight="1">
      <c r="F505" s="61"/>
      <c r="G505" s="61"/>
      <c r="H505" s="61"/>
      <c r="I505" s="61"/>
      <c r="J505" s="44"/>
      <c r="K505" s="61"/>
      <c r="L505" s="61"/>
      <c r="M505" s="61"/>
      <c r="O505" s="44"/>
      <c r="R505" s="61"/>
    </row>
    <row r="506" spans="6:18" ht="12.75" customHeight="1">
      <c r="F506" s="61"/>
      <c r="G506" s="61"/>
      <c r="H506" s="61"/>
      <c r="I506" s="61"/>
      <c r="J506" s="44"/>
      <c r="K506" s="61"/>
      <c r="L506" s="61"/>
      <c r="M506" s="61"/>
      <c r="O506" s="44"/>
      <c r="R506" s="61"/>
    </row>
    <row r="507" spans="6:18" ht="12.75" customHeight="1">
      <c r="F507" s="61"/>
      <c r="G507" s="61"/>
      <c r="H507" s="61"/>
      <c r="I507" s="61"/>
      <c r="J507" s="44"/>
      <c r="K507" s="61"/>
      <c r="L507" s="61"/>
      <c r="M507" s="61"/>
      <c r="O507" s="44"/>
      <c r="R507" s="61"/>
    </row>
    <row r="508" spans="6:18" ht="12.75" customHeight="1">
      <c r="F508" s="61"/>
      <c r="G508" s="61"/>
      <c r="H508" s="61"/>
      <c r="I508" s="61"/>
      <c r="J508" s="44"/>
      <c r="K508" s="61"/>
      <c r="L508" s="61"/>
      <c r="M508" s="61"/>
      <c r="O508" s="44"/>
      <c r="R508" s="61"/>
    </row>
    <row r="509" spans="6:18" ht="12.75" customHeight="1">
      <c r="F509" s="61"/>
      <c r="G509" s="61"/>
      <c r="H509" s="61"/>
      <c r="I509" s="61"/>
      <c r="J509" s="44"/>
      <c r="K509" s="61"/>
      <c r="L509" s="61"/>
      <c r="M509" s="61"/>
      <c r="O509" s="44"/>
      <c r="R509" s="61"/>
    </row>
    <row r="510" spans="6:18" ht="12.75" customHeight="1">
      <c r="F510" s="61"/>
      <c r="G510" s="61"/>
      <c r="H510" s="61"/>
      <c r="I510" s="61"/>
      <c r="J510" s="44"/>
      <c r="K510" s="61"/>
      <c r="L510" s="61"/>
      <c r="M510" s="61"/>
      <c r="O510" s="44"/>
      <c r="R510" s="61"/>
    </row>
    <row r="511" spans="6:18" ht="12.75" customHeight="1">
      <c r="F511" s="61"/>
      <c r="G511" s="61"/>
      <c r="H511" s="61"/>
      <c r="I511" s="61"/>
      <c r="J511" s="44"/>
      <c r="K511" s="61"/>
      <c r="L511" s="61"/>
      <c r="M511" s="61"/>
      <c r="O511" s="44"/>
      <c r="R511" s="61"/>
    </row>
    <row r="512" spans="6:18" ht="12.75" customHeight="1">
      <c r="F512" s="61"/>
      <c r="G512" s="61"/>
      <c r="H512" s="61"/>
      <c r="I512" s="61"/>
      <c r="J512" s="44"/>
      <c r="K512" s="61"/>
      <c r="L512" s="61"/>
      <c r="M512" s="61"/>
      <c r="O512" s="44"/>
      <c r="R512" s="61"/>
    </row>
    <row r="513" spans="6:18" ht="12.75" customHeight="1">
      <c r="F513" s="61"/>
      <c r="G513" s="61"/>
      <c r="H513" s="61"/>
      <c r="I513" s="61"/>
      <c r="J513" s="44"/>
      <c r="K513" s="61"/>
      <c r="L513" s="61"/>
      <c r="M513" s="61"/>
      <c r="O513" s="44"/>
      <c r="R513" s="61"/>
    </row>
    <row r="514" spans="6:18" ht="12.75" customHeight="1">
      <c r="F514" s="61"/>
      <c r="G514" s="61"/>
      <c r="H514" s="61"/>
      <c r="I514" s="61"/>
      <c r="J514" s="44"/>
      <c r="K514" s="61"/>
      <c r="L514" s="61"/>
      <c r="M514" s="61"/>
      <c r="O514" s="44"/>
      <c r="R514" s="61"/>
    </row>
    <row r="515" spans="6:18" ht="12.75" customHeight="1">
      <c r="F515" s="61"/>
      <c r="G515" s="61"/>
      <c r="H515" s="61"/>
      <c r="I515" s="61"/>
      <c r="J515" s="44"/>
      <c r="K515" s="61"/>
      <c r="L515" s="61"/>
      <c r="M515" s="61"/>
      <c r="O515" s="44"/>
      <c r="R515" s="61"/>
    </row>
    <row r="516" spans="6:18" ht="12.75" customHeight="1">
      <c r="F516" s="61"/>
      <c r="G516" s="61"/>
      <c r="H516" s="61"/>
      <c r="I516" s="61"/>
      <c r="J516" s="44"/>
      <c r="K516" s="61"/>
      <c r="L516" s="61"/>
      <c r="M516" s="61"/>
      <c r="O516" s="44"/>
      <c r="R516" s="61"/>
    </row>
    <row r="517" spans="6:18" ht="12.75" customHeight="1">
      <c r="F517" s="61"/>
      <c r="G517" s="61"/>
      <c r="H517" s="61"/>
      <c r="I517" s="61"/>
      <c r="J517" s="44"/>
      <c r="K517" s="61"/>
      <c r="L517" s="61"/>
      <c r="M517" s="61"/>
      <c r="O517" s="44"/>
      <c r="R517" s="61"/>
    </row>
    <row r="518" spans="6:18" ht="12.75" customHeight="1">
      <c r="F518" s="61"/>
      <c r="G518" s="61"/>
      <c r="H518" s="61"/>
      <c r="I518" s="61"/>
      <c r="J518" s="44"/>
      <c r="K518" s="61"/>
      <c r="L518" s="61"/>
      <c r="M518" s="61"/>
      <c r="O518" s="44"/>
      <c r="R518" s="61"/>
    </row>
    <row r="519" spans="6:18" ht="12.75" customHeight="1">
      <c r="F519" s="61"/>
      <c r="G519" s="61"/>
      <c r="H519" s="61"/>
      <c r="I519" s="61"/>
      <c r="J519" s="44"/>
      <c r="K519" s="61"/>
      <c r="L519" s="61"/>
      <c r="M519" s="61"/>
      <c r="O519" s="44"/>
      <c r="R519" s="61"/>
    </row>
    <row r="520" spans="6:18" ht="12.75" customHeight="1">
      <c r="F520" s="61"/>
      <c r="G520" s="61"/>
      <c r="H520" s="61"/>
      <c r="I520" s="61"/>
      <c r="J520" s="44"/>
      <c r="K520" s="61"/>
      <c r="L520" s="61"/>
      <c r="M520" s="61"/>
      <c r="O520" s="44"/>
      <c r="R520" s="61"/>
    </row>
    <row r="521" spans="6:18" ht="12.75" customHeight="1">
      <c r="F521" s="61"/>
      <c r="G521" s="61"/>
      <c r="H521" s="61"/>
      <c r="I521" s="61"/>
      <c r="J521" s="44"/>
      <c r="K521" s="61"/>
      <c r="L521" s="61"/>
      <c r="M521" s="61"/>
      <c r="O521" s="44"/>
      <c r="R521" s="61"/>
    </row>
    <row r="522" spans="6:18" ht="12.75" customHeight="1">
      <c r="F522" s="61"/>
      <c r="G522" s="61"/>
      <c r="H522" s="61"/>
      <c r="I522" s="61"/>
      <c r="J522" s="44"/>
      <c r="K522" s="61"/>
      <c r="L522" s="61"/>
      <c r="M522" s="61"/>
      <c r="O522" s="44"/>
      <c r="R522" s="61"/>
    </row>
    <row r="523" spans="6:18" ht="12.75" customHeight="1">
      <c r="F523" s="61"/>
      <c r="G523" s="61"/>
      <c r="H523" s="61"/>
      <c r="I523" s="61"/>
      <c r="J523" s="44"/>
      <c r="K523" s="61"/>
      <c r="L523" s="61"/>
      <c r="M523" s="61"/>
      <c r="O523" s="44"/>
      <c r="R523" s="61"/>
    </row>
    <row r="524" spans="6:18" ht="12.75" customHeight="1">
      <c r="F524" s="61"/>
      <c r="G524" s="61"/>
      <c r="H524" s="61"/>
      <c r="I524" s="61"/>
      <c r="J524" s="44"/>
      <c r="K524" s="61"/>
      <c r="L524" s="61"/>
      <c r="M524" s="61"/>
      <c r="O524" s="44"/>
      <c r="R524" s="61"/>
    </row>
    <row r="525" spans="6:18" ht="12.75" customHeight="1">
      <c r="F525" s="61"/>
      <c r="G525" s="61"/>
      <c r="H525" s="61"/>
      <c r="I525" s="61"/>
      <c r="J525" s="44"/>
      <c r="K525" s="61"/>
      <c r="L525" s="61"/>
      <c r="M525" s="61"/>
      <c r="O525" s="44"/>
      <c r="R525" s="61"/>
    </row>
    <row r="526" spans="6:18" ht="12.75" customHeight="1">
      <c r="F526" s="61"/>
      <c r="G526" s="61"/>
      <c r="H526" s="61"/>
      <c r="I526" s="61"/>
      <c r="J526" s="44"/>
      <c r="K526" s="61"/>
      <c r="L526" s="61"/>
      <c r="M526" s="61"/>
      <c r="O526" s="44"/>
      <c r="R526" s="61"/>
    </row>
    <row r="527" spans="6:18" ht="12.75" customHeight="1">
      <c r="F527" s="61"/>
      <c r="G527" s="61"/>
      <c r="H527" s="61"/>
      <c r="I527" s="61"/>
      <c r="J527" s="44"/>
      <c r="K527" s="61"/>
      <c r="L527" s="61"/>
      <c r="M527" s="61"/>
      <c r="O527" s="44"/>
      <c r="R527" s="61"/>
    </row>
    <row r="528" spans="6:18" ht="12.75" customHeight="1">
      <c r="F528" s="61"/>
      <c r="G528" s="61"/>
      <c r="H528" s="61"/>
      <c r="I528" s="61"/>
      <c r="J528" s="44"/>
      <c r="K528" s="61"/>
      <c r="L528" s="61"/>
      <c r="M528" s="61"/>
      <c r="O528" s="44"/>
      <c r="R528" s="61"/>
    </row>
    <row r="529" spans="6:18" ht="12.75" customHeight="1">
      <c r="F529" s="61"/>
      <c r="G529" s="61"/>
      <c r="H529" s="61"/>
      <c r="I529" s="61"/>
      <c r="J529" s="44"/>
      <c r="K529" s="61"/>
      <c r="L529" s="61"/>
      <c r="M529" s="61"/>
      <c r="O529" s="44"/>
      <c r="R529" s="61"/>
    </row>
    <row r="530" spans="6:18" ht="12.75" customHeight="1">
      <c r="F530" s="61"/>
      <c r="G530" s="61"/>
      <c r="H530" s="61"/>
      <c r="I530" s="61"/>
      <c r="J530" s="44"/>
      <c r="K530" s="61"/>
      <c r="L530" s="61"/>
      <c r="M530" s="61"/>
      <c r="O530" s="44"/>
      <c r="R530" s="61"/>
    </row>
    <row r="531" spans="6:18" ht="12.75" customHeight="1">
      <c r="F531" s="61"/>
      <c r="G531" s="61"/>
      <c r="H531" s="61"/>
      <c r="I531" s="61"/>
      <c r="J531" s="44"/>
      <c r="K531" s="61"/>
      <c r="L531" s="61"/>
      <c r="M531" s="61"/>
      <c r="O531" s="44"/>
      <c r="R531" s="61"/>
    </row>
    <row r="532" spans="6:18" ht="12.75" customHeight="1">
      <c r="F532" s="61"/>
      <c r="G532" s="61"/>
      <c r="H532" s="61"/>
      <c r="I532" s="61"/>
      <c r="J532" s="44"/>
      <c r="K532" s="61"/>
      <c r="L532" s="61"/>
      <c r="M532" s="61"/>
      <c r="O532" s="44"/>
      <c r="R532" s="61"/>
    </row>
    <row r="533" spans="6:18" ht="12.75" customHeight="1">
      <c r="F533" s="61"/>
      <c r="G533" s="61"/>
      <c r="H533" s="61"/>
      <c r="I533" s="61"/>
      <c r="J533" s="44"/>
      <c r="K533" s="61"/>
      <c r="L533" s="61"/>
      <c r="M533" s="61"/>
      <c r="O533" s="44"/>
      <c r="R533" s="61"/>
    </row>
    <row r="534" spans="6:18" ht="12.75" customHeight="1">
      <c r="F534" s="61"/>
      <c r="G534" s="61"/>
      <c r="H534" s="61"/>
      <c r="I534" s="61"/>
      <c r="J534" s="44"/>
      <c r="K534" s="61"/>
      <c r="L534" s="61"/>
      <c r="M534" s="61"/>
      <c r="O534" s="44"/>
      <c r="R534" s="61"/>
    </row>
  </sheetData>
  <autoFilter ref="R1:R357"/>
  <mergeCells count="30">
    <mergeCell ref="P120:P121"/>
    <mergeCell ref="A123:A124"/>
    <mergeCell ref="B123:B124"/>
    <mergeCell ref="J123:J124"/>
    <mergeCell ref="I120:I121"/>
    <mergeCell ref="A120:A121"/>
    <mergeCell ref="B120:B121"/>
    <mergeCell ref="A136:A137"/>
    <mergeCell ref="B136:B137"/>
    <mergeCell ref="O120:O121"/>
    <mergeCell ref="M120:M121"/>
    <mergeCell ref="N120:N121"/>
    <mergeCell ref="J120:J121"/>
    <mergeCell ref="L120:L121"/>
    <mergeCell ref="O123:O124"/>
    <mergeCell ref="M123:M124"/>
    <mergeCell ref="N123:N124"/>
    <mergeCell ref="O136:O137"/>
    <mergeCell ref="P136:P137"/>
    <mergeCell ref="J136:J137"/>
    <mergeCell ref="M136:M137"/>
    <mergeCell ref="N136:N137"/>
    <mergeCell ref="P123:P124"/>
    <mergeCell ref="O114:O115"/>
    <mergeCell ref="P114:P115"/>
    <mergeCell ref="A114:A115"/>
    <mergeCell ref="B114:B115"/>
    <mergeCell ref="J114:J115"/>
    <mergeCell ref="M114:M115"/>
    <mergeCell ref="N114:N1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2021-07-22T02:40:36Z</dcterms:modified>
</cp:coreProperties>
</file>