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1" i="7"/>
  <c r="M111" s="1"/>
  <c r="K108"/>
  <c r="M108" s="1"/>
  <c r="K104"/>
  <c r="M104" s="1"/>
  <c r="K106"/>
  <c r="M106" s="1"/>
  <c r="L78"/>
  <c r="K78"/>
  <c r="M76"/>
  <c r="K77"/>
  <c r="L76"/>
  <c r="K76"/>
  <c r="K99"/>
  <c r="M99" s="1"/>
  <c r="L22"/>
  <c r="K22"/>
  <c r="M22" s="1"/>
  <c r="L44"/>
  <c r="K44"/>
  <c r="M44" s="1"/>
  <c r="L45"/>
  <c r="K45"/>
  <c r="L36"/>
  <c r="K36"/>
  <c r="M36" s="1"/>
  <c r="M73"/>
  <c r="L73"/>
  <c r="K73"/>
  <c r="K74"/>
  <c r="L75"/>
  <c r="K75"/>
  <c r="K101"/>
  <c r="M101" s="1"/>
  <c r="K100"/>
  <c r="M100" s="1"/>
  <c r="K98"/>
  <c r="M98"/>
  <c r="L43"/>
  <c r="K43"/>
  <c r="M43" s="1"/>
  <c r="K97"/>
  <c r="M97" s="1"/>
  <c r="K95"/>
  <c r="M95" s="1"/>
  <c r="M94"/>
  <c r="K94"/>
  <c r="K96"/>
  <c r="M96" s="1"/>
  <c r="L305"/>
  <c r="K305"/>
  <c r="M78" l="1"/>
  <c r="M45"/>
  <c r="M75"/>
  <c r="K88"/>
  <c r="M88" s="1"/>
  <c r="K93"/>
  <c r="M93" s="1"/>
  <c r="K303"/>
  <c r="L303" s="1"/>
  <c r="L42"/>
  <c r="K42"/>
  <c r="L41"/>
  <c r="K41"/>
  <c r="M41" s="1"/>
  <c r="K300"/>
  <c r="L300" s="1"/>
  <c r="K294"/>
  <c r="L294" s="1"/>
  <c r="K92"/>
  <c r="M92" s="1"/>
  <c r="L70"/>
  <c r="K70"/>
  <c r="L68"/>
  <c r="K68"/>
  <c r="L69"/>
  <c r="K69"/>
  <c r="L67"/>
  <c r="K67"/>
  <c r="L39"/>
  <c r="K39"/>
  <c r="L40"/>
  <c r="K40"/>
  <c r="L13"/>
  <c r="K13"/>
  <c r="L118"/>
  <c r="K118"/>
  <c r="L37"/>
  <c r="K37"/>
  <c r="L34"/>
  <c r="K34"/>
  <c r="K91"/>
  <c r="M91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90"/>
  <c r="M90" s="1"/>
  <c r="L63"/>
  <c r="K63"/>
  <c r="M42" l="1"/>
  <c r="M65"/>
  <c r="M37"/>
  <c r="M67"/>
  <c r="M40"/>
  <c r="M68"/>
  <c r="M11"/>
  <c r="M63"/>
  <c r="M13"/>
  <c r="M17"/>
  <c r="M70"/>
  <c r="M69"/>
  <c r="M39"/>
  <c r="M118"/>
  <c r="M34"/>
  <c r="M33"/>
  <c r="M66"/>
  <c r="M64"/>
  <c r="M38"/>
  <c r="L35"/>
  <c r="K89"/>
  <c r="M89" s="1"/>
  <c r="K35"/>
  <c r="K14"/>
  <c r="M35" l="1"/>
  <c r="M14"/>
  <c r="K289"/>
  <c r="L289" s="1"/>
  <c r="K278"/>
  <c r="L278" s="1"/>
  <c r="K297"/>
  <c r="L297" s="1"/>
  <c r="K304" l="1"/>
  <c r="L304" s="1"/>
  <c r="K299" l="1"/>
  <c r="L299" s="1"/>
  <c r="K291" l="1"/>
  <c r="L291" s="1"/>
  <c r="K271"/>
  <c r="L271" s="1"/>
  <c r="K296"/>
  <c r="L296" s="1"/>
  <c r="K295"/>
  <c r="L295" s="1"/>
  <c r="K298"/>
  <c r="L298" s="1"/>
  <c r="K293"/>
  <c r="L293" s="1"/>
  <c r="M7"/>
  <c r="F281"/>
  <c r="K281" s="1"/>
  <c r="L281" s="1"/>
  <c r="K282"/>
  <c r="L282" s="1"/>
  <c r="K273"/>
  <c r="L273" s="1"/>
  <c r="K276"/>
  <c r="L276" s="1"/>
  <c r="K284"/>
  <c r="L284" s="1"/>
  <c r="F275"/>
  <c r="F274"/>
  <c r="K274" s="1"/>
  <c r="L274" s="1"/>
  <c r="F272"/>
  <c r="K272" s="1"/>
  <c r="L272" s="1"/>
  <c r="F252"/>
  <c r="K252" s="1"/>
  <c r="L252" s="1"/>
  <c r="F204"/>
  <c r="K204" s="1"/>
  <c r="L204" s="1"/>
  <c r="K283"/>
  <c r="L283" s="1"/>
  <c r="K287"/>
  <c r="L287" s="1"/>
  <c r="K288"/>
  <c r="L288" s="1"/>
  <c r="K280"/>
  <c r="L280" s="1"/>
  <c r="K290"/>
  <c r="L290" s="1"/>
  <c r="K286"/>
  <c r="L286" s="1"/>
  <c r="K279"/>
  <c r="L279" s="1"/>
  <c r="K268"/>
  <c r="L268" s="1"/>
  <c r="K270"/>
  <c r="L270" s="1"/>
  <c r="K267"/>
  <c r="L267" s="1"/>
  <c r="K269"/>
  <c r="L269" s="1"/>
  <c r="K198"/>
  <c r="L198" s="1"/>
  <c r="K251"/>
  <c r="L251" s="1"/>
  <c r="K265"/>
  <c r="L265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3"/>
  <c r="L253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2"/>
  <c r="L222" s="1"/>
  <c r="K220"/>
  <c r="L220" s="1"/>
  <c r="K219"/>
  <c r="L219" s="1"/>
  <c r="K218"/>
  <c r="L218" s="1"/>
  <c r="K216"/>
  <c r="L216" s="1"/>
  <c r="K215"/>
  <c r="L215" s="1"/>
  <c r="K214"/>
  <c r="L214" s="1"/>
  <c r="K213"/>
  <c r="K212"/>
  <c r="L212" s="1"/>
  <c r="K211"/>
  <c r="L211" s="1"/>
  <c r="K209"/>
  <c r="L209" s="1"/>
  <c r="K208"/>
  <c r="L208" s="1"/>
  <c r="K207"/>
  <c r="L207" s="1"/>
  <c r="K206"/>
  <c r="L206" s="1"/>
  <c r="K205"/>
  <c r="L205" s="1"/>
  <c r="H203"/>
  <c r="K203" s="1"/>
  <c r="L203" s="1"/>
  <c r="K200"/>
  <c r="L200" s="1"/>
  <c r="K199"/>
  <c r="L199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F168"/>
  <c r="K168" s="1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D7" i="6"/>
  <c r="K6" i="4"/>
  <c r="K6" i="3"/>
  <c r="L6" i="2"/>
</calcChain>
</file>

<file path=xl/sharedStrings.xml><?xml version="1.0" encoding="utf-8"?>
<sst xmlns="http://schemas.openxmlformats.org/spreadsheetml/2006/main" count="3146" uniqueCount="1183">
  <si>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</si>
  <si>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</si>
  <si>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</si>
  <si>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</si>
  <si>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</si>
  <si>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</si>
  <si>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</si>
  <si>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</si>
  <si>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</si>
  <si>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</si>
  <si>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</si>
  <si>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</si>
  <si>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</si>
  <si>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</si>
  <si>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</si>
  <si>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</si>
  <si>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</si>
  <si>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</si>
  <si>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</si>
  <si>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</si>
  <si>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</si>
  <si>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</si>
  <si>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</si>
  <si>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</si>
  <si>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</si>
  <si>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</si>
  <si>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</si>
  <si>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</si>
  <si>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</si>
  <si>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</si>
  <si>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</si>
  <si>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</si>
  <si>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</si>
  <si>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</si>
  <si>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</si>
  <si>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</si>
  <si>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</si>
  <si>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</si>
  <si>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</si>
  <si>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</si>
  <si>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</si>
  <si>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</si>
  <si>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</si>
  <si>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</si>
  <si>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</si>
  <si>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</si>
  <si>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</si>
  <si>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</si>
  <si>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</si>
  <si>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</si>
  <si>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</si>
  <si>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</si>
  <si>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</si>
  <si>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</si>
  <si>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</si>
  <si>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</si>
  <si>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</si>
  <si>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</si>
  <si>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</si>
  <si>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</si>
  <si>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</si>
  <si>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</si>
  <si>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</si>
  <si>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</si>
  <si>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</si>
  <si>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</si>
  <si>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</si>
  <si>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</si>
  <si>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</si>
  <si>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</si>
  <si>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</si>
  <si>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</si>
  <si>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</si>
  <si>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</si>
  <si>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</si>
  <si>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</si>
  <si>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</si>
  <si>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</si>
  <si>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</si>
  <si>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</si>
  <si>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</si>
  <si>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</si>
  <si>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</si>
  <si>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</si>
  <si>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</si>
  <si>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</si>
  <si>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</si>
  <si>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</si>
  <si>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</si>
  <si>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</si>
  <si>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</si>
  <si>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</si>
  <si>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</si>
  <si>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</si>
  <si>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</si>
  <si>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</si>
  <si>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</si>
  <si>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</si>
  <si>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</si>
  <si>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</si>
  <si>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</si>
  <si>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</si>
  <si>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</si>
  <si>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</si>
  <si>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</si>
  <si>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</si>
  <si>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</si>
  <si>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</si>
  <si>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</si>
  <si>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</si>
  <si>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</si>
  <si>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</si>
  <si>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</si>
  <si>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</si>
  <si>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</si>
  <si>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</si>
  <si>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</si>
  <si>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</si>
  <si>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</si>
  <si>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</si>
  <si>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</si>
  <si>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</si>
  <si>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</si>
  <si>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</si>
  <si>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</si>
  <si>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</si>
  <si>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</si>
  <si>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</si>
  <si>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</si>
  <si>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</si>
  <si>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</si>
  <si>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</si>
  <si>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</si>
  <si>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</si>
  <si>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</si>
  <si>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</si>
  <si>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</si>
  <si>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</si>
  <si>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</si>
  <si>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</si>
  <si>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</si>
  <si>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</si>
  <si>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</si>
  <si>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</si>
  <si>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</si>
  <si>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</si>
  <si>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</si>
  <si>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</si>
  <si>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</si>
  <si>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</si>
  <si>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</si>
  <si>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</si>
  <si>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</si>
  <si>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</si>
  <si>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</si>
  <si>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</si>
  <si>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</si>
  <si>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</si>
  <si>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</si>
  <si>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</si>
  <si>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</si>
  <si>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</si>
  <si>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</si>
  <si>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</si>
  <si>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</si>
  <si>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</si>
  <si>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</si>
  <si>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</si>
  <si>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</si>
  <si>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</si>
  <si>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</si>
  <si>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</si>
  <si>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</si>
  <si>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</si>
  <si>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</si>
  <si>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</si>
  <si>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</si>
  <si>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</si>
  <si>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</si>
  <si>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</si>
  <si>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</si>
  <si>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</si>
  <si>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</si>
  <si>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</si>
  <si>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</si>
  <si>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</si>
  <si>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</si>
  <si>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</si>
  <si>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</si>
  <si>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</si>
  <si>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</si>
  <si>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</si>
  <si>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</si>
  <si>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</si>
  <si>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</si>
  <si>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</si>
  <si>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</si>
  <si>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</si>
  <si>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</si>
  <si>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</si>
  <si>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</si>
  <si>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</si>
  <si>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</si>
  <si>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</si>
  <si>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</si>
  <si>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</si>
  <si>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</si>
  <si>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</si>
  <si>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</si>
  <si>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</si>
  <si>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</si>
  <si>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</si>
  <si>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</si>
  <si>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</si>
  <si>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</si>
  <si>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</si>
  <si>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</si>
  <si>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</si>
  <si>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</si>
  <si>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</si>
  <si>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</si>
  <si>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</si>
  <si>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</si>
  <si>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</si>
  <si>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</si>
  <si>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</si>
  <si>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</si>
  <si>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</si>
  <si>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</si>
  <si>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</si>
  <si>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</si>
  <si>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</si>
  <si>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</si>
  <si>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</si>
  <si>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</si>
  <si>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</si>
  <si>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</si>
  <si>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</si>
  <si>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</si>
  <si>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</si>
  <si>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</si>
  <si>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</si>
  <si>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</si>
  <si>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</si>
  <si>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</si>
  <si>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</si>
  <si>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</si>
  <si>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</si>
  <si>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</si>
  <si>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</si>
  <si>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</si>
  <si>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</si>
  <si>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</si>
  <si>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</si>
  <si>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</si>
  <si>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</si>
  <si>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</si>
  <si>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</si>
  <si>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</si>
  <si>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</si>
  <si>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</si>
  <si>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</si>
  <si>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</si>
  <si>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</si>
  <si>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</si>
  <si>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</si>
  <si>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</si>
  <si>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</si>
  <si>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</si>
  <si>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</si>
  <si>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</si>
  <si>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</si>
  <si>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</si>
  <si>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</si>
  <si>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</si>
  <si>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</si>
  <si>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</si>
  <si>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</si>
  <si>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</si>
  <si>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</si>
  <si>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</si>
  <si>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</si>
  <si>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</si>
  <si>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</si>
  <si>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</si>
  <si>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</si>
  <si>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</si>
  <si>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</si>
  <si>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</si>
  <si>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</si>
  <si>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</si>
  <si>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</si>
  <si>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</si>
  <si>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</si>
  <si>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</si>
  <si>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</si>
  <si>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</si>
  <si>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</si>
  <si>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</si>
  <si>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</si>
  <si>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</si>
  <si>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</si>
  <si>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</si>
  <si>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</si>
  <si>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</si>
  <si>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</si>
  <si>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</si>
  <si>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</si>
  <si>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</si>
  <si>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</si>
  <si>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</si>
  <si>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</si>
  <si>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</si>
  <si>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</si>
  <si>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</si>
  <si>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</si>
  <si>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</si>
  <si>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</si>
  <si>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</si>
  <si>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</si>
  <si>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</si>
  <si>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</si>
  <si>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</si>
  <si>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</si>
  <si>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</si>
  <si>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</si>
  <si>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</si>
  <si>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</si>
  <si>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</si>
  <si>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</si>
  <si>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</si>
  <si>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</si>
  <si>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</si>
  <si>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</si>
  <si>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</si>
  <si>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</si>
  <si>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</si>
  <si>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</si>
  <si>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</si>
  <si>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</si>
  <si>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</si>
  <si>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</si>
  <si>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</si>
  <si>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</si>
  <si>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</si>
  <si>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</si>
  <si>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</si>
  <si>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</si>
  <si>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</si>
  <si>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</si>
  <si>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</si>
  <si>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</si>
  <si>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</si>
  <si>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</si>
  <si>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</si>
  <si>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</si>
  <si>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</si>
  <si>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</si>
  <si>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</si>
  <si>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</si>
  <si>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</si>
  <si>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</si>
  <si>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</si>
  <si>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</si>
  <si>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</si>
  <si>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</si>
  <si>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</si>
  <si>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</si>
  <si>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</si>
  <si>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</si>
  <si>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</si>
  <si>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</si>
  <si>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</si>
  <si>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</si>
  <si>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</si>
  <si>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</si>
  <si>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</si>
  <si>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</si>
  <si>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</si>
  <si>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</si>
  <si>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</si>
  <si>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</si>
  <si>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</si>
  <si>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</si>
  <si>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</si>
  <si>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</si>
  <si>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</si>
  <si>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</si>
  <si>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</si>
  <si>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</si>
  <si>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</si>
  <si>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</si>
  <si>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</si>
  <si>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</si>
  <si>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</si>
  <si>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</si>
  <si>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</si>
  <si>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</si>
  <si>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</si>
  <si>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</si>
  <si>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</si>
  <si>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</si>
  <si>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</si>
  <si>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</si>
  <si>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</si>
  <si>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</si>
  <si>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</si>
  <si>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</si>
  <si>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</si>
  <si>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</si>
  <si>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</si>
  <si>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</si>
  <si>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</si>
  <si>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</si>
  <si>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</si>
  <si>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</si>
  <si>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</si>
  <si>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</si>
  <si>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</si>
  <si>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</si>
  <si>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</si>
  <si>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</si>
  <si>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</si>
  <si>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</si>
  <si>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</si>
  <si>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</si>
  <si>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</si>
  <si>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</si>
  <si>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</si>
  <si>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</si>
  <si>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</si>
  <si>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</si>
  <si>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</si>
  <si>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</si>
  <si>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</si>
  <si>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</si>
  <si>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</si>
  <si>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</si>
  <si>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</si>
  <si>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</si>
  <si>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</si>
  <si>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</si>
  <si>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</si>
  <si>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</si>
  <si>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</si>
  <si>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</si>
  <si>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</si>
  <si>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</si>
  <si>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</si>
  <si>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</si>
  <si>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</si>
  <si>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</si>
  <si>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</si>
  <si>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</si>
  <si>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</si>
  <si>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</si>
  <si>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</si>
  <si>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</si>
  <si>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</si>
  <si>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</si>
  <si>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</si>
  <si>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</si>
  <si>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</si>
  <si>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</si>
  <si>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</si>
  <si>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</si>
  <si>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</si>
  <si>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</si>
  <si>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</si>
  <si>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</si>
  <si>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</si>
  <si>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</si>
  <si>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</si>
  <si>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</si>
  <si>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</si>
  <si>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</si>
  <si>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</si>
  <si>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</si>
  <si>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</si>
  <si>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</si>
  <si>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</si>
  <si>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</si>
  <si>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</si>
  <si>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</si>
  <si>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</si>
  <si>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</si>
  <si>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</si>
  <si>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</si>
  <si>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</si>
  <si>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</si>
  <si>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</si>
  <si>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</si>
  <si>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</si>
  <si>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</si>
  <si>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</si>
  <si>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</si>
  <si>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</si>
  <si>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</si>
  <si>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</si>
  <si>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</si>
  <si>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</si>
  <si>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</si>
  <si>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</si>
  <si>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</si>
  <si>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</si>
  <si>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</si>
  <si>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</si>
  <si>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</si>
  <si>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</si>
  <si>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</si>
  <si>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</si>
  <si>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</si>
  <si>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</si>
  <si>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</si>
  <si>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</si>
  <si>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</si>
  <si>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</si>
  <si>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</si>
  <si>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</si>
  <si>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</si>
  <si>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</si>
  <si>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</si>
  <si>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</si>
  <si>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</si>
  <si>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</si>
  <si>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</si>
  <si>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</si>
  <si>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</si>
  <si>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</si>
  <si>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</si>
  <si>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</si>
  <si>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</si>
  <si>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</si>
  <si>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</si>
  <si>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</si>
  <si>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</si>
  <si>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</si>
  <si>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</si>
  <si>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</si>
  <si>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</si>
  <si>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</si>
  <si>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</si>
  <si>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</si>
  <si>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</si>
  <si>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</si>
  <si>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</si>
  <si>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</si>
  <si>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</si>
  <si>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</si>
  <si>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</si>
  <si>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</si>
  <si>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</si>
  <si>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</si>
  <si>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</si>
  <si>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</si>
  <si>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</si>
  <si>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</si>
  <si>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</si>
  <si>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</si>
  <si>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</si>
  <si>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</si>
  <si>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</si>
  <si>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</si>
  <si>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</si>
  <si>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</si>
  <si>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</si>
  <si>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</si>
  <si>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</si>
  <si>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</si>
  <si>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</si>
  <si>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</si>
  <si>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</si>
  <si>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</si>
  <si>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</si>
  <si>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</si>
  <si>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</si>
  <si>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</si>
  <si>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</si>
  <si>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</si>
  <si>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</si>
  <si>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</si>
  <si>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</si>
  <si>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</si>
  <si>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</si>
  <si>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</si>
  <si>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</si>
  <si>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</si>
  <si>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</si>
  <si>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</si>
  <si>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</si>
  <si>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</si>
  <si>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</si>
  <si>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</si>
  <si>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</si>
  <si>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</si>
  <si>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</si>
  <si>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</si>
  <si>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</si>
  <si>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</si>
  <si>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</si>
  <si>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</si>
  <si>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</si>
  <si>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</si>
  <si>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</si>
  <si>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</si>
  <si>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</si>
  <si>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</si>
  <si>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</si>
  <si>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</si>
  <si>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</si>
  <si>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</si>
  <si>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</si>
  <si>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</si>
  <si>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</si>
  <si>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</si>
  <si>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</si>
  <si>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</si>
  <si>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</si>
  <si>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</si>
  <si>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</si>
  <si>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</si>
  <si>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</si>
  <si>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</si>
  <si>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</si>
  <si>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</si>
  <si>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</si>
  <si>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</si>
  <si>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</si>
  <si>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</si>
  <si>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</si>
  <si>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</si>
  <si>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</si>
  <si>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</si>
  <si>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</si>
  <si>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</si>
  <si>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</si>
  <si>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</si>
  <si>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</si>
  <si>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</si>
  <si>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</si>
  <si>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</si>
  <si>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</si>
  <si>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</si>
  <si>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</si>
  <si>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</si>
  <si>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</si>
  <si>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</si>
  <si>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</si>
  <si>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</si>
  <si>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</si>
  <si>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</si>
  <si>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</si>
  <si>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</si>
  <si>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</si>
  <si>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</si>
  <si>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</si>
  <si>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</si>
  <si>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</si>
  <si>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</si>
  <si>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</si>
  <si>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</si>
  <si>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</si>
  <si>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</si>
  <si>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</si>
  <si>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</si>
  <si>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</si>
  <si>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</si>
  <si>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</si>
  <si>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</si>
  <si>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</si>
  <si>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</si>
  <si>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</si>
  <si>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</si>
  <si>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</si>
  <si>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</si>
  <si>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</si>
  <si>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</si>
  <si>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</si>
  <si>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</si>
  <si>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</si>
  <si>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</si>
  <si>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</si>
  <si>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</si>
  <si>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</si>
  <si>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</si>
  <si>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</si>
  <si>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</si>
  <si>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</si>
  <si>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</si>
  <si>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</si>
  <si>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</si>
  <si>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</si>
  <si>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</si>
  <si>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</si>
  <si>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</si>
  <si>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</si>
  <si>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</si>
  <si>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</si>
  <si>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</si>
  <si>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</si>
  <si>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</si>
  <si>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</si>
  <si>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</si>
  <si>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</si>
  <si>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</si>
  <si>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</si>
  <si>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</si>
  <si>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</si>
  <si>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</si>
  <si>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</si>
  <si>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</si>
  <si>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</si>
  <si>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</si>
  <si>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</si>
  <si>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</si>
  <si>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</si>
  <si>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</si>
  <si>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</si>
  <si>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</si>
  <si>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</si>
  <si>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</si>
  <si>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</si>
  <si>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</si>
  <si>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</si>
  <si>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</si>
  <si>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</si>
  <si>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</si>
  <si>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</si>
  <si>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</si>
  <si>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</si>
  <si>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</si>
  <si>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</si>
  <si>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</si>
  <si>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</si>
  <si>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</si>
  <si>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</si>
  <si>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</si>
  <si>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</si>
  <si>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</si>
  <si>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</si>
  <si>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</si>
  <si>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</si>
  <si>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</si>
  <si>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</si>
  <si>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</si>
  <si>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</si>
  <si>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</si>
  <si>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</si>
  <si>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</si>
  <si>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</si>
  <si>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</si>
  <si>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</si>
  <si>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</si>
  <si>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</si>
  <si>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</si>
  <si>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</si>
  <si>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</si>
  <si>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</si>
  <si>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</si>
  <si>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</si>
  <si>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</si>
  <si>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</si>
  <si>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</si>
  <si>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</si>
  <si>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</si>
  <si>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</si>
  <si>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</si>
  <si>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</si>
  <si>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</si>
  <si>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</si>
  <si>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</si>
  <si>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</si>
  <si>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</si>
  <si>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</si>
  <si>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</si>
  <si>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</si>
  <si>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</si>
  <si>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</si>
  <si>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</si>
  <si>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</si>
  <si>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</si>
  <si>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</si>
  <si>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</si>
  <si>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</si>
  <si>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</si>
  <si>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</si>
  <si>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</si>
  <si>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</si>
  <si>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</si>
  <si>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</si>
  <si>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</si>
  <si>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</si>
  <si>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</si>
  <si>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</si>
  <si>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</si>
  <si>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</si>
  <si>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</si>
  <si>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</si>
  <si>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</si>
  <si>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</si>
  <si>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</si>
  <si>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</si>
  <si>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</si>
  <si>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</si>
  <si>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</si>
  <si>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</si>
  <si>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</si>
  <si>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</si>
  <si>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</si>
  <si>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</si>
  <si>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</si>
  <si>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</si>
  <si>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</si>
  <si>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</si>
  <si>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</si>
  <si>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</si>
  <si>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</si>
  <si>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</si>
  <si>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</si>
  <si>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</si>
  <si>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</si>
  <si>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</si>
  <si>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</si>
  <si>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</si>
  <si>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</si>
  <si>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</si>
  <si>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</si>
  <si>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</si>
  <si>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</si>
  <si>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</si>
  <si>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</si>
  <si>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</si>
  <si>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</si>
  <si>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</si>
  <si>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</si>
  <si>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</si>
  <si>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</si>
  <si>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</si>
  <si>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</si>
  <si>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</si>
  <si>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</si>
  <si>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</si>
  <si>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</si>
  <si>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</si>
  <si>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</si>
  <si>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</si>
  <si>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</si>
  <si>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</si>
  <si>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</si>
  <si>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</si>
  <si>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</si>
  <si>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</si>
  <si>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</si>
  <si>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</si>
  <si>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</si>
  <si>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</si>
  <si>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</si>
  <si>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</si>
  <si>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</si>
  <si>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</si>
  <si>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</si>
  <si>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</si>
  <si>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</si>
  <si>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</si>
  <si>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</si>
  <si>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</si>
  <si>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</si>
  <si>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</si>
  <si>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</si>
  <si>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</si>
  <si>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</si>
  <si>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</si>
  <si>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</si>
  <si>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</si>
  <si>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</si>
  <si>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</si>
  <si>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</si>
  <si>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</si>
  <si>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</si>
  <si>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</si>
  <si>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</si>
  <si>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</si>
  <si>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</si>
  <si>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</si>
  <si>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</si>
  <si>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</si>
  <si>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</si>
  <si>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</si>
  <si>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</si>
  <si>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</si>
  <si>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</si>
  <si>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</si>
  <si>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</si>
  <si>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</si>
  <si>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</si>
  <si>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</si>
  <si>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</si>
  <si>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</si>
  <si>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</si>
  <si>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</si>
  <si>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</si>
  <si>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</si>
  <si>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</si>
  <si>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</si>
  <si>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</si>
  <si>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</si>
  <si>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</si>
  <si>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</si>
  <si>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</si>
  <si>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</si>
  <si>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</si>
  <si>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</si>
  <si>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</si>
  <si>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</si>
  <si>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</si>
  <si>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</si>
  <si>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</si>
  <si>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</si>
  <si>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OPTIFIN</t>
  </si>
  <si>
    <t>VEAM CAPITALS PRIVATE LIMITED</t>
  </si>
  <si>
    <t>XTX MARKETS LLP</t>
  </si>
  <si>
    <t>RIIL</t>
  </si>
  <si>
    <t>Reliance Indl Infra Ltd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</si>
  <si>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</si>
  <si>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</si>
  <si>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</si>
  <si>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</si>
  <si>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</si>
  <si>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</si>
  <si>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</si>
  <si>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</si>
  <si>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</si>
  <si>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</si>
  <si>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PARLEIND</t>
  </si>
  <si>
    <t>GLOBUSSPR</t>
  </si>
  <si>
    <t>Globus Spirits Limited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</si>
  <si>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</si>
  <si>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</si>
  <si>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</si>
  <si>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</si>
  <si>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</si>
  <si>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</si>
  <si>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</si>
  <si>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</si>
  <si>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</si>
  <si>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>PIL ENTERPRISE PRIVATE LIMITED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</si>
  <si>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</si>
  <si>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</si>
  <si>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</si>
  <si>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</si>
  <si>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</si>
  <si>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</si>
  <si>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</si>
  <si>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</si>
  <si>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</si>
  <si>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ADROIT FINANCIAL SERVICES PVT LTD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</si>
  <si>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</si>
  <si>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</si>
  <si>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</si>
  <si>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</si>
  <si>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</si>
  <si>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</si>
  <si>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</si>
  <si>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</si>
  <si>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</si>
  <si>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</si>
  <si>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</si>
  <si>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SHEETAL</t>
  </si>
  <si>
    <t>URMILA  DOSHI</t>
  </si>
  <si>
    <t>B M TRADERS</t>
  </si>
  <si>
    <t>NOPEA CAPITAL SERVICES PRIVATE LIMITED</t>
  </si>
  <si>
    <t>ORION STOCKS LTD</t>
  </si>
  <si>
    <t>ORTINLAB</t>
  </si>
  <si>
    <t>Ortin Laboratories Ltd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</si>
  <si>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</si>
  <si>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</si>
  <si>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</si>
  <si>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</si>
  <si>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</si>
  <si>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</si>
  <si>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</si>
  <si>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</si>
  <si>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</si>
  <si>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</si>
  <si>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</si>
  <si>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</si>
  <si>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</si>
  <si>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</si>
  <si>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BIOGEN</t>
  </si>
  <si>
    <t>DEVHARI</t>
  </si>
  <si>
    <t>JUMPNET</t>
  </si>
  <si>
    <t>SUMEDHA</t>
  </si>
  <si>
    <t>Jump Networks Limited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</si>
  <si>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</si>
  <si>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</si>
  <si>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</si>
  <si>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</si>
  <si>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</si>
  <si>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</si>
  <si>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</si>
  <si>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</si>
  <si>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</si>
  <si>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</si>
  <si>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980-982</t>
  </si>
  <si>
    <t>1010-1020</t>
  </si>
  <si>
    <t>M&amp;MFIN 180 CE JUN</t>
  </si>
  <si>
    <t>1.10-1.30</t>
  </si>
  <si>
    <t>RELIANCE 2160 PE JUN</t>
  </si>
  <si>
    <t>21-23</t>
  </si>
  <si>
    <t>POWERGRID 220 PE JUN</t>
  </si>
  <si>
    <t>TECHM 1060 PE JUNE</t>
  </si>
  <si>
    <t>NIFTY 15800 CE JUNE</t>
  </si>
  <si>
    <t>12-14.0</t>
  </si>
  <si>
    <t>Profit of Rs.16/-</t>
  </si>
  <si>
    <t>DIPAK KANAYALAL SHAH</t>
  </si>
  <si>
    <t>SHAH BHAVESH DINESHCHANDRA</t>
  </si>
  <si>
    <t>GKP</t>
  </si>
  <si>
    <t>BEELINE MERCHANT BANKING PRIVATE LIMITED</t>
  </si>
  <si>
    <t>NARENDRAKUMAR BHAGWANDAS GUPTA</t>
  </si>
  <si>
    <t>KITARA PIIN 1101</t>
  </si>
  <si>
    <t>SHERWOOD SECURITIES PVT LTD</t>
  </si>
  <si>
    <t>NAVEEN GUPTA</t>
  </si>
  <si>
    <t>SCTL</t>
  </si>
  <si>
    <t>KHADIM</t>
  </si>
  <si>
    <t>Khadim India Limited</t>
  </si>
  <si>
    <t>LAMBODHARA</t>
  </si>
  <si>
    <t>Lambodhara Textiles Ltd.</t>
  </si>
  <si>
    <t>KRUNAL FINVEST - NILESH NATWARLAL SHETH</t>
  </si>
  <si>
    <t>OLGA TRADING PRIVATE LIMITED</t>
  </si>
  <si>
    <t>PILITA</t>
  </si>
  <si>
    <t>PIL Italica Lifestyle Ltd</t>
  </si>
  <si>
    <t>VIVIDHA</t>
  </si>
  <si>
    <t>Visagar Polytex Ltd</t>
  </si>
  <si>
    <t>Profit of Rs.0.60/-</t>
  </si>
  <si>
    <t>Profit of Rs.38.5/-</t>
  </si>
  <si>
    <t>285-290</t>
  </si>
  <si>
    <t>260-265</t>
  </si>
  <si>
    <t>VOLTAS 1020 CE JUN</t>
  </si>
  <si>
    <t>20-25</t>
  </si>
  <si>
    <t>12-13.0</t>
  </si>
  <si>
    <t>KOTAKBANK 1760 CE JUN</t>
  </si>
  <si>
    <t>30-35</t>
  </si>
  <si>
    <t>RBLBANK 215 CE JUN</t>
  </si>
  <si>
    <t>2.5-2.7</t>
  </si>
  <si>
    <t>50-55</t>
  </si>
  <si>
    <t>NIFTY 15700 PE JUN</t>
  </si>
  <si>
    <t>1985-1995</t>
  </si>
  <si>
    <t>2070-2090</t>
  </si>
  <si>
    <t>583-587</t>
  </si>
  <si>
    <t>Loss of Rs.17/-</t>
  </si>
  <si>
    <t>ACEMEN</t>
  </si>
  <si>
    <t>SHAKTI OMPRAKASH CHOUBE</t>
  </si>
  <si>
    <t>ALEXANDER</t>
  </si>
  <si>
    <t>KAHAR NIKLESH KANAIYABHAI</t>
  </si>
  <si>
    <t>RAKSHA GORWARA</t>
  </si>
  <si>
    <t>BILLWIN</t>
  </si>
  <si>
    <t>BRIGHTBR</t>
  </si>
  <si>
    <t>CUBIFIN</t>
  </si>
  <si>
    <t>RAMA KRISHNA INFRASOL PRIVATE LIMITED</t>
  </si>
  <si>
    <t>PRASANBEN VERSHIBHAI SHAH</t>
  </si>
  <si>
    <t>MAHESH P PARMAR</t>
  </si>
  <si>
    <t>ASHOK KIRTANLAL SHAH [ HUF ]</t>
  </si>
  <si>
    <t>HIRA HARESH VORA</t>
  </si>
  <si>
    <t>HISARMET</t>
  </si>
  <si>
    <t>INTERDIGI</t>
  </si>
  <si>
    <t>SHRIRAM CREDIT COMPANY LIMITED</t>
  </si>
  <si>
    <t>JPMORGAN INDIAN INVESTMENT TRUST PLC</t>
  </si>
  <si>
    <t>J P MORGAN INDIAN INVESTMENT COMPANY MAURITIUS LIMITED</t>
  </si>
  <si>
    <t>NARAYANI</t>
  </si>
  <si>
    <t>MAHAVEERSOLANKI</t>
  </si>
  <si>
    <t>KHILAN NAVINCHANDRA PATEL</t>
  </si>
  <si>
    <t>NEWLIGHT</t>
  </si>
  <si>
    <t>NIDHI DARSHAN SHAH</t>
  </si>
  <si>
    <t>MONIKA RAJPUT</t>
  </si>
  <si>
    <t>MANISH NITIN THAKUR</t>
  </si>
  <si>
    <t>SUDHA KAMLESH KAMDAR</t>
  </si>
  <si>
    <t>NIITLTD</t>
  </si>
  <si>
    <t>SUDHA RAJENDRAN</t>
  </si>
  <si>
    <t>PACE EDUCATION AND FINANCIAL SERVICES</t>
  </si>
  <si>
    <t>PANKAJPIYUS</t>
  </si>
  <si>
    <t>DEEPONVISHNUPRASADPATEL</t>
  </si>
  <si>
    <t>LALITKUMARGOPILAL</t>
  </si>
  <si>
    <t>KAMAL KUMAR JALAN SEC. PVT. LTD</t>
  </si>
  <si>
    <t>PRISMMEDI</t>
  </si>
  <si>
    <t>MADHUSUDAN RAO POLINENI</t>
  </si>
  <si>
    <t>MEETU MAKKAD .</t>
  </si>
  <si>
    <t>FAROOQUE A HAMID HAMDULE</t>
  </si>
  <si>
    <t>KAMLESH BIHARILAL MEHTA</t>
  </si>
  <si>
    <t>SICLTD</t>
  </si>
  <si>
    <t>HETAL HEMANG SHAH</t>
  </si>
  <si>
    <t>PARTH INFIN BROKERS PVT. LTD.</t>
  </si>
  <si>
    <t>CRONY VYAPAR PVT LTD</t>
  </si>
  <si>
    <t>SYNCOMF</t>
  </si>
  <si>
    <t>UNJHAFOR</t>
  </si>
  <si>
    <t>PURSHOTTAM AGARWAL</t>
  </si>
  <si>
    <t>KAILASHBEN ASHOKKUMAR PATEL</t>
  </si>
  <si>
    <t>ZIMLAB</t>
  </si>
  <si>
    <t>AA DEVELOPMENT CAPITAL INDIA FUND 1 LLC</t>
  </si>
  <si>
    <t>ELIZABETH MATHEW</t>
  </si>
  <si>
    <t>BFUTILITIE</t>
  </si>
  <si>
    <t>BF Utilities Limited</t>
  </si>
  <si>
    <t>BIRLACABLE</t>
  </si>
  <si>
    <t>Birla Cable Limited</t>
  </si>
  <si>
    <t>CANTABIL</t>
  </si>
  <si>
    <t>Cantabil Retail Ltd</t>
  </si>
  <si>
    <t>SHAH CHETAN   RASIKLAL</t>
  </si>
  <si>
    <t>MULTIPLIER SHARE AND STOCK ADVISORS PRIVATE LTD</t>
  </si>
  <si>
    <t>MANGLAM FINANCIAL SERVICES</t>
  </si>
  <si>
    <t>SETU SECURITIES PRIVATE LIMITED</t>
  </si>
  <si>
    <t>SHAH CHETAN RASIKLAL</t>
  </si>
  <si>
    <t>M/S. PRARTHANA ENTERPRISES</t>
  </si>
  <si>
    <t>SHAH GEETA   CHETAN</t>
  </si>
  <si>
    <t>DLINKINDIA</t>
  </si>
  <si>
    <t>D-Link India Ltd</t>
  </si>
  <si>
    <t>Jammu &amp; Kashmir Bank</t>
  </si>
  <si>
    <t>KIRIINDUS</t>
  </si>
  <si>
    <t>Kiri Industries Limited</t>
  </si>
  <si>
    <t>KMSUGAR</t>
  </si>
  <si>
    <t>K.M.Sugar Mills Limited</t>
  </si>
  <si>
    <t>LIBAS</t>
  </si>
  <si>
    <t>Libas Consu Products Ltd</t>
  </si>
  <si>
    <t>DAULATRAM INNANI</t>
  </si>
  <si>
    <t>ONEPOINT</t>
  </si>
  <si>
    <t>One Point One Sol Ltd</t>
  </si>
  <si>
    <t>JYOTIKA DEEPAK SHENOY</t>
  </si>
  <si>
    <t>KAMLESH NATWARLAL SHAH</t>
  </si>
  <si>
    <t>PANACHE</t>
  </si>
  <si>
    <t>Panache Digilife Limited</t>
  </si>
  <si>
    <t>SUCCEDERE COMMERCIAL LLP</t>
  </si>
  <si>
    <t>PIONEEREMB</t>
  </si>
  <si>
    <t>Pioneer Embroideries Limi</t>
  </si>
  <si>
    <t>GOENKA BUSINESS &amp; FINANCE LIMITED</t>
  </si>
  <si>
    <t>PITTIENG</t>
  </si>
  <si>
    <t>Pitti Engineering Limited</t>
  </si>
  <si>
    <t>HSQUARE GLOBETRADE LLP</t>
  </si>
  <si>
    <t>GOLDMINE STOCKS PRIVATE LIMITED</t>
  </si>
  <si>
    <t>VAIBHAV STOCK AND DERIVATIVES BROKING PRIVATE LIMITED</t>
  </si>
  <si>
    <t>SMARTLINK</t>
  </si>
  <si>
    <t>Smartlink Holdings Ltd</t>
  </si>
  <si>
    <t>NAMAN SECURITIES &amp; FINANCE PVT LTD</t>
  </si>
  <si>
    <t>SMSLIFE</t>
  </si>
  <si>
    <t>SMS Lifesciences (I) Ltd</t>
  </si>
  <si>
    <t>South Indian Bank Ltd.</t>
  </si>
  <si>
    <t>SHARE INDIA SECURITIES LIMITED</t>
  </si>
  <si>
    <t>SUPREMEINF</t>
  </si>
  <si>
    <t>Supreme Infrastructure In</t>
  </si>
  <si>
    <t>K INDIA OPPORTUNITIES FUND LIMITED - CLASS S</t>
  </si>
  <si>
    <t>ZICOM</t>
  </si>
  <si>
    <t>Zicom Electronic Security</t>
  </si>
  <si>
    <t>BIREN P GANDHI</t>
  </si>
  <si>
    <t>ZOTA</t>
  </si>
  <si>
    <t>Zota Health Care Limited</t>
  </si>
  <si>
    <t>BARCLAYS SECURITIES INDIA PRIVATE LIMITED</t>
  </si>
  <si>
    <t>3IINFOTECH</t>
  </si>
  <si>
    <t>3i Infotech Ltd.</t>
  </si>
  <si>
    <t>SREI MULTIPLE ASSET INVESTMENT TRUST</t>
  </si>
  <si>
    <t>ANTGRAPHIC</t>
  </si>
  <si>
    <t>Antarctica Graphics Ltd</t>
  </si>
  <si>
    <t>REDDY G MADAN MOHAN</t>
  </si>
  <si>
    <t>BBTCL</t>
  </si>
  <si>
    <t>B&amp;B Triplewall Cont Ltd</t>
  </si>
  <si>
    <t>NNM SECURITIES PVT LTD</t>
  </si>
  <si>
    <t>BHAIJEE PORTFOLIO LTD</t>
  </si>
  <si>
    <t>SAROJ GUPTA</t>
  </si>
  <si>
    <t>SS CORPORATE SECURITUIES LIMITED</t>
  </si>
  <si>
    <t>PRITAM KUMAR GUPTA</t>
  </si>
  <si>
    <t>INDLMETER</t>
  </si>
  <si>
    <t>IMP Powers Ltd</t>
  </si>
  <si>
    <t>CANBANK FACTORS LTD</t>
  </si>
  <si>
    <t>LYPSAGEMS</t>
  </si>
  <si>
    <t>Lypsa Gems &amp; Jewel Ltd</t>
  </si>
  <si>
    <t>JAYANTILAL HANSRAJ HUF</t>
  </si>
  <si>
    <t>PALLADIUM FINSERVE PRIVATE LIMITED</t>
  </si>
  <si>
    <t>VENKATA RAMA GADDAM</t>
  </si>
  <si>
    <t>BHAGCHANDKA SUNITA</t>
  </si>
  <si>
    <t>SANWARIA</t>
  </si>
  <si>
    <t>Sanwaria Consumer Ltd.</t>
  </si>
  <si>
    <t>JABIR MOHD SILAWAT</t>
  </si>
  <si>
    <t>VAISHALI</t>
  </si>
  <si>
    <t>Vaishali Pharma Limited</t>
  </si>
  <si>
    <t>JENNY AJAY VASANI</t>
  </si>
  <si>
    <t>IDBI BANK LIMITED</t>
  </si>
  <si>
    <t>PINAKINI BHARAT PARIKH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</si>
</sst>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56" borderId="36" xfId="160" applyFont="1" applyFill="1" applyBorder="1" applyAlignment="1">
      <alignment horizontal="center" vertical="center"/>
    </xf>
    <xf numFmtId="43" fontId="7" fillId="56" borderId="37" xfId="160" applyFont="1" applyFill="1" applyBorder="1" applyAlignment="1">
      <alignment horizontal="center" vertical="center"/>
    </xf>
    <xf numFmtId="16" fontId="48" fillId="56" borderId="36" xfId="160" applyNumberFormat="1" applyFont="1" applyFill="1" applyBorder="1" applyAlignment="1">
      <alignment horizontal="center" vertical="center"/>
    </xf>
    <xf numFmtId="16" fontId="48" fillId="56" borderId="37" xfId="160" applyNumberFormat="1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6" xfId="0" applyFont="1" applyFill="1" applyBorder="1" applyAlignment="1">
      <alignment horizontal="center" vertical="center"/>
    </xf>
    <xf numFmtId="0" fontId="46" fillId="43" borderId="37" xfId="0" applyFont="1" applyFill="1" applyBorder="1" applyAlignment="1">
      <alignment horizontal="center" vertical="center"/>
    </xf>
    <xf numFmtId="164" fontId="46" fillId="43" borderId="36" xfId="0" applyNumberFormat="1" applyFont="1" applyFill="1" applyBorder="1" applyAlignment="1">
      <alignment horizontal="center" vertical="center"/>
    </xf>
    <xf numFmtId="164" fontId="46" fillId="43" borderId="37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43" fontId="7" fillId="43" borderId="36" xfId="160" applyFont="1" applyFill="1" applyBorder="1" applyAlignment="1">
      <alignment horizontal="center" vertical="center"/>
    </xf>
    <xf numFmtId="43" fontId="7" fillId="43" borderId="37" xfId="160" applyFont="1" applyFill="1" applyBorder="1" applyAlignment="1">
      <alignment horizontal="center" vertical="center"/>
    </xf>
    <xf numFmtId="16" fontId="7" fillId="43" borderId="36" xfId="160" applyNumberFormat="1" applyFont="1" applyFill="1" applyBorder="1" applyAlignment="1">
      <alignment horizontal="center" vertical="center"/>
    </xf>
    <xf numFmtId="16" fontId="7" fillId="43" borderId="37" xfId="16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9" sqref="C29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44369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44369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52" t="s">
        <v>16</v>
      </c>
      <c r="B9" s="554" t="s">
        <v>17</v>
      </c>
      <c r="C9" s="554" t="s">
        <v>18</v>
      </c>
      <c r="D9" s="554" t="s">
        <v>827</v>
      </c>
      <c r="E9" s="251" t="s">
        <v>19</v>
      </c>
      <c r="F9" s="251" t="s">
        <v>20</v>
      </c>
      <c r="G9" s="549" t="s">
        <v>21</v>
      </c>
      <c r="H9" s="550"/>
      <c r="I9" s="551"/>
      <c r="J9" s="549" t="s">
        <v>22</v>
      </c>
      <c r="K9" s="550"/>
      <c r="L9" s="551"/>
      <c r="M9" s="251"/>
      <c r="N9" s="258"/>
      <c r="O9" s="258"/>
      <c r="P9" s="258"/>
    </row>
    <row r="10" spans="1:16" ht="59.25" customHeight="1">
      <c r="A10" s="553"/>
      <c r="B10" s="555" t="s">
        <v>17</v>
      </c>
      <c r="C10" s="555"/>
      <c r="D10" s="555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5" t="s">
        <v>35</v>
      </c>
      <c r="D11" s="436">
        <v>44371</v>
      </c>
      <c r="E11" s="275">
        <v>34911.1</v>
      </c>
      <c r="F11" s="275">
        <v>34605.066666666673</v>
      </c>
      <c r="G11" s="287">
        <v>34261.133333333346</v>
      </c>
      <c r="H11" s="287">
        <v>33611.166666666672</v>
      </c>
      <c r="I11" s="287">
        <v>33267.233333333344</v>
      </c>
      <c r="J11" s="287">
        <v>35255.033333333347</v>
      </c>
      <c r="K11" s="287">
        <v>35598.966666666682</v>
      </c>
      <c r="L11" s="287">
        <v>36248.933333333349</v>
      </c>
      <c r="M11" s="274">
        <v>34949</v>
      </c>
      <c r="N11" s="274">
        <v>33955.1</v>
      </c>
      <c r="O11" s="433">
        <v>2002875</v>
      </c>
      <c r="P11" s="434">
        <v>1.2345523010437464E-2</v>
      </c>
    </row>
    <row r="12" spans="1:16" ht="15">
      <c r="A12" s="254">
        <v>2</v>
      </c>
      <c r="B12" s="343" t="s">
        <v>34</v>
      </c>
      <c r="C12" s="435" t="s">
        <v>36</v>
      </c>
      <c r="D12" s="436">
        <v>44371</v>
      </c>
      <c r="E12" s="288">
        <v>15743.8</v>
      </c>
      <c r="F12" s="288">
        <v>15671.166666666666</v>
      </c>
      <c r="G12" s="289">
        <v>15582.133333333331</v>
      </c>
      <c r="H12" s="289">
        <v>15420.466666666665</v>
      </c>
      <c r="I12" s="289">
        <v>15331.433333333331</v>
      </c>
      <c r="J12" s="289">
        <v>15832.833333333332</v>
      </c>
      <c r="K12" s="289">
        <v>15921.866666666669</v>
      </c>
      <c r="L12" s="289">
        <v>16083.533333333333</v>
      </c>
      <c r="M12" s="276">
        <v>15760.2</v>
      </c>
      <c r="N12" s="276">
        <v>15509.5</v>
      </c>
      <c r="O12" s="291">
        <v>10776275</v>
      </c>
      <c r="P12" s="292">
        <v>2.9013224632623244E-3</v>
      </c>
    </row>
    <row r="13" spans="1:16" ht="15">
      <c r="A13" s="254">
        <v>3</v>
      </c>
      <c r="B13" s="343" t="s">
        <v>34</v>
      </c>
      <c r="C13" s="435" t="s">
        <v>825</v>
      </c>
      <c r="D13" s="436">
        <v>44371</v>
      </c>
      <c r="E13" s="401">
        <v>16547.150000000001</v>
      </c>
      <c r="F13" s="401">
        <v>16432.75</v>
      </c>
      <c r="G13" s="402">
        <v>16298</v>
      </c>
      <c r="H13" s="402">
        <v>16048.85</v>
      </c>
      <c r="I13" s="402">
        <v>15914.1</v>
      </c>
      <c r="J13" s="402">
        <v>16681.900000000001</v>
      </c>
      <c r="K13" s="402">
        <v>16816.650000000001</v>
      </c>
      <c r="L13" s="402">
        <v>17065.8</v>
      </c>
      <c r="M13" s="403">
        <v>16567.5</v>
      </c>
      <c r="N13" s="403">
        <v>16183.6</v>
      </c>
      <c r="O13" s="404">
        <v>12320</v>
      </c>
      <c r="P13" s="405">
        <v>-4.0498442367601244E-2</v>
      </c>
    </row>
    <row r="14" spans="1:16" ht="15">
      <c r="A14" s="254">
        <v>4</v>
      </c>
      <c r="B14" s="362" t="s">
        <v>835</v>
      </c>
      <c r="C14" s="435" t="s">
        <v>735</v>
      </c>
      <c r="D14" s="436">
        <v>44371</v>
      </c>
      <c r="E14" s="288">
        <v>1777.5</v>
      </c>
      <c r="F14" s="288">
        <v>1774.45</v>
      </c>
      <c r="G14" s="289">
        <v>1751.6000000000001</v>
      </c>
      <c r="H14" s="289">
        <v>1725.7</v>
      </c>
      <c r="I14" s="289">
        <v>1702.8500000000001</v>
      </c>
      <c r="J14" s="289">
        <v>1800.3500000000001</v>
      </c>
      <c r="K14" s="289">
        <v>1823.2</v>
      </c>
      <c r="L14" s="289">
        <v>1849.1000000000001</v>
      </c>
      <c r="M14" s="276">
        <v>1797.3</v>
      </c>
      <c r="N14" s="276">
        <v>1748.55</v>
      </c>
      <c r="O14" s="291">
        <v>1340025</v>
      </c>
      <c r="P14" s="292">
        <v>0.13539791141519625</v>
      </c>
    </row>
    <row r="15" spans="1:16" ht="15">
      <c r="A15" s="254">
        <v>5</v>
      </c>
      <c r="B15" s="343" t="s">
        <v>37</v>
      </c>
      <c r="C15" s="435" t="s">
        <v>38</v>
      </c>
      <c r="D15" s="436">
        <v>44371</v>
      </c>
      <c r="E15" s="288">
        <v>2032.85</v>
      </c>
      <c r="F15" s="288">
        <v>2023.0333333333335</v>
      </c>
      <c r="G15" s="289">
        <v>2002.3166666666671</v>
      </c>
      <c r="H15" s="289">
        <v>1971.7833333333335</v>
      </c>
      <c r="I15" s="289">
        <v>1951.0666666666671</v>
      </c>
      <c r="J15" s="289">
        <v>2053.5666666666671</v>
      </c>
      <c r="K15" s="289">
        <v>2074.2833333333338</v>
      </c>
      <c r="L15" s="289">
        <v>2104.8166666666671</v>
      </c>
      <c r="M15" s="276">
        <v>2043.75</v>
      </c>
      <c r="N15" s="276">
        <v>1992.5</v>
      </c>
      <c r="O15" s="291">
        <v>2419000</v>
      </c>
      <c r="P15" s="292">
        <v>5.8411726099321812E-2</v>
      </c>
    </row>
    <row r="16" spans="1:16" ht="15">
      <c r="A16" s="254">
        <v>6</v>
      </c>
      <c r="B16" s="343" t="s">
        <v>39</v>
      </c>
      <c r="C16" s="435" t="s">
        <v>40</v>
      </c>
      <c r="D16" s="436">
        <v>44371</v>
      </c>
      <c r="E16" s="288">
        <v>1542</v>
      </c>
      <c r="F16" s="288">
        <v>1524.7166666666665</v>
      </c>
      <c r="G16" s="289">
        <v>1466.7333333333329</v>
      </c>
      <c r="H16" s="289">
        <v>1391.4666666666665</v>
      </c>
      <c r="I16" s="289">
        <v>1333.4833333333329</v>
      </c>
      <c r="J16" s="289">
        <v>1599.9833333333329</v>
      </c>
      <c r="K16" s="289">
        <v>1657.9666666666665</v>
      </c>
      <c r="L16" s="289">
        <v>1733.2333333333329</v>
      </c>
      <c r="M16" s="276">
        <v>1582.7</v>
      </c>
      <c r="N16" s="276">
        <v>1449.45</v>
      </c>
      <c r="O16" s="291">
        <v>18653000</v>
      </c>
      <c r="P16" s="292">
        <v>-7.2451516658378914E-2</v>
      </c>
    </row>
    <row r="17" spans="1:16" ht="15">
      <c r="A17" s="254">
        <v>7</v>
      </c>
      <c r="B17" s="343" t="s">
        <v>39</v>
      </c>
      <c r="C17" s="435" t="s">
        <v>41</v>
      </c>
      <c r="D17" s="436">
        <v>44371</v>
      </c>
      <c r="E17" s="288">
        <v>730.6</v>
      </c>
      <c r="F17" s="288">
        <v>716.9666666666667</v>
      </c>
      <c r="G17" s="289">
        <v>691.13333333333344</v>
      </c>
      <c r="H17" s="289">
        <v>651.66666666666674</v>
      </c>
      <c r="I17" s="289">
        <v>625.83333333333348</v>
      </c>
      <c r="J17" s="289">
        <v>756.43333333333339</v>
      </c>
      <c r="K17" s="289">
        <v>782.26666666666665</v>
      </c>
      <c r="L17" s="289">
        <v>821.73333333333335</v>
      </c>
      <c r="M17" s="276">
        <v>742.8</v>
      </c>
      <c r="N17" s="276">
        <v>677.5</v>
      </c>
      <c r="O17" s="291">
        <v>81522500</v>
      </c>
      <c r="P17" s="292">
        <v>-2.3536457553525975E-2</v>
      </c>
    </row>
    <row r="18" spans="1:16" ht="15">
      <c r="A18" s="254">
        <v>8</v>
      </c>
      <c r="B18" s="343" t="s">
        <v>51</v>
      </c>
      <c r="C18" s="435" t="s">
        <v>226</v>
      </c>
      <c r="D18" s="436">
        <v>44371</v>
      </c>
      <c r="E18" s="288">
        <v>3123.65</v>
      </c>
      <c r="F18" s="288">
        <v>3090.9166666666665</v>
      </c>
      <c r="G18" s="289">
        <v>3032.8833333333332</v>
      </c>
      <c r="H18" s="289">
        <v>2942.1166666666668</v>
      </c>
      <c r="I18" s="289">
        <v>2884.0833333333335</v>
      </c>
      <c r="J18" s="289">
        <v>3181.6833333333329</v>
      </c>
      <c r="K18" s="289">
        <v>3239.7166666666667</v>
      </c>
      <c r="L18" s="289">
        <v>3330.4833333333327</v>
      </c>
      <c r="M18" s="276">
        <v>3148.95</v>
      </c>
      <c r="N18" s="276">
        <v>3000.15</v>
      </c>
      <c r="O18" s="291">
        <v>575600</v>
      </c>
      <c r="P18" s="292">
        <v>5.1900584795321635E-2</v>
      </c>
    </row>
    <row r="19" spans="1:16" ht="15">
      <c r="A19" s="254">
        <v>9</v>
      </c>
      <c r="B19" s="343" t="s">
        <v>43</v>
      </c>
      <c r="C19" s="435" t="s">
        <v>44</v>
      </c>
      <c r="D19" s="436">
        <v>44371</v>
      </c>
      <c r="E19" s="288">
        <v>750.95</v>
      </c>
      <c r="F19" s="288">
        <v>746.1</v>
      </c>
      <c r="G19" s="289">
        <v>740.2</v>
      </c>
      <c r="H19" s="289">
        <v>729.45</v>
      </c>
      <c r="I19" s="289">
        <v>723.55000000000007</v>
      </c>
      <c r="J19" s="289">
        <v>756.85</v>
      </c>
      <c r="K19" s="289">
        <v>762.74999999999989</v>
      </c>
      <c r="L19" s="289">
        <v>773.5</v>
      </c>
      <c r="M19" s="276">
        <v>752</v>
      </c>
      <c r="N19" s="276">
        <v>735.35</v>
      </c>
      <c r="O19" s="291">
        <v>10202000</v>
      </c>
      <c r="P19" s="292">
        <v>1.461959224266534E-2</v>
      </c>
    </row>
    <row r="20" spans="1:16" ht="15">
      <c r="A20" s="254">
        <v>10</v>
      </c>
      <c r="B20" s="343" t="s">
        <v>37</v>
      </c>
      <c r="C20" s="435" t="s">
        <v>45</v>
      </c>
      <c r="D20" s="436">
        <v>44371</v>
      </c>
      <c r="E20" s="288">
        <v>343.95</v>
      </c>
      <c r="F20" s="288">
        <v>341.38333333333338</v>
      </c>
      <c r="G20" s="289">
        <v>338.01666666666677</v>
      </c>
      <c r="H20" s="289">
        <v>332.08333333333337</v>
      </c>
      <c r="I20" s="289">
        <v>328.71666666666675</v>
      </c>
      <c r="J20" s="289">
        <v>347.31666666666678</v>
      </c>
      <c r="K20" s="289">
        <v>350.68333333333345</v>
      </c>
      <c r="L20" s="289">
        <v>356.61666666666679</v>
      </c>
      <c r="M20" s="276">
        <v>344.75</v>
      </c>
      <c r="N20" s="276">
        <v>335.45</v>
      </c>
      <c r="O20" s="291">
        <v>18648000</v>
      </c>
      <c r="P20" s="292">
        <v>6.4766839378238338E-3</v>
      </c>
    </row>
    <row r="21" spans="1:16" ht="15">
      <c r="A21" s="254">
        <v>11</v>
      </c>
      <c r="B21" s="343" t="s">
        <v>51</v>
      </c>
      <c r="C21" s="435" t="s">
        <v>294</v>
      </c>
      <c r="D21" s="436">
        <v>44371</v>
      </c>
      <c r="E21" s="288">
        <v>1000.8</v>
      </c>
      <c r="F21" s="288">
        <v>989.05000000000007</v>
      </c>
      <c r="G21" s="289">
        <v>975.40000000000009</v>
      </c>
      <c r="H21" s="289">
        <v>950</v>
      </c>
      <c r="I21" s="289">
        <v>936.35</v>
      </c>
      <c r="J21" s="289">
        <v>1014.4500000000002</v>
      </c>
      <c r="K21" s="289">
        <v>1028.0999999999999</v>
      </c>
      <c r="L21" s="289">
        <v>1053.5000000000002</v>
      </c>
      <c r="M21" s="276">
        <v>1002.7</v>
      </c>
      <c r="N21" s="276">
        <v>963.65</v>
      </c>
      <c r="O21" s="291">
        <v>1576300</v>
      </c>
      <c r="P21" s="292">
        <v>1.1648429226967879E-2</v>
      </c>
    </row>
    <row r="22" spans="1:16" ht="15">
      <c r="A22" s="254">
        <v>12</v>
      </c>
      <c r="B22" s="343" t="s">
        <v>39</v>
      </c>
      <c r="C22" s="435" t="s">
        <v>46</v>
      </c>
      <c r="D22" s="436">
        <v>44371</v>
      </c>
      <c r="E22" s="288">
        <v>3245.05</v>
      </c>
      <c r="F22" s="288">
        <v>3227.4333333333329</v>
      </c>
      <c r="G22" s="289">
        <v>3198.5666666666657</v>
      </c>
      <c r="H22" s="289">
        <v>3152.0833333333326</v>
      </c>
      <c r="I22" s="289">
        <v>3123.2166666666653</v>
      </c>
      <c r="J22" s="289">
        <v>3273.9166666666661</v>
      </c>
      <c r="K22" s="289">
        <v>3302.7833333333338</v>
      </c>
      <c r="L22" s="289">
        <v>3349.2666666666664</v>
      </c>
      <c r="M22" s="276">
        <v>3256.3</v>
      </c>
      <c r="N22" s="276">
        <v>3180.95</v>
      </c>
      <c r="O22" s="291">
        <v>1734000</v>
      </c>
      <c r="P22" s="292">
        <v>-1.4415453366008361E-4</v>
      </c>
    </row>
    <row r="23" spans="1:16" ht="15">
      <c r="A23" s="254">
        <v>13</v>
      </c>
      <c r="B23" s="343" t="s">
        <v>43</v>
      </c>
      <c r="C23" s="435" t="s">
        <v>47</v>
      </c>
      <c r="D23" s="436">
        <v>44371</v>
      </c>
      <c r="E23" s="288">
        <v>226.3</v>
      </c>
      <c r="F23" s="288">
        <v>224.96666666666667</v>
      </c>
      <c r="G23" s="289">
        <v>222.93333333333334</v>
      </c>
      <c r="H23" s="289">
        <v>219.56666666666666</v>
      </c>
      <c r="I23" s="289">
        <v>217.53333333333333</v>
      </c>
      <c r="J23" s="289">
        <v>228.33333333333334</v>
      </c>
      <c r="K23" s="289">
        <v>230.3666666666667</v>
      </c>
      <c r="L23" s="289">
        <v>233.73333333333335</v>
      </c>
      <c r="M23" s="276">
        <v>227</v>
      </c>
      <c r="N23" s="276">
        <v>221.6</v>
      </c>
      <c r="O23" s="291">
        <v>15102500</v>
      </c>
      <c r="P23" s="292">
        <v>5.538085255066387E-2</v>
      </c>
    </row>
    <row r="24" spans="1:16" ht="15">
      <c r="A24" s="254">
        <v>14</v>
      </c>
      <c r="B24" s="343" t="s">
        <v>43</v>
      </c>
      <c r="C24" s="435" t="s">
        <v>48</v>
      </c>
      <c r="D24" s="436">
        <v>44371</v>
      </c>
      <c r="E24" s="288">
        <v>117.25</v>
      </c>
      <c r="F24" s="288">
        <v>115.91666666666667</v>
      </c>
      <c r="G24" s="289">
        <v>114.08333333333334</v>
      </c>
      <c r="H24" s="289">
        <v>110.91666666666667</v>
      </c>
      <c r="I24" s="289">
        <v>109.08333333333334</v>
      </c>
      <c r="J24" s="289">
        <v>119.08333333333334</v>
      </c>
      <c r="K24" s="289">
        <v>120.91666666666669</v>
      </c>
      <c r="L24" s="289">
        <v>124.08333333333334</v>
      </c>
      <c r="M24" s="276">
        <v>117.75</v>
      </c>
      <c r="N24" s="276">
        <v>112.75</v>
      </c>
      <c r="O24" s="291">
        <v>43699500</v>
      </c>
      <c r="P24" s="292">
        <v>1.4733542319749215E-2</v>
      </c>
    </row>
    <row r="25" spans="1:16" ht="15">
      <c r="A25" s="254">
        <v>15</v>
      </c>
      <c r="B25" s="343" t="s">
        <v>49</v>
      </c>
      <c r="C25" s="435" t="s">
        <v>50</v>
      </c>
      <c r="D25" s="436">
        <v>44371</v>
      </c>
      <c r="E25" s="288">
        <v>3066.65</v>
      </c>
      <c r="F25" s="288">
        <v>3056.5833333333335</v>
      </c>
      <c r="G25" s="289">
        <v>3036.166666666667</v>
      </c>
      <c r="H25" s="289">
        <v>3005.6833333333334</v>
      </c>
      <c r="I25" s="289">
        <v>2985.2666666666669</v>
      </c>
      <c r="J25" s="289">
        <v>3087.0666666666671</v>
      </c>
      <c r="K25" s="289">
        <v>3107.483333333334</v>
      </c>
      <c r="L25" s="289">
        <v>3137.9666666666672</v>
      </c>
      <c r="M25" s="276">
        <v>3077</v>
      </c>
      <c r="N25" s="276">
        <v>3026.1</v>
      </c>
      <c r="O25" s="291">
        <v>4174500</v>
      </c>
      <c r="P25" s="292">
        <v>-7.4185034595905556E-3</v>
      </c>
    </row>
    <row r="26" spans="1:16" ht="15">
      <c r="A26" s="254">
        <v>16</v>
      </c>
      <c r="B26" s="343" t="s">
        <v>53</v>
      </c>
      <c r="C26" s="435" t="s">
        <v>222</v>
      </c>
      <c r="D26" s="436">
        <v>44371</v>
      </c>
      <c r="E26" s="288">
        <v>1051.75</v>
      </c>
      <c r="F26" s="288">
        <v>1038.45</v>
      </c>
      <c r="G26" s="289">
        <v>1015.6500000000001</v>
      </c>
      <c r="H26" s="289">
        <v>979.55000000000007</v>
      </c>
      <c r="I26" s="289">
        <v>956.75000000000011</v>
      </c>
      <c r="J26" s="289">
        <v>1074.5500000000002</v>
      </c>
      <c r="K26" s="289">
        <v>1097.3499999999999</v>
      </c>
      <c r="L26" s="289">
        <v>1133.45</v>
      </c>
      <c r="M26" s="276">
        <v>1061.25</v>
      </c>
      <c r="N26" s="276">
        <v>1002.35</v>
      </c>
      <c r="O26" s="291">
        <v>2414500</v>
      </c>
      <c r="P26" s="292">
        <v>2.876011930123562E-2</v>
      </c>
    </row>
    <row r="27" spans="1:16" ht="15">
      <c r="A27" s="254">
        <v>17</v>
      </c>
      <c r="B27" s="343" t="s">
        <v>51</v>
      </c>
      <c r="C27" s="435" t="s">
        <v>52</v>
      </c>
      <c r="D27" s="436">
        <v>44371</v>
      </c>
      <c r="E27" s="288">
        <v>953.35</v>
      </c>
      <c r="F27" s="288">
        <v>946.11666666666679</v>
      </c>
      <c r="G27" s="289">
        <v>936.53333333333353</v>
      </c>
      <c r="H27" s="289">
        <v>919.7166666666667</v>
      </c>
      <c r="I27" s="289">
        <v>910.13333333333344</v>
      </c>
      <c r="J27" s="289">
        <v>962.93333333333362</v>
      </c>
      <c r="K27" s="289">
        <v>972.51666666666688</v>
      </c>
      <c r="L27" s="289">
        <v>989.33333333333371</v>
      </c>
      <c r="M27" s="276">
        <v>955.7</v>
      </c>
      <c r="N27" s="276">
        <v>929.3</v>
      </c>
      <c r="O27" s="291">
        <v>12366900</v>
      </c>
      <c r="P27" s="292">
        <v>-1.7607270098621366E-2</v>
      </c>
    </row>
    <row r="28" spans="1:16" ht="15">
      <c r="A28" s="254">
        <v>18</v>
      </c>
      <c r="B28" s="343" t="s">
        <v>53</v>
      </c>
      <c r="C28" s="435" t="s">
        <v>54</v>
      </c>
      <c r="D28" s="436">
        <v>44371</v>
      </c>
      <c r="E28" s="288">
        <v>740.3</v>
      </c>
      <c r="F28" s="288">
        <v>734.11666666666679</v>
      </c>
      <c r="G28" s="289">
        <v>726.38333333333355</v>
      </c>
      <c r="H28" s="289">
        <v>712.46666666666681</v>
      </c>
      <c r="I28" s="289">
        <v>704.73333333333358</v>
      </c>
      <c r="J28" s="289">
        <v>748.03333333333353</v>
      </c>
      <c r="K28" s="289">
        <v>755.76666666666665</v>
      </c>
      <c r="L28" s="289">
        <v>769.68333333333351</v>
      </c>
      <c r="M28" s="276">
        <v>741.85</v>
      </c>
      <c r="N28" s="276">
        <v>720.2</v>
      </c>
      <c r="O28" s="291">
        <v>34627200</v>
      </c>
      <c r="P28" s="292">
        <v>-3.074797028847815E-3</v>
      </c>
    </row>
    <row r="29" spans="1:16" ht="15">
      <c r="A29" s="254">
        <v>19</v>
      </c>
      <c r="B29" s="343" t="s">
        <v>43</v>
      </c>
      <c r="C29" s="435" t="s">
        <v>55</v>
      </c>
      <c r="D29" s="436">
        <v>44371</v>
      </c>
      <c r="E29" s="288">
        <v>4181.3500000000004</v>
      </c>
      <c r="F29" s="288">
        <v>4158.75</v>
      </c>
      <c r="G29" s="289">
        <v>4122.6000000000004</v>
      </c>
      <c r="H29" s="289">
        <v>4063.8500000000004</v>
      </c>
      <c r="I29" s="289">
        <v>4027.7000000000007</v>
      </c>
      <c r="J29" s="289">
        <v>4217.5</v>
      </c>
      <c r="K29" s="289">
        <v>4253.6499999999996</v>
      </c>
      <c r="L29" s="289">
        <v>4312.3999999999996</v>
      </c>
      <c r="M29" s="276">
        <v>4194.8999999999996</v>
      </c>
      <c r="N29" s="276">
        <v>4100</v>
      </c>
      <c r="O29" s="291">
        <v>1476000</v>
      </c>
      <c r="P29" s="292">
        <v>4.0719196192490745E-2</v>
      </c>
    </row>
    <row r="30" spans="1:16" ht="15">
      <c r="A30" s="254">
        <v>20</v>
      </c>
      <c r="B30" s="343" t="s">
        <v>56</v>
      </c>
      <c r="C30" s="435" t="s">
        <v>57</v>
      </c>
      <c r="D30" s="436">
        <v>44371</v>
      </c>
      <c r="E30" s="288">
        <v>12174.45</v>
      </c>
      <c r="F30" s="288">
        <v>12064</v>
      </c>
      <c r="G30" s="289">
        <v>11918</v>
      </c>
      <c r="H30" s="289">
        <v>11661.55</v>
      </c>
      <c r="I30" s="289">
        <v>11515.55</v>
      </c>
      <c r="J30" s="289">
        <v>12320.45</v>
      </c>
      <c r="K30" s="289">
        <v>12466.45</v>
      </c>
      <c r="L30" s="289">
        <v>12722.900000000001</v>
      </c>
      <c r="M30" s="276">
        <v>12210</v>
      </c>
      <c r="N30" s="276">
        <v>11807.55</v>
      </c>
      <c r="O30" s="291">
        <v>738050</v>
      </c>
      <c r="P30" s="292">
        <v>2.0569018563971378E-2</v>
      </c>
    </row>
    <row r="31" spans="1:16" ht="15">
      <c r="A31" s="254">
        <v>21</v>
      </c>
      <c r="B31" s="343" t="s">
        <v>56</v>
      </c>
      <c r="C31" s="435" t="s">
        <v>58</v>
      </c>
      <c r="D31" s="436">
        <v>44371</v>
      </c>
      <c r="E31" s="288">
        <v>6134.1</v>
      </c>
      <c r="F31" s="288">
        <v>6092.833333333333</v>
      </c>
      <c r="G31" s="289">
        <v>6031.2666666666664</v>
      </c>
      <c r="H31" s="289">
        <v>5928.4333333333334</v>
      </c>
      <c r="I31" s="289">
        <v>5866.8666666666668</v>
      </c>
      <c r="J31" s="289">
        <v>6195.6666666666661</v>
      </c>
      <c r="K31" s="289">
        <v>6257.2333333333336</v>
      </c>
      <c r="L31" s="289">
        <v>6360.0666666666657</v>
      </c>
      <c r="M31" s="276">
        <v>6154.4</v>
      </c>
      <c r="N31" s="276">
        <v>5990</v>
      </c>
      <c r="O31" s="291">
        <v>3951500</v>
      </c>
      <c r="P31" s="292">
        <v>5.679804767158092E-2</v>
      </c>
    </row>
    <row r="32" spans="1:16" ht="15">
      <c r="A32" s="254">
        <v>22</v>
      </c>
      <c r="B32" s="343" t="s">
        <v>43</v>
      </c>
      <c r="C32" s="435" t="s">
        <v>59</v>
      </c>
      <c r="D32" s="436">
        <v>44371</v>
      </c>
      <c r="E32" s="288">
        <v>2250.35</v>
      </c>
      <c r="F32" s="288">
        <v>2262.35</v>
      </c>
      <c r="G32" s="289">
        <v>2232.5</v>
      </c>
      <c r="H32" s="289">
        <v>2214.65</v>
      </c>
      <c r="I32" s="289">
        <v>2184.8000000000002</v>
      </c>
      <c r="J32" s="289">
        <v>2280.1999999999998</v>
      </c>
      <c r="K32" s="289">
        <v>2310.0499999999993</v>
      </c>
      <c r="L32" s="289">
        <v>2327.8999999999996</v>
      </c>
      <c r="M32" s="276">
        <v>2292.1999999999998</v>
      </c>
      <c r="N32" s="276">
        <v>2244.5</v>
      </c>
      <c r="O32" s="291">
        <v>1168400</v>
      </c>
      <c r="P32" s="292">
        <v>1.8124782154060649E-2</v>
      </c>
    </row>
    <row r="33" spans="1:16" ht="15">
      <c r="A33" s="254">
        <v>23</v>
      </c>
      <c r="B33" s="343" t="s">
        <v>53</v>
      </c>
      <c r="C33" s="435" t="s">
        <v>229</v>
      </c>
      <c r="D33" s="436">
        <v>44371</v>
      </c>
      <c r="E33" s="288">
        <v>341.95</v>
      </c>
      <c r="F33" s="288">
        <v>335.09999999999997</v>
      </c>
      <c r="G33" s="289">
        <v>326.29999999999995</v>
      </c>
      <c r="H33" s="289">
        <v>310.64999999999998</v>
      </c>
      <c r="I33" s="289">
        <v>301.84999999999997</v>
      </c>
      <c r="J33" s="289">
        <v>350.74999999999994</v>
      </c>
      <c r="K33" s="289">
        <v>359.55</v>
      </c>
      <c r="L33" s="289">
        <v>375.19999999999993</v>
      </c>
      <c r="M33" s="276">
        <v>343.9</v>
      </c>
      <c r="N33" s="276">
        <v>319.45</v>
      </c>
      <c r="O33" s="291">
        <v>18556200</v>
      </c>
      <c r="P33" s="292">
        <v>6.3770508719430394E-2</v>
      </c>
    </row>
    <row r="34" spans="1:16" ht="15">
      <c r="A34" s="254">
        <v>24</v>
      </c>
      <c r="B34" s="343" t="s">
        <v>53</v>
      </c>
      <c r="C34" s="435" t="s">
        <v>60</v>
      </c>
      <c r="D34" s="436">
        <v>44371</v>
      </c>
      <c r="E34" s="288">
        <v>82.45</v>
      </c>
      <c r="F34" s="288">
        <v>80.833333333333329</v>
      </c>
      <c r="G34" s="289">
        <v>78.916666666666657</v>
      </c>
      <c r="H34" s="289">
        <v>75.383333333333326</v>
      </c>
      <c r="I34" s="289">
        <v>73.466666666666654</v>
      </c>
      <c r="J34" s="289">
        <v>84.36666666666666</v>
      </c>
      <c r="K34" s="289">
        <v>86.283333333333317</v>
      </c>
      <c r="L34" s="289">
        <v>89.816666666666663</v>
      </c>
      <c r="M34" s="276">
        <v>82.75</v>
      </c>
      <c r="N34" s="276">
        <v>77.3</v>
      </c>
      <c r="O34" s="291">
        <v>163589400</v>
      </c>
      <c r="P34" s="292">
        <v>-1.277977829555885E-2</v>
      </c>
    </row>
    <row r="35" spans="1:16" ht="15">
      <c r="A35" s="254">
        <v>25</v>
      </c>
      <c r="B35" s="343" t="s">
        <v>49</v>
      </c>
      <c r="C35" s="435" t="s">
        <v>62</v>
      </c>
      <c r="D35" s="436">
        <v>44371</v>
      </c>
      <c r="E35" s="288">
        <v>1664.85</v>
      </c>
      <c r="F35" s="288">
        <v>1653.3999999999999</v>
      </c>
      <c r="G35" s="289">
        <v>1635.4499999999998</v>
      </c>
      <c r="H35" s="289">
        <v>1606.05</v>
      </c>
      <c r="I35" s="289">
        <v>1588.1</v>
      </c>
      <c r="J35" s="289">
        <v>1682.7999999999997</v>
      </c>
      <c r="K35" s="289">
        <v>1700.75</v>
      </c>
      <c r="L35" s="289">
        <v>1730.1499999999996</v>
      </c>
      <c r="M35" s="276">
        <v>1671.35</v>
      </c>
      <c r="N35" s="276">
        <v>1624</v>
      </c>
      <c r="O35" s="291">
        <v>1324950</v>
      </c>
      <c r="P35" s="292">
        <v>0.17397660818713451</v>
      </c>
    </row>
    <row r="36" spans="1:16" ht="15">
      <c r="A36" s="254">
        <v>26</v>
      </c>
      <c r="B36" s="343" t="s">
        <v>63</v>
      </c>
      <c r="C36" s="435" t="s">
        <v>64</v>
      </c>
      <c r="D36" s="436">
        <v>44371</v>
      </c>
      <c r="E36" s="288">
        <v>149.4</v>
      </c>
      <c r="F36" s="288">
        <v>147.45000000000002</v>
      </c>
      <c r="G36" s="289">
        <v>144.95000000000005</v>
      </c>
      <c r="H36" s="289">
        <v>140.50000000000003</v>
      </c>
      <c r="I36" s="289">
        <v>138.00000000000006</v>
      </c>
      <c r="J36" s="289">
        <v>151.90000000000003</v>
      </c>
      <c r="K36" s="289">
        <v>154.39999999999998</v>
      </c>
      <c r="L36" s="289">
        <v>158.85000000000002</v>
      </c>
      <c r="M36" s="276">
        <v>149.94999999999999</v>
      </c>
      <c r="N36" s="276">
        <v>143</v>
      </c>
      <c r="O36" s="291">
        <v>31395600</v>
      </c>
      <c r="P36" s="292">
        <v>-1.9328340178787146E-3</v>
      </c>
    </row>
    <row r="37" spans="1:16" ht="15">
      <c r="A37" s="254">
        <v>27</v>
      </c>
      <c r="B37" s="343" t="s">
        <v>49</v>
      </c>
      <c r="C37" s="435" t="s">
        <v>65</v>
      </c>
      <c r="D37" s="436">
        <v>44371</v>
      </c>
      <c r="E37" s="288">
        <v>828.9</v>
      </c>
      <c r="F37" s="288">
        <v>827.48333333333323</v>
      </c>
      <c r="G37" s="289">
        <v>820.96666666666647</v>
      </c>
      <c r="H37" s="289">
        <v>813.03333333333319</v>
      </c>
      <c r="I37" s="289">
        <v>806.51666666666642</v>
      </c>
      <c r="J37" s="289">
        <v>835.41666666666652</v>
      </c>
      <c r="K37" s="289">
        <v>841.93333333333317</v>
      </c>
      <c r="L37" s="289">
        <v>849.86666666666656</v>
      </c>
      <c r="M37" s="276">
        <v>834</v>
      </c>
      <c r="N37" s="276">
        <v>819.55</v>
      </c>
      <c r="O37" s="291">
        <v>3499100</v>
      </c>
      <c r="P37" s="292">
        <v>1.8897637795275591E-3</v>
      </c>
    </row>
    <row r="38" spans="1:16" ht="15">
      <c r="A38" s="254">
        <v>28</v>
      </c>
      <c r="B38" s="343" t="s">
        <v>43</v>
      </c>
      <c r="C38" s="435" t="s">
        <v>66</v>
      </c>
      <c r="D38" s="436">
        <v>44371</v>
      </c>
      <c r="E38" s="288">
        <v>729.4</v>
      </c>
      <c r="F38" s="288">
        <v>726.31666666666661</v>
      </c>
      <c r="G38" s="289">
        <v>718.13333333333321</v>
      </c>
      <c r="H38" s="289">
        <v>706.86666666666656</v>
      </c>
      <c r="I38" s="289">
        <v>698.68333333333317</v>
      </c>
      <c r="J38" s="289">
        <v>737.58333333333326</v>
      </c>
      <c r="K38" s="289">
        <v>745.76666666666665</v>
      </c>
      <c r="L38" s="289">
        <v>757.0333333333333</v>
      </c>
      <c r="M38" s="276">
        <v>734.5</v>
      </c>
      <c r="N38" s="276">
        <v>715.05</v>
      </c>
      <c r="O38" s="291">
        <v>7713000</v>
      </c>
      <c r="P38" s="292">
        <v>4.1007615700058581E-3</v>
      </c>
    </row>
    <row r="39" spans="1:16" ht="15">
      <c r="A39" s="254">
        <v>29</v>
      </c>
      <c r="B39" s="343" t="s">
        <v>67</v>
      </c>
      <c r="C39" s="435" t="s">
        <v>68</v>
      </c>
      <c r="D39" s="436">
        <v>44371</v>
      </c>
      <c r="E39" s="288">
        <v>539.04999999999995</v>
      </c>
      <c r="F39" s="288">
        <v>537.2166666666667</v>
      </c>
      <c r="G39" s="289">
        <v>532.83333333333337</v>
      </c>
      <c r="H39" s="289">
        <v>526.61666666666667</v>
      </c>
      <c r="I39" s="289">
        <v>522.23333333333335</v>
      </c>
      <c r="J39" s="289">
        <v>543.43333333333339</v>
      </c>
      <c r="K39" s="289">
        <v>547.81666666666661</v>
      </c>
      <c r="L39" s="289">
        <v>554.03333333333342</v>
      </c>
      <c r="M39" s="276">
        <v>541.6</v>
      </c>
      <c r="N39" s="276">
        <v>531</v>
      </c>
      <c r="O39" s="291">
        <v>110815668</v>
      </c>
      <c r="P39" s="292">
        <v>-8.8079470198675503E-3</v>
      </c>
    </row>
    <row r="40" spans="1:16" ht="15">
      <c r="A40" s="254">
        <v>30</v>
      </c>
      <c r="B40" s="343" t="s">
        <v>63</v>
      </c>
      <c r="C40" s="435" t="s">
        <v>69</v>
      </c>
      <c r="D40" s="436">
        <v>44371</v>
      </c>
      <c r="E40" s="288">
        <v>68.099999999999994</v>
      </c>
      <c r="F40" s="288">
        <v>65.966666666666654</v>
      </c>
      <c r="G40" s="289">
        <v>63.433333333333309</v>
      </c>
      <c r="H40" s="289">
        <v>58.766666666666652</v>
      </c>
      <c r="I40" s="289">
        <v>56.233333333333306</v>
      </c>
      <c r="J40" s="289">
        <v>70.633333333333312</v>
      </c>
      <c r="K40" s="289">
        <v>73.166666666666643</v>
      </c>
      <c r="L40" s="289">
        <v>77.833333333333314</v>
      </c>
      <c r="M40" s="276">
        <v>68.5</v>
      </c>
      <c r="N40" s="276">
        <v>61.3</v>
      </c>
      <c r="O40" s="291">
        <v>88735500</v>
      </c>
      <c r="P40" s="292">
        <v>-7.5585211113541897E-2</v>
      </c>
    </row>
    <row r="41" spans="1:16" ht="15">
      <c r="A41" s="254">
        <v>31</v>
      </c>
      <c r="B41" s="343" t="s">
        <v>51</v>
      </c>
      <c r="C41" s="435" t="s">
        <v>70</v>
      </c>
      <c r="D41" s="436">
        <v>44371</v>
      </c>
      <c r="E41" s="288">
        <v>405.8</v>
      </c>
      <c r="F41" s="288">
        <v>401.7166666666667</v>
      </c>
      <c r="G41" s="289">
        <v>397.28333333333342</v>
      </c>
      <c r="H41" s="289">
        <v>388.76666666666671</v>
      </c>
      <c r="I41" s="289">
        <v>384.33333333333343</v>
      </c>
      <c r="J41" s="289">
        <v>410.23333333333341</v>
      </c>
      <c r="K41" s="289">
        <v>414.66666666666669</v>
      </c>
      <c r="L41" s="289">
        <v>423.18333333333339</v>
      </c>
      <c r="M41" s="276">
        <v>406.15</v>
      </c>
      <c r="N41" s="276">
        <v>393.2</v>
      </c>
      <c r="O41" s="291">
        <v>14582000</v>
      </c>
      <c r="P41" s="292">
        <v>-8.9104267625449429E-3</v>
      </c>
    </row>
    <row r="42" spans="1:16" ht="15">
      <c r="A42" s="254">
        <v>32</v>
      </c>
      <c r="B42" s="343" t="s">
        <v>43</v>
      </c>
      <c r="C42" s="435" t="s">
        <v>71</v>
      </c>
      <c r="D42" s="436">
        <v>44371</v>
      </c>
      <c r="E42" s="288">
        <v>15136.65</v>
      </c>
      <c r="F42" s="288">
        <v>15076.450000000003</v>
      </c>
      <c r="G42" s="289">
        <v>14986.650000000005</v>
      </c>
      <c r="H42" s="289">
        <v>14836.650000000003</v>
      </c>
      <c r="I42" s="289">
        <v>14746.850000000006</v>
      </c>
      <c r="J42" s="289">
        <v>15226.450000000004</v>
      </c>
      <c r="K42" s="289">
        <v>15316.250000000004</v>
      </c>
      <c r="L42" s="289">
        <v>15466.250000000004</v>
      </c>
      <c r="M42" s="276">
        <v>15166.25</v>
      </c>
      <c r="N42" s="276">
        <v>14926.45</v>
      </c>
      <c r="O42" s="291">
        <v>110050</v>
      </c>
      <c r="P42" s="292">
        <v>2.3245002324500233E-2</v>
      </c>
    </row>
    <row r="43" spans="1:16" ht="15">
      <c r="A43" s="254">
        <v>33</v>
      </c>
      <c r="B43" s="343" t="s">
        <v>72</v>
      </c>
      <c r="C43" s="435" t="s">
        <v>73</v>
      </c>
      <c r="D43" s="436">
        <v>44371</v>
      </c>
      <c r="E43" s="288">
        <v>474.95</v>
      </c>
      <c r="F43" s="288">
        <v>472.93333333333334</v>
      </c>
      <c r="G43" s="289">
        <v>470.01666666666665</v>
      </c>
      <c r="H43" s="289">
        <v>465.08333333333331</v>
      </c>
      <c r="I43" s="289">
        <v>462.16666666666663</v>
      </c>
      <c r="J43" s="289">
        <v>477.86666666666667</v>
      </c>
      <c r="K43" s="289">
        <v>480.7833333333333</v>
      </c>
      <c r="L43" s="289">
        <v>485.7166666666667</v>
      </c>
      <c r="M43" s="276">
        <v>475.85</v>
      </c>
      <c r="N43" s="276">
        <v>468</v>
      </c>
      <c r="O43" s="291">
        <v>35355600</v>
      </c>
      <c r="P43" s="292">
        <v>4.0895613945404353E-3</v>
      </c>
    </row>
    <row r="44" spans="1:16" ht="15">
      <c r="A44" s="254">
        <v>34</v>
      </c>
      <c r="B44" s="343" t="s">
        <v>49</v>
      </c>
      <c r="C44" s="435" t="s">
        <v>74</v>
      </c>
      <c r="D44" s="436">
        <v>44371</v>
      </c>
      <c r="E44" s="288">
        <v>3651.3</v>
      </c>
      <c r="F44" s="288">
        <v>3620.1</v>
      </c>
      <c r="G44" s="289">
        <v>3585.2</v>
      </c>
      <c r="H44" s="289">
        <v>3519.1</v>
      </c>
      <c r="I44" s="289">
        <v>3484.2</v>
      </c>
      <c r="J44" s="289">
        <v>3686.2</v>
      </c>
      <c r="K44" s="289">
        <v>3721.1000000000004</v>
      </c>
      <c r="L44" s="289">
        <v>3787.2</v>
      </c>
      <c r="M44" s="276">
        <v>3655</v>
      </c>
      <c r="N44" s="276">
        <v>3554</v>
      </c>
      <c r="O44" s="291">
        <v>1746600</v>
      </c>
      <c r="P44" s="292">
        <v>-4.9210669569951009E-2</v>
      </c>
    </row>
    <row r="45" spans="1:16" ht="15">
      <c r="A45" s="254">
        <v>35</v>
      </c>
      <c r="B45" s="343" t="s">
        <v>51</v>
      </c>
      <c r="C45" s="435" t="s">
        <v>75</v>
      </c>
      <c r="D45" s="436">
        <v>44371</v>
      </c>
      <c r="E45" s="288">
        <v>629.70000000000005</v>
      </c>
      <c r="F45" s="288">
        <v>625.16666666666663</v>
      </c>
      <c r="G45" s="289">
        <v>618.38333333333321</v>
      </c>
      <c r="H45" s="289">
        <v>607.06666666666661</v>
      </c>
      <c r="I45" s="289">
        <v>600.28333333333319</v>
      </c>
      <c r="J45" s="289">
        <v>636.48333333333323</v>
      </c>
      <c r="K45" s="289">
        <v>643.26666666666677</v>
      </c>
      <c r="L45" s="289">
        <v>654.58333333333326</v>
      </c>
      <c r="M45" s="276">
        <v>631.95000000000005</v>
      </c>
      <c r="N45" s="276">
        <v>613.85</v>
      </c>
      <c r="O45" s="291">
        <v>25616800</v>
      </c>
      <c r="P45" s="292">
        <v>-1.9617748589711208E-2</v>
      </c>
    </row>
    <row r="46" spans="1:16" ht="15">
      <c r="A46" s="254">
        <v>36</v>
      </c>
      <c r="B46" s="343" t="s">
        <v>53</v>
      </c>
      <c r="C46" s="435" t="s">
        <v>76</v>
      </c>
      <c r="D46" s="436">
        <v>44371</v>
      </c>
      <c r="E46" s="288">
        <v>152.25</v>
      </c>
      <c r="F46" s="288">
        <v>149.93333333333334</v>
      </c>
      <c r="G46" s="289">
        <v>146.86666666666667</v>
      </c>
      <c r="H46" s="289">
        <v>141.48333333333335</v>
      </c>
      <c r="I46" s="289">
        <v>138.41666666666669</v>
      </c>
      <c r="J46" s="289">
        <v>155.31666666666666</v>
      </c>
      <c r="K46" s="289">
        <v>158.38333333333333</v>
      </c>
      <c r="L46" s="289">
        <v>163.76666666666665</v>
      </c>
      <c r="M46" s="276">
        <v>153</v>
      </c>
      <c r="N46" s="276">
        <v>144.55000000000001</v>
      </c>
      <c r="O46" s="291">
        <v>57537000</v>
      </c>
      <c r="P46" s="292">
        <v>0.12087102882390069</v>
      </c>
    </row>
    <row r="47" spans="1:16" ht="15">
      <c r="A47" s="254">
        <v>37</v>
      </c>
      <c r="B47" s="343" t="s">
        <v>56</v>
      </c>
      <c r="C47" s="435" t="s">
        <v>81</v>
      </c>
      <c r="D47" s="436">
        <v>44371</v>
      </c>
      <c r="E47" s="288">
        <v>543.70000000000005</v>
      </c>
      <c r="F47" s="288">
        <v>539.70000000000005</v>
      </c>
      <c r="G47" s="289">
        <v>532.80000000000007</v>
      </c>
      <c r="H47" s="289">
        <v>521.9</v>
      </c>
      <c r="I47" s="289">
        <v>515</v>
      </c>
      <c r="J47" s="289">
        <v>550.60000000000014</v>
      </c>
      <c r="K47" s="289">
        <v>557.50000000000023</v>
      </c>
      <c r="L47" s="289">
        <v>568.4000000000002</v>
      </c>
      <c r="M47" s="276">
        <v>546.6</v>
      </c>
      <c r="N47" s="276">
        <v>528.79999999999995</v>
      </c>
      <c r="O47" s="291">
        <v>8458750</v>
      </c>
      <c r="P47" s="292">
        <v>1.0355029585798817E-3</v>
      </c>
    </row>
    <row r="48" spans="1:16" ht="15">
      <c r="A48" s="254">
        <v>38</v>
      </c>
      <c r="B48" s="362" t="s">
        <v>51</v>
      </c>
      <c r="C48" s="435" t="s">
        <v>82</v>
      </c>
      <c r="D48" s="436">
        <v>44371</v>
      </c>
      <c r="E48" s="288">
        <v>958.45</v>
      </c>
      <c r="F48" s="288">
        <v>957.73333333333323</v>
      </c>
      <c r="G48" s="289">
        <v>952.01666666666642</v>
      </c>
      <c r="H48" s="289">
        <v>945.58333333333314</v>
      </c>
      <c r="I48" s="289">
        <v>939.86666666666633</v>
      </c>
      <c r="J48" s="289">
        <v>964.16666666666652</v>
      </c>
      <c r="K48" s="289">
        <v>969.88333333333344</v>
      </c>
      <c r="L48" s="289">
        <v>976.31666666666661</v>
      </c>
      <c r="M48" s="276">
        <v>963.45</v>
      </c>
      <c r="N48" s="276">
        <v>951.3</v>
      </c>
      <c r="O48" s="291">
        <v>9701900</v>
      </c>
      <c r="P48" s="292">
        <v>5.1178451178451176E-3</v>
      </c>
    </row>
    <row r="49" spans="1:16" ht="15">
      <c r="A49" s="254">
        <v>39</v>
      </c>
      <c r="B49" s="343" t="s">
        <v>39</v>
      </c>
      <c r="C49" s="435" t="s">
        <v>83</v>
      </c>
      <c r="D49" s="436">
        <v>44371</v>
      </c>
      <c r="E49" s="288">
        <v>147.65</v>
      </c>
      <c r="F49" s="288">
        <v>146.26666666666668</v>
      </c>
      <c r="G49" s="289">
        <v>144.48333333333335</v>
      </c>
      <c r="H49" s="289">
        <v>141.31666666666666</v>
      </c>
      <c r="I49" s="289">
        <v>139.53333333333333</v>
      </c>
      <c r="J49" s="289">
        <v>149.43333333333337</v>
      </c>
      <c r="K49" s="289">
        <v>151.21666666666673</v>
      </c>
      <c r="L49" s="289">
        <v>154.38333333333338</v>
      </c>
      <c r="M49" s="276">
        <v>148.05000000000001</v>
      </c>
      <c r="N49" s="276">
        <v>143.1</v>
      </c>
      <c r="O49" s="291">
        <v>67750200</v>
      </c>
      <c r="P49" s="292">
        <v>-1.9180794456131666E-3</v>
      </c>
    </row>
    <row r="50" spans="1:16" ht="15">
      <c r="A50" s="254">
        <v>40</v>
      </c>
      <c r="B50" s="343" t="s">
        <v>106</v>
      </c>
      <c r="C50" s="435" t="s">
        <v>820</v>
      </c>
      <c r="D50" s="436">
        <v>44371</v>
      </c>
      <c r="E50" s="288">
        <v>4002.7</v>
      </c>
      <c r="F50" s="288">
        <v>3971.15</v>
      </c>
      <c r="G50" s="289">
        <v>3925.4</v>
      </c>
      <c r="H50" s="289">
        <v>3848.1</v>
      </c>
      <c r="I50" s="289">
        <v>3802.35</v>
      </c>
      <c r="J50" s="289">
        <v>4048.4500000000003</v>
      </c>
      <c r="K50" s="289">
        <v>4094.2000000000003</v>
      </c>
      <c r="L50" s="289">
        <v>4171.5</v>
      </c>
      <c r="M50" s="276">
        <v>4016.9</v>
      </c>
      <c r="N50" s="276">
        <v>3893.85</v>
      </c>
      <c r="O50" s="291">
        <v>793950</v>
      </c>
      <c r="P50" s="292">
        <v>7.9469748470428286E-2</v>
      </c>
    </row>
    <row r="51" spans="1:16" ht="15">
      <c r="A51" s="254">
        <v>41</v>
      </c>
      <c r="B51" s="343" t="s">
        <v>49</v>
      </c>
      <c r="C51" s="435" t="s">
        <v>84</v>
      </c>
      <c r="D51" s="436">
        <v>44371</v>
      </c>
      <c r="E51" s="288">
        <v>1669</v>
      </c>
      <c r="F51" s="288">
        <v>1678.1499999999999</v>
      </c>
      <c r="G51" s="289">
        <v>1651.2999999999997</v>
      </c>
      <c r="H51" s="289">
        <v>1633.6</v>
      </c>
      <c r="I51" s="289">
        <v>1606.7499999999998</v>
      </c>
      <c r="J51" s="289">
        <v>1695.8499999999997</v>
      </c>
      <c r="K51" s="289">
        <v>1722.6999999999996</v>
      </c>
      <c r="L51" s="289">
        <v>1740.3999999999996</v>
      </c>
      <c r="M51" s="276">
        <v>1705</v>
      </c>
      <c r="N51" s="276">
        <v>1660.45</v>
      </c>
      <c r="O51" s="291">
        <v>2664900</v>
      </c>
      <c r="P51" s="292">
        <v>7.2243346007604556E-2</v>
      </c>
    </row>
    <row r="52" spans="1:16" ht="15">
      <c r="A52" s="254">
        <v>42</v>
      </c>
      <c r="B52" s="343" t="s">
        <v>39</v>
      </c>
      <c r="C52" s="435" t="s">
        <v>85</v>
      </c>
      <c r="D52" s="436">
        <v>44371</v>
      </c>
      <c r="E52" s="288">
        <v>684.25</v>
      </c>
      <c r="F52" s="288">
        <v>682.7166666666667</v>
      </c>
      <c r="G52" s="289">
        <v>677.93333333333339</v>
      </c>
      <c r="H52" s="289">
        <v>671.61666666666667</v>
      </c>
      <c r="I52" s="289">
        <v>666.83333333333337</v>
      </c>
      <c r="J52" s="289">
        <v>689.03333333333342</v>
      </c>
      <c r="K52" s="289">
        <v>693.81666666666672</v>
      </c>
      <c r="L52" s="289">
        <v>700.13333333333344</v>
      </c>
      <c r="M52" s="276">
        <v>687.5</v>
      </c>
      <c r="N52" s="276">
        <v>676.4</v>
      </c>
      <c r="O52" s="291">
        <v>7577424</v>
      </c>
      <c r="P52" s="292">
        <v>3.2807839795483594E-2</v>
      </c>
    </row>
    <row r="53" spans="1:16" ht="15">
      <c r="A53" s="254">
        <v>43</v>
      </c>
      <c r="B53" s="343" t="s">
        <v>53</v>
      </c>
      <c r="C53" s="435" t="s">
        <v>231</v>
      </c>
      <c r="D53" s="436">
        <v>44371</v>
      </c>
      <c r="E53" s="288">
        <v>165.45</v>
      </c>
      <c r="F53" s="288">
        <v>163.61666666666667</v>
      </c>
      <c r="G53" s="289">
        <v>161.33333333333334</v>
      </c>
      <c r="H53" s="289">
        <v>157.21666666666667</v>
      </c>
      <c r="I53" s="289">
        <v>154.93333333333334</v>
      </c>
      <c r="J53" s="289">
        <v>167.73333333333335</v>
      </c>
      <c r="K53" s="289">
        <v>170.01666666666665</v>
      </c>
      <c r="L53" s="289">
        <v>174.13333333333335</v>
      </c>
      <c r="M53" s="276">
        <v>165.9</v>
      </c>
      <c r="N53" s="276">
        <v>159.5</v>
      </c>
      <c r="O53" s="291">
        <v>10524500</v>
      </c>
      <c r="P53" s="292">
        <v>5.0325636471284787E-3</v>
      </c>
    </row>
    <row r="54" spans="1:16" ht="15">
      <c r="A54" s="254">
        <v>44</v>
      </c>
      <c r="B54" s="343" t="s">
        <v>63</v>
      </c>
      <c r="C54" s="435" t="s">
        <v>86</v>
      </c>
      <c r="D54" s="436">
        <v>44371</v>
      </c>
      <c r="E54" s="288">
        <v>826.8</v>
      </c>
      <c r="F54" s="288">
        <v>825.84999999999991</v>
      </c>
      <c r="G54" s="289">
        <v>820.54999999999984</v>
      </c>
      <c r="H54" s="289">
        <v>814.3</v>
      </c>
      <c r="I54" s="289">
        <v>808.99999999999989</v>
      </c>
      <c r="J54" s="289">
        <v>832.0999999999998</v>
      </c>
      <c r="K54" s="289">
        <v>837.4</v>
      </c>
      <c r="L54" s="289">
        <v>843.64999999999975</v>
      </c>
      <c r="M54" s="276">
        <v>831.15</v>
      </c>
      <c r="N54" s="276">
        <v>819.6</v>
      </c>
      <c r="O54" s="291">
        <v>2790000</v>
      </c>
      <c r="P54" s="292">
        <v>-2.0021074815595362E-2</v>
      </c>
    </row>
    <row r="55" spans="1:16" ht="15">
      <c r="A55" s="254">
        <v>45</v>
      </c>
      <c r="B55" s="343" t="s">
        <v>49</v>
      </c>
      <c r="C55" s="435" t="s">
        <v>87</v>
      </c>
      <c r="D55" s="436">
        <v>44371</v>
      </c>
      <c r="E55" s="288">
        <v>573.6</v>
      </c>
      <c r="F55" s="288">
        <v>575.04999999999995</v>
      </c>
      <c r="G55" s="289">
        <v>570.09999999999991</v>
      </c>
      <c r="H55" s="289">
        <v>566.59999999999991</v>
      </c>
      <c r="I55" s="289">
        <v>561.64999999999986</v>
      </c>
      <c r="J55" s="289">
        <v>578.54999999999995</v>
      </c>
      <c r="K55" s="289">
        <v>583.5</v>
      </c>
      <c r="L55" s="289">
        <v>587</v>
      </c>
      <c r="M55" s="276">
        <v>580</v>
      </c>
      <c r="N55" s="276">
        <v>571.54999999999995</v>
      </c>
      <c r="O55" s="291">
        <v>8746250</v>
      </c>
      <c r="P55" s="292">
        <v>4.5420588674734801E-2</v>
      </c>
    </row>
    <row r="56" spans="1:16" ht="15">
      <c r="A56" s="254">
        <v>46</v>
      </c>
      <c r="B56" s="343" t="s">
        <v>835</v>
      </c>
      <c r="C56" s="435" t="s">
        <v>342</v>
      </c>
      <c r="D56" s="436">
        <v>44371</v>
      </c>
      <c r="E56" s="288">
        <v>1750.5</v>
      </c>
      <c r="F56" s="288">
        <v>1741.3333333333333</v>
      </c>
      <c r="G56" s="289">
        <v>1717.6666666666665</v>
      </c>
      <c r="H56" s="289">
        <v>1684.8333333333333</v>
      </c>
      <c r="I56" s="289">
        <v>1661.1666666666665</v>
      </c>
      <c r="J56" s="289">
        <v>1774.1666666666665</v>
      </c>
      <c r="K56" s="289">
        <v>1797.833333333333</v>
      </c>
      <c r="L56" s="289">
        <v>1830.6666666666665</v>
      </c>
      <c r="M56" s="276">
        <v>1765</v>
      </c>
      <c r="N56" s="276">
        <v>1708.5</v>
      </c>
      <c r="O56" s="291">
        <v>3092000</v>
      </c>
      <c r="P56" s="292">
        <v>3.4113712374581939E-2</v>
      </c>
    </row>
    <row r="57" spans="1:16" ht="15">
      <c r="A57" s="254">
        <v>47</v>
      </c>
      <c r="B57" s="343" t="s">
        <v>51</v>
      </c>
      <c r="C57" s="435" t="s">
        <v>90</v>
      </c>
      <c r="D57" s="436">
        <v>44371</v>
      </c>
      <c r="E57" s="288">
        <v>4238.2</v>
      </c>
      <c r="F57" s="288">
        <v>4218.1500000000005</v>
      </c>
      <c r="G57" s="289">
        <v>4189.3000000000011</v>
      </c>
      <c r="H57" s="289">
        <v>4140.4000000000005</v>
      </c>
      <c r="I57" s="289">
        <v>4111.5500000000011</v>
      </c>
      <c r="J57" s="289">
        <v>4267.0500000000011</v>
      </c>
      <c r="K57" s="289">
        <v>4295.9000000000015</v>
      </c>
      <c r="L57" s="289">
        <v>4344.8000000000011</v>
      </c>
      <c r="M57" s="276">
        <v>4247</v>
      </c>
      <c r="N57" s="276">
        <v>4169.25</v>
      </c>
      <c r="O57" s="291">
        <v>2551600</v>
      </c>
      <c r="P57" s="292">
        <v>2.7509235243260237E-3</v>
      </c>
    </row>
    <row r="58" spans="1:16" ht="15">
      <c r="A58" s="254">
        <v>48</v>
      </c>
      <c r="B58" s="343" t="s">
        <v>91</v>
      </c>
      <c r="C58" s="435" t="s">
        <v>92</v>
      </c>
      <c r="D58" s="436">
        <v>44371</v>
      </c>
      <c r="E58" s="288">
        <v>302.7</v>
      </c>
      <c r="F58" s="288">
        <v>298.18333333333334</v>
      </c>
      <c r="G58" s="289">
        <v>292.31666666666666</v>
      </c>
      <c r="H58" s="289">
        <v>281.93333333333334</v>
      </c>
      <c r="I58" s="289">
        <v>276.06666666666666</v>
      </c>
      <c r="J58" s="289">
        <v>308.56666666666666</v>
      </c>
      <c r="K58" s="289">
        <v>314.43333333333334</v>
      </c>
      <c r="L58" s="289">
        <v>324.81666666666666</v>
      </c>
      <c r="M58" s="276">
        <v>304.05</v>
      </c>
      <c r="N58" s="276">
        <v>287.8</v>
      </c>
      <c r="O58" s="291">
        <v>36527700</v>
      </c>
      <c r="P58" s="292">
        <v>1.2809955165156922E-2</v>
      </c>
    </row>
    <row r="59" spans="1:16" ht="15">
      <c r="A59" s="254">
        <v>49</v>
      </c>
      <c r="B59" s="343" t="s">
        <v>51</v>
      </c>
      <c r="C59" s="435" t="s">
        <v>93</v>
      </c>
      <c r="D59" s="436">
        <v>44371</v>
      </c>
      <c r="E59" s="288">
        <v>5280.75</v>
      </c>
      <c r="F59" s="288">
        <v>5270.1833333333334</v>
      </c>
      <c r="G59" s="289">
        <v>5246.5166666666664</v>
      </c>
      <c r="H59" s="289">
        <v>5212.2833333333328</v>
      </c>
      <c r="I59" s="289">
        <v>5188.6166666666659</v>
      </c>
      <c r="J59" s="289">
        <v>5304.416666666667</v>
      </c>
      <c r="K59" s="289">
        <v>5328.083333333333</v>
      </c>
      <c r="L59" s="289">
        <v>5362.3166666666675</v>
      </c>
      <c r="M59" s="276">
        <v>5293.85</v>
      </c>
      <c r="N59" s="276">
        <v>5235.95</v>
      </c>
      <c r="O59" s="291">
        <v>2558875</v>
      </c>
      <c r="P59" s="292">
        <v>1.9421343558587718E-2</v>
      </c>
    </row>
    <row r="60" spans="1:16" ht="15">
      <c r="A60" s="254">
        <v>50</v>
      </c>
      <c r="B60" s="343" t="s">
        <v>43</v>
      </c>
      <c r="C60" s="435" t="s">
        <v>94</v>
      </c>
      <c r="D60" s="436">
        <v>44371</v>
      </c>
      <c r="E60" s="288">
        <v>2702.65</v>
      </c>
      <c r="F60" s="288">
        <v>2705.9</v>
      </c>
      <c r="G60" s="289">
        <v>2675.25</v>
      </c>
      <c r="H60" s="289">
        <v>2647.85</v>
      </c>
      <c r="I60" s="289">
        <v>2617.1999999999998</v>
      </c>
      <c r="J60" s="289">
        <v>2733.3</v>
      </c>
      <c r="K60" s="289">
        <v>2763.9500000000007</v>
      </c>
      <c r="L60" s="289">
        <v>2791.3500000000004</v>
      </c>
      <c r="M60" s="276">
        <v>2736.55</v>
      </c>
      <c r="N60" s="276">
        <v>2678.5</v>
      </c>
      <c r="O60" s="291">
        <v>1911350</v>
      </c>
      <c r="P60" s="292">
        <v>-1.3012832098319176E-2</v>
      </c>
    </row>
    <row r="61" spans="1:16" ht="15">
      <c r="A61" s="254">
        <v>51</v>
      </c>
      <c r="B61" s="343" t="s">
        <v>43</v>
      </c>
      <c r="C61" s="435" t="s">
        <v>96</v>
      </c>
      <c r="D61" s="436">
        <v>44371</v>
      </c>
      <c r="E61" s="288">
        <v>1170.75</v>
      </c>
      <c r="F61" s="288">
        <v>1168.3500000000001</v>
      </c>
      <c r="G61" s="289">
        <v>1155.3500000000004</v>
      </c>
      <c r="H61" s="289">
        <v>1139.9500000000003</v>
      </c>
      <c r="I61" s="289">
        <v>1126.9500000000005</v>
      </c>
      <c r="J61" s="289">
        <v>1183.7500000000002</v>
      </c>
      <c r="K61" s="289">
        <v>1196.7499999999998</v>
      </c>
      <c r="L61" s="289">
        <v>1212.1500000000001</v>
      </c>
      <c r="M61" s="276">
        <v>1181.3499999999999</v>
      </c>
      <c r="N61" s="276">
        <v>1152.95</v>
      </c>
      <c r="O61" s="291">
        <v>5663350</v>
      </c>
      <c r="P61" s="292">
        <v>1.5783762454375062E-2</v>
      </c>
    </row>
    <row r="62" spans="1:16" ht="15">
      <c r="A62" s="254">
        <v>52</v>
      </c>
      <c r="B62" s="343" t="s">
        <v>43</v>
      </c>
      <c r="C62" s="435" t="s">
        <v>97</v>
      </c>
      <c r="D62" s="436">
        <v>44371</v>
      </c>
      <c r="E62" s="288">
        <v>185.95</v>
      </c>
      <c r="F62" s="288">
        <v>185.11666666666667</v>
      </c>
      <c r="G62" s="289">
        <v>183.98333333333335</v>
      </c>
      <c r="H62" s="289">
        <v>182.01666666666668</v>
      </c>
      <c r="I62" s="289">
        <v>180.88333333333335</v>
      </c>
      <c r="J62" s="289">
        <v>187.08333333333334</v>
      </c>
      <c r="K62" s="289">
        <v>188.21666666666667</v>
      </c>
      <c r="L62" s="289">
        <v>190.18333333333334</v>
      </c>
      <c r="M62" s="276">
        <v>186.25</v>
      </c>
      <c r="N62" s="276">
        <v>183.15</v>
      </c>
      <c r="O62" s="291">
        <v>14565600</v>
      </c>
      <c r="P62" s="292">
        <v>4.5478036175710591E-2</v>
      </c>
    </row>
    <row r="63" spans="1:16" ht="15">
      <c r="A63" s="254">
        <v>53</v>
      </c>
      <c r="B63" s="343" t="s">
        <v>53</v>
      </c>
      <c r="C63" s="435" t="s">
        <v>98</v>
      </c>
      <c r="D63" s="436">
        <v>44371</v>
      </c>
      <c r="E63" s="288">
        <v>85.4</v>
      </c>
      <c r="F63" s="288">
        <v>84.283333333333346</v>
      </c>
      <c r="G63" s="289">
        <v>82.916666666666686</v>
      </c>
      <c r="H63" s="289">
        <v>80.433333333333337</v>
      </c>
      <c r="I63" s="289">
        <v>79.066666666666677</v>
      </c>
      <c r="J63" s="289">
        <v>86.766666666666694</v>
      </c>
      <c r="K63" s="289">
        <v>88.13333333333334</v>
      </c>
      <c r="L63" s="289">
        <v>90.616666666666703</v>
      </c>
      <c r="M63" s="276">
        <v>85.65</v>
      </c>
      <c r="N63" s="276">
        <v>81.8</v>
      </c>
      <c r="O63" s="291">
        <v>83830000</v>
      </c>
      <c r="P63" s="292">
        <v>-2.8621089223638471E-2</v>
      </c>
    </row>
    <row r="64" spans="1:16" ht="15">
      <c r="A64" s="254">
        <v>54</v>
      </c>
      <c r="B64" s="362" t="s">
        <v>72</v>
      </c>
      <c r="C64" s="435" t="s">
        <v>99</v>
      </c>
      <c r="D64" s="436">
        <v>44371</v>
      </c>
      <c r="E64" s="288">
        <v>155.4</v>
      </c>
      <c r="F64" s="288">
        <v>154.19999999999999</v>
      </c>
      <c r="G64" s="289">
        <v>152.39999999999998</v>
      </c>
      <c r="H64" s="289">
        <v>149.39999999999998</v>
      </c>
      <c r="I64" s="289">
        <v>147.59999999999997</v>
      </c>
      <c r="J64" s="289">
        <v>157.19999999999999</v>
      </c>
      <c r="K64" s="289">
        <v>159</v>
      </c>
      <c r="L64" s="289">
        <v>162</v>
      </c>
      <c r="M64" s="276">
        <v>156</v>
      </c>
      <c r="N64" s="276">
        <v>151.19999999999999</v>
      </c>
      <c r="O64" s="291">
        <v>32952200</v>
      </c>
      <c r="P64" s="292">
        <v>-2.6140255994231115E-2</v>
      </c>
    </row>
    <row r="65" spans="1:16" ht="15">
      <c r="A65" s="254">
        <v>55</v>
      </c>
      <c r="B65" s="343" t="s">
        <v>51</v>
      </c>
      <c r="C65" s="435" t="s">
        <v>100</v>
      </c>
      <c r="D65" s="436">
        <v>44371</v>
      </c>
      <c r="E65" s="288">
        <v>640.6</v>
      </c>
      <c r="F65" s="288">
        <v>639.65</v>
      </c>
      <c r="G65" s="289">
        <v>632.69999999999993</v>
      </c>
      <c r="H65" s="289">
        <v>624.79999999999995</v>
      </c>
      <c r="I65" s="289">
        <v>617.84999999999991</v>
      </c>
      <c r="J65" s="289">
        <v>647.54999999999995</v>
      </c>
      <c r="K65" s="289">
        <v>654.5</v>
      </c>
      <c r="L65" s="289">
        <v>662.4</v>
      </c>
      <c r="M65" s="276">
        <v>646.6</v>
      </c>
      <c r="N65" s="276">
        <v>631.75</v>
      </c>
      <c r="O65" s="291">
        <v>8211000</v>
      </c>
      <c r="P65" s="292">
        <v>1.0186757215619695E-2</v>
      </c>
    </row>
    <row r="66" spans="1:16" ht="15">
      <c r="A66" s="254">
        <v>56</v>
      </c>
      <c r="B66" s="343" t="s">
        <v>101</v>
      </c>
      <c r="C66" s="435" t="s">
        <v>102</v>
      </c>
      <c r="D66" s="436">
        <v>44371</v>
      </c>
      <c r="E66" s="288">
        <v>30.75</v>
      </c>
      <c r="F66" s="288">
        <v>30.033333333333331</v>
      </c>
      <c r="G66" s="289">
        <v>28.616666666666664</v>
      </c>
      <c r="H66" s="289">
        <v>26.483333333333331</v>
      </c>
      <c r="I66" s="289">
        <v>25.066666666666663</v>
      </c>
      <c r="J66" s="289">
        <v>32.166666666666664</v>
      </c>
      <c r="K66" s="289">
        <v>33.583333333333336</v>
      </c>
      <c r="L66" s="289">
        <v>35.716666666666669</v>
      </c>
      <c r="M66" s="276">
        <v>31.45</v>
      </c>
      <c r="N66" s="276">
        <v>27.9</v>
      </c>
      <c r="O66" s="291">
        <v>109957500</v>
      </c>
      <c r="P66" s="292">
        <v>5.0741775962158675E-2</v>
      </c>
    </row>
    <row r="67" spans="1:16" ht="15">
      <c r="A67" s="254">
        <v>57</v>
      </c>
      <c r="B67" s="343" t="s">
        <v>49</v>
      </c>
      <c r="C67" s="435" t="s">
        <v>103</v>
      </c>
      <c r="D67" s="436">
        <v>44371</v>
      </c>
      <c r="E67" s="401">
        <v>887.6</v>
      </c>
      <c r="F67" s="401">
        <v>889.23333333333323</v>
      </c>
      <c r="G67" s="402">
        <v>881.56666666666649</v>
      </c>
      <c r="H67" s="402">
        <v>875.5333333333333</v>
      </c>
      <c r="I67" s="402">
        <v>867.86666666666656</v>
      </c>
      <c r="J67" s="402">
        <v>895.26666666666642</v>
      </c>
      <c r="K67" s="402">
        <v>902.93333333333317</v>
      </c>
      <c r="L67" s="402">
        <v>908.96666666666636</v>
      </c>
      <c r="M67" s="403">
        <v>896.9</v>
      </c>
      <c r="N67" s="403">
        <v>883.2</v>
      </c>
      <c r="O67" s="404">
        <v>3474000</v>
      </c>
      <c r="P67" s="405">
        <v>1.7276720351390922E-2</v>
      </c>
    </row>
    <row r="68" spans="1:16" ht="15">
      <c r="A68" s="254">
        <v>58</v>
      </c>
      <c r="B68" s="343" t="s">
        <v>91</v>
      </c>
      <c r="C68" s="435" t="s">
        <v>244</v>
      </c>
      <c r="D68" s="436">
        <v>44371</v>
      </c>
      <c r="E68" s="288">
        <v>1420.9</v>
      </c>
      <c r="F68" s="288">
        <v>1398.2833333333335</v>
      </c>
      <c r="G68" s="289">
        <v>1372.5666666666671</v>
      </c>
      <c r="H68" s="289">
        <v>1324.2333333333336</v>
      </c>
      <c r="I68" s="289">
        <v>1298.5166666666671</v>
      </c>
      <c r="J68" s="289">
        <v>1446.616666666667</v>
      </c>
      <c r="K68" s="289">
        <v>1472.3333333333337</v>
      </c>
      <c r="L68" s="289">
        <v>1520.666666666667</v>
      </c>
      <c r="M68" s="276">
        <v>1424</v>
      </c>
      <c r="N68" s="276">
        <v>1349.95</v>
      </c>
      <c r="O68" s="291">
        <v>1896050</v>
      </c>
      <c r="P68" s="292">
        <v>2.8198801550934086E-2</v>
      </c>
    </row>
    <row r="69" spans="1:16" ht="15">
      <c r="A69" s="254">
        <v>59</v>
      </c>
      <c r="B69" s="362" t="s">
        <v>51</v>
      </c>
      <c r="C69" s="435" t="s">
        <v>367</v>
      </c>
      <c r="D69" s="436">
        <v>44371</v>
      </c>
      <c r="E69" s="288">
        <v>314.14999999999998</v>
      </c>
      <c r="F69" s="288">
        <v>310.88333333333333</v>
      </c>
      <c r="G69" s="289">
        <v>306.86666666666667</v>
      </c>
      <c r="H69" s="289">
        <v>299.58333333333337</v>
      </c>
      <c r="I69" s="289">
        <v>295.56666666666672</v>
      </c>
      <c r="J69" s="289">
        <v>318.16666666666663</v>
      </c>
      <c r="K69" s="289">
        <v>322.18333333333328</v>
      </c>
      <c r="L69" s="289">
        <v>329.46666666666658</v>
      </c>
      <c r="M69" s="276">
        <v>314.89999999999998</v>
      </c>
      <c r="N69" s="276">
        <v>303.60000000000002</v>
      </c>
      <c r="O69" s="291">
        <v>12293050</v>
      </c>
      <c r="P69" s="292">
        <v>-4.1436464088397788E-3</v>
      </c>
    </row>
    <row r="70" spans="1:16" ht="15">
      <c r="A70" s="254">
        <v>60</v>
      </c>
      <c r="B70" s="343" t="s">
        <v>37</v>
      </c>
      <c r="C70" s="435" t="s">
        <v>104</v>
      </c>
      <c r="D70" s="436">
        <v>44371</v>
      </c>
      <c r="E70" s="288">
        <v>1495.2</v>
      </c>
      <c r="F70" s="288">
        <v>1483.05</v>
      </c>
      <c r="G70" s="289">
        <v>1467.1</v>
      </c>
      <c r="H70" s="289">
        <v>1439</v>
      </c>
      <c r="I70" s="289">
        <v>1423.05</v>
      </c>
      <c r="J70" s="289">
        <v>1511.1499999999999</v>
      </c>
      <c r="K70" s="289">
        <v>1527.1000000000001</v>
      </c>
      <c r="L70" s="289">
        <v>1555.1999999999998</v>
      </c>
      <c r="M70" s="276">
        <v>1499</v>
      </c>
      <c r="N70" s="276">
        <v>1454.95</v>
      </c>
      <c r="O70" s="291">
        <v>12683450</v>
      </c>
      <c r="P70" s="292">
        <v>-6.5850664087205623E-3</v>
      </c>
    </row>
    <row r="71" spans="1:16" ht="15">
      <c r="A71" s="254">
        <v>61</v>
      </c>
      <c r="B71" s="343" t="s">
        <v>72</v>
      </c>
      <c r="C71" s="435" t="s">
        <v>372</v>
      </c>
      <c r="D71" s="436">
        <v>44371</v>
      </c>
      <c r="E71" s="288">
        <v>678.5</v>
      </c>
      <c r="F71" s="288">
        <v>667</v>
      </c>
      <c r="G71" s="289">
        <v>648.20000000000005</v>
      </c>
      <c r="H71" s="289">
        <v>617.90000000000009</v>
      </c>
      <c r="I71" s="289">
        <v>599.10000000000014</v>
      </c>
      <c r="J71" s="289">
        <v>697.3</v>
      </c>
      <c r="K71" s="289">
        <v>716.09999999999991</v>
      </c>
      <c r="L71" s="289">
        <v>746.39999999999986</v>
      </c>
      <c r="M71" s="276">
        <v>685.8</v>
      </c>
      <c r="N71" s="276">
        <v>636.70000000000005</v>
      </c>
      <c r="O71" s="291">
        <v>2841250</v>
      </c>
      <c r="P71" s="292">
        <v>-6.691297208538588E-2</v>
      </c>
    </row>
    <row r="72" spans="1:16" ht="15">
      <c r="A72" s="254">
        <v>62</v>
      </c>
      <c r="B72" s="343" t="s">
        <v>63</v>
      </c>
      <c r="C72" s="435" t="s">
        <v>105</v>
      </c>
      <c r="D72" s="436">
        <v>44371</v>
      </c>
      <c r="E72" s="288">
        <v>984.3</v>
      </c>
      <c r="F72" s="288">
        <v>976.43333333333339</v>
      </c>
      <c r="G72" s="289">
        <v>966.36666666666679</v>
      </c>
      <c r="H72" s="289">
        <v>948.43333333333339</v>
      </c>
      <c r="I72" s="289">
        <v>938.36666666666679</v>
      </c>
      <c r="J72" s="289">
        <v>994.36666666666679</v>
      </c>
      <c r="K72" s="289">
        <v>1004.4333333333334</v>
      </c>
      <c r="L72" s="289">
        <v>1022.3666666666668</v>
      </c>
      <c r="M72" s="276">
        <v>986.5</v>
      </c>
      <c r="N72" s="276">
        <v>958.5</v>
      </c>
      <c r="O72" s="291">
        <v>6281500</v>
      </c>
      <c r="P72" s="292">
        <v>5.2971251361998158E-2</v>
      </c>
    </row>
    <row r="73" spans="1:16" ht="15">
      <c r="A73" s="254">
        <v>63</v>
      </c>
      <c r="B73" s="343" t="s">
        <v>106</v>
      </c>
      <c r="C73" s="435" t="s">
        <v>107</v>
      </c>
      <c r="D73" s="436">
        <v>44371</v>
      </c>
      <c r="E73" s="288">
        <v>981.7</v>
      </c>
      <c r="F73" s="288">
        <v>975.63333333333333</v>
      </c>
      <c r="G73" s="289">
        <v>968.26666666666665</v>
      </c>
      <c r="H73" s="289">
        <v>954.83333333333337</v>
      </c>
      <c r="I73" s="289">
        <v>947.4666666666667</v>
      </c>
      <c r="J73" s="289">
        <v>989.06666666666661</v>
      </c>
      <c r="K73" s="289">
        <v>996.43333333333317</v>
      </c>
      <c r="L73" s="289">
        <v>1009.8666666666666</v>
      </c>
      <c r="M73" s="276">
        <v>983</v>
      </c>
      <c r="N73" s="276">
        <v>962.2</v>
      </c>
      <c r="O73" s="291">
        <v>20773900</v>
      </c>
      <c r="P73" s="292">
        <v>5.1141366930840615E-3</v>
      </c>
    </row>
    <row r="74" spans="1:16" ht="15">
      <c r="A74" s="254">
        <v>64</v>
      </c>
      <c r="B74" s="343" t="s">
        <v>56</v>
      </c>
      <c r="C74" s="435" t="s">
        <v>108</v>
      </c>
      <c r="D74" s="436">
        <v>44371</v>
      </c>
      <c r="E74" s="288">
        <v>2513.85</v>
      </c>
      <c r="F74" s="288">
        <v>2497.3666666666668</v>
      </c>
      <c r="G74" s="289">
        <v>2473.7333333333336</v>
      </c>
      <c r="H74" s="289">
        <v>2433.6166666666668</v>
      </c>
      <c r="I74" s="289">
        <v>2409.9833333333336</v>
      </c>
      <c r="J74" s="289">
        <v>2537.4833333333336</v>
      </c>
      <c r="K74" s="289">
        <v>2561.1166666666668</v>
      </c>
      <c r="L74" s="289">
        <v>2601.2333333333336</v>
      </c>
      <c r="M74" s="276">
        <v>2521</v>
      </c>
      <c r="N74" s="276">
        <v>2457.25</v>
      </c>
      <c r="O74" s="291">
        <v>16655400</v>
      </c>
      <c r="P74" s="292">
        <v>-1.0656497255684653E-2</v>
      </c>
    </row>
    <row r="75" spans="1:16" ht="15">
      <c r="A75" s="254">
        <v>65</v>
      </c>
      <c r="B75" s="343" t="s">
        <v>56</v>
      </c>
      <c r="C75" s="435" t="s">
        <v>248</v>
      </c>
      <c r="D75" s="436">
        <v>44371</v>
      </c>
      <c r="E75" s="288">
        <v>2976.25</v>
      </c>
      <c r="F75" s="288">
        <v>2952.35</v>
      </c>
      <c r="G75" s="289">
        <v>2921.45</v>
      </c>
      <c r="H75" s="289">
        <v>2866.65</v>
      </c>
      <c r="I75" s="289">
        <v>2835.75</v>
      </c>
      <c r="J75" s="289">
        <v>3007.1499999999996</v>
      </c>
      <c r="K75" s="289">
        <v>3038.05</v>
      </c>
      <c r="L75" s="289">
        <v>3092.8499999999995</v>
      </c>
      <c r="M75" s="276">
        <v>2983.25</v>
      </c>
      <c r="N75" s="276">
        <v>2897.55</v>
      </c>
      <c r="O75" s="291">
        <v>567400</v>
      </c>
      <c r="P75" s="292">
        <v>2.3448773448773448E-2</v>
      </c>
    </row>
    <row r="76" spans="1:16" ht="15">
      <c r="A76" s="254">
        <v>66</v>
      </c>
      <c r="B76" s="343" t="s">
        <v>53</v>
      </c>
      <c r="C76" t="s">
        <v>109</v>
      </c>
      <c r="D76" s="436">
        <v>44371</v>
      </c>
      <c r="E76" s="401">
        <v>1488.25</v>
      </c>
      <c r="F76" s="401">
        <v>1479.6000000000001</v>
      </c>
      <c r="G76" s="402">
        <v>1468.4000000000003</v>
      </c>
      <c r="H76" s="402">
        <v>1448.5500000000002</v>
      </c>
      <c r="I76" s="402">
        <v>1437.3500000000004</v>
      </c>
      <c r="J76" s="402">
        <v>1499.4500000000003</v>
      </c>
      <c r="K76" s="402">
        <v>1510.65</v>
      </c>
      <c r="L76" s="402">
        <v>1530.5000000000002</v>
      </c>
      <c r="M76" s="403">
        <v>1490.8</v>
      </c>
      <c r="N76" s="403">
        <v>1459.75</v>
      </c>
      <c r="O76" s="404">
        <v>23487750</v>
      </c>
      <c r="P76" s="405">
        <v>-2.9696446423702626E-2</v>
      </c>
    </row>
    <row r="77" spans="1:16" ht="15">
      <c r="A77" s="254">
        <v>67</v>
      </c>
      <c r="B77" s="343" t="s">
        <v>56</v>
      </c>
      <c r="C77" s="435" t="s">
        <v>249</v>
      </c>
      <c r="D77" s="436">
        <v>44371</v>
      </c>
      <c r="E77" s="288">
        <v>718.15</v>
      </c>
      <c r="F77" s="288">
        <v>714.18333333333339</v>
      </c>
      <c r="G77" s="289">
        <v>708.76666666666677</v>
      </c>
      <c r="H77" s="289">
        <v>699.38333333333333</v>
      </c>
      <c r="I77" s="289">
        <v>693.9666666666667</v>
      </c>
      <c r="J77" s="289">
        <v>723.56666666666683</v>
      </c>
      <c r="K77" s="289">
        <v>728.98333333333335</v>
      </c>
      <c r="L77" s="289">
        <v>738.3666666666669</v>
      </c>
      <c r="M77" s="276">
        <v>719.6</v>
      </c>
      <c r="N77" s="276">
        <v>704.8</v>
      </c>
      <c r="O77" s="291">
        <v>9761400</v>
      </c>
      <c r="P77" s="292">
        <v>-8.5248943407896099E-2</v>
      </c>
    </row>
    <row r="78" spans="1:16" ht="15">
      <c r="A78" s="254">
        <v>68</v>
      </c>
      <c r="B78" s="362" t="s">
        <v>43</v>
      </c>
      <c r="C78" s="435" t="s">
        <v>110</v>
      </c>
      <c r="D78" s="436">
        <v>44371</v>
      </c>
      <c r="E78" s="288">
        <v>2900.65</v>
      </c>
      <c r="F78" s="288">
        <v>2890.65</v>
      </c>
      <c r="G78" s="289">
        <v>2867.65</v>
      </c>
      <c r="H78" s="289">
        <v>2834.65</v>
      </c>
      <c r="I78" s="289">
        <v>2811.65</v>
      </c>
      <c r="J78" s="289">
        <v>2923.65</v>
      </c>
      <c r="K78" s="289">
        <v>2946.65</v>
      </c>
      <c r="L78" s="289">
        <v>2979.65</v>
      </c>
      <c r="M78" s="276">
        <v>2913.65</v>
      </c>
      <c r="N78" s="276">
        <v>2857.65</v>
      </c>
      <c r="O78" s="291">
        <v>3968400</v>
      </c>
      <c r="P78" s="292">
        <v>-7.2109988776655448E-2</v>
      </c>
    </row>
    <row r="79" spans="1:16" ht="15">
      <c r="A79" s="254">
        <v>69</v>
      </c>
      <c r="B79" s="343" t="s">
        <v>111</v>
      </c>
      <c r="C79" s="435" t="s">
        <v>112</v>
      </c>
      <c r="D79" s="436">
        <v>44371</v>
      </c>
      <c r="E79" s="288">
        <v>368.4</v>
      </c>
      <c r="F79" s="288">
        <v>366.7</v>
      </c>
      <c r="G79" s="289">
        <v>362.7</v>
      </c>
      <c r="H79" s="289">
        <v>357</v>
      </c>
      <c r="I79" s="289">
        <v>353</v>
      </c>
      <c r="J79" s="289">
        <v>372.4</v>
      </c>
      <c r="K79" s="289">
        <v>376.4</v>
      </c>
      <c r="L79" s="289">
        <v>382.09999999999997</v>
      </c>
      <c r="M79" s="276">
        <v>370.7</v>
      </c>
      <c r="N79" s="276">
        <v>361</v>
      </c>
      <c r="O79" s="291">
        <v>27666200</v>
      </c>
      <c r="P79" s="292">
        <v>7.1440466278101578E-2</v>
      </c>
    </row>
    <row r="80" spans="1:16" ht="15">
      <c r="A80" s="254">
        <v>70</v>
      </c>
      <c r="B80" s="343" t="s">
        <v>72</v>
      </c>
      <c r="C80" s="435" t="s">
        <v>113</v>
      </c>
      <c r="D80" s="436">
        <v>44371</v>
      </c>
      <c r="E80" s="288">
        <v>302</v>
      </c>
      <c r="F80" s="288">
        <v>299.06666666666666</v>
      </c>
      <c r="G80" s="289">
        <v>295.43333333333334</v>
      </c>
      <c r="H80" s="289">
        <v>288.86666666666667</v>
      </c>
      <c r="I80" s="289">
        <v>285.23333333333335</v>
      </c>
      <c r="J80" s="289">
        <v>305.63333333333333</v>
      </c>
      <c r="K80" s="289">
        <v>309.26666666666665</v>
      </c>
      <c r="L80" s="289">
        <v>315.83333333333331</v>
      </c>
      <c r="M80" s="276">
        <v>302.7</v>
      </c>
      <c r="N80" s="276">
        <v>292.5</v>
      </c>
      <c r="O80" s="291">
        <v>23490000</v>
      </c>
      <c r="P80" s="292">
        <v>-5.3009687602046371E-2</v>
      </c>
    </row>
    <row r="81" spans="1:16" ht="15">
      <c r="A81" s="254">
        <v>71</v>
      </c>
      <c r="B81" s="343" t="s">
        <v>49</v>
      </c>
      <c r="C81" s="435" t="s">
        <v>114</v>
      </c>
      <c r="D81" s="436">
        <v>44371</v>
      </c>
      <c r="E81" s="288">
        <v>2512.65</v>
      </c>
      <c r="F81" s="288">
        <v>2504.5666666666671</v>
      </c>
      <c r="G81" s="289">
        <v>2483.3333333333339</v>
      </c>
      <c r="H81" s="289">
        <v>2454.0166666666669</v>
      </c>
      <c r="I81" s="289">
        <v>2432.7833333333338</v>
      </c>
      <c r="J81" s="289">
        <v>2533.8833333333341</v>
      </c>
      <c r="K81" s="289">
        <v>2555.1166666666668</v>
      </c>
      <c r="L81" s="289">
        <v>2584.4333333333343</v>
      </c>
      <c r="M81" s="276">
        <v>2525.8000000000002</v>
      </c>
      <c r="N81" s="276">
        <v>2475.25</v>
      </c>
      <c r="O81" s="291">
        <v>7320000</v>
      </c>
      <c r="P81" s="292">
        <v>-3.5000988728495157E-2</v>
      </c>
    </row>
    <row r="82" spans="1:16" ht="15">
      <c r="A82" s="254">
        <v>72</v>
      </c>
      <c r="B82" s="343" t="s">
        <v>56</v>
      </c>
      <c r="C82" s="435" t="s">
        <v>115</v>
      </c>
      <c r="D82" s="436">
        <v>44371</v>
      </c>
      <c r="E82" s="288">
        <v>277.14999999999998</v>
      </c>
      <c r="F82" s="288">
        <v>276.58333333333331</v>
      </c>
      <c r="G82" s="289">
        <v>269.21666666666664</v>
      </c>
      <c r="H82" s="289">
        <v>261.2833333333333</v>
      </c>
      <c r="I82" s="289">
        <v>253.91666666666663</v>
      </c>
      <c r="J82" s="289">
        <v>284.51666666666665</v>
      </c>
      <c r="K82" s="289">
        <v>291.88333333333333</v>
      </c>
      <c r="L82" s="289">
        <v>299.81666666666666</v>
      </c>
      <c r="M82" s="276">
        <v>283.95</v>
      </c>
      <c r="N82" s="276">
        <v>268.64999999999998</v>
      </c>
      <c r="O82" s="291">
        <v>31461900</v>
      </c>
      <c r="P82" s="292">
        <v>5.8841940532081374E-2</v>
      </c>
    </row>
    <row r="83" spans="1:16" ht="15">
      <c r="A83" s="254">
        <v>73</v>
      </c>
      <c r="B83" s="343" t="s">
        <v>53</v>
      </c>
      <c r="C83" s="435" t="s">
        <v>116</v>
      </c>
      <c r="D83" s="436">
        <v>44371</v>
      </c>
      <c r="E83" s="288">
        <v>632.1</v>
      </c>
      <c r="F83" s="288">
        <v>627.68333333333328</v>
      </c>
      <c r="G83" s="289">
        <v>622.11666666666656</v>
      </c>
      <c r="H83" s="289">
        <v>612.13333333333333</v>
      </c>
      <c r="I83" s="289">
        <v>606.56666666666661</v>
      </c>
      <c r="J83" s="289">
        <v>637.66666666666652</v>
      </c>
      <c r="K83" s="289">
        <v>643.23333333333335</v>
      </c>
      <c r="L83" s="289">
        <v>653.21666666666647</v>
      </c>
      <c r="M83" s="276">
        <v>633.25</v>
      </c>
      <c r="N83" s="276">
        <v>617.70000000000005</v>
      </c>
      <c r="O83" s="291">
        <v>68927375</v>
      </c>
      <c r="P83" s="292">
        <v>-4.0332194230310739E-3</v>
      </c>
    </row>
    <row r="84" spans="1:16" ht="15">
      <c r="A84" s="254">
        <v>74</v>
      </c>
      <c r="B84" s="343" t="s">
        <v>56</v>
      </c>
      <c r="C84" s="435" t="s">
        <v>252</v>
      </c>
      <c r="D84" s="436">
        <v>44371</v>
      </c>
      <c r="E84" s="288">
        <v>1528.55</v>
      </c>
      <c r="F84" s="288">
        <v>1539.1666666666667</v>
      </c>
      <c r="G84" s="289">
        <v>1512.7833333333335</v>
      </c>
      <c r="H84" s="289">
        <v>1497.0166666666669</v>
      </c>
      <c r="I84" s="289">
        <v>1470.6333333333337</v>
      </c>
      <c r="J84" s="289">
        <v>1554.9333333333334</v>
      </c>
      <c r="K84" s="289">
        <v>1581.3166666666666</v>
      </c>
      <c r="L84" s="289">
        <v>1597.0833333333333</v>
      </c>
      <c r="M84" s="276">
        <v>1565.55</v>
      </c>
      <c r="N84" s="276">
        <v>1523.4</v>
      </c>
      <c r="O84" s="291">
        <v>1217200</v>
      </c>
      <c r="P84" s="292">
        <v>2.5053686471009307E-2</v>
      </c>
    </row>
    <row r="85" spans="1:16" ht="15">
      <c r="A85" s="254">
        <v>75</v>
      </c>
      <c r="B85" s="343" t="s">
        <v>56</v>
      </c>
      <c r="C85" s="435" t="s">
        <v>117</v>
      </c>
      <c r="D85" s="436">
        <v>44371</v>
      </c>
      <c r="E85" s="288">
        <v>581</v>
      </c>
      <c r="F85" s="288">
        <v>580.6</v>
      </c>
      <c r="G85" s="289">
        <v>575.75</v>
      </c>
      <c r="H85" s="289">
        <v>570.5</v>
      </c>
      <c r="I85" s="289">
        <v>565.65</v>
      </c>
      <c r="J85" s="289">
        <v>585.85</v>
      </c>
      <c r="K85" s="289">
        <v>590.70000000000016</v>
      </c>
      <c r="L85" s="289">
        <v>595.95000000000005</v>
      </c>
      <c r="M85" s="276">
        <v>585.45000000000005</v>
      </c>
      <c r="N85" s="276">
        <v>575.35</v>
      </c>
      <c r="O85" s="291">
        <v>4479000</v>
      </c>
      <c r="P85" s="292">
        <v>8.3454281567489116E-2</v>
      </c>
    </row>
    <row r="86" spans="1:16" ht="15">
      <c r="A86" s="254">
        <v>76</v>
      </c>
      <c r="B86" s="343" t="s">
        <v>67</v>
      </c>
      <c r="C86" s="435" t="s">
        <v>118</v>
      </c>
      <c r="D86" s="436">
        <v>44371</v>
      </c>
      <c r="E86" s="288">
        <v>10.199999999999999</v>
      </c>
      <c r="F86" s="288">
        <v>10.266666666666667</v>
      </c>
      <c r="G86" s="289">
        <v>9.9833333333333343</v>
      </c>
      <c r="H86" s="289">
        <v>9.7666666666666675</v>
      </c>
      <c r="I86" s="289">
        <v>9.4833333333333343</v>
      </c>
      <c r="J86" s="289">
        <v>10.483333333333334</v>
      </c>
      <c r="K86" s="289">
        <v>10.766666666666669</v>
      </c>
      <c r="L86" s="289">
        <v>10.983333333333334</v>
      </c>
      <c r="M86" s="276">
        <v>10.55</v>
      </c>
      <c r="N86" s="276">
        <v>10.050000000000001</v>
      </c>
      <c r="O86" s="291">
        <v>872830000</v>
      </c>
      <c r="P86" s="292">
        <v>5.2147498101426042E-2</v>
      </c>
    </row>
    <row r="87" spans="1:16" ht="15">
      <c r="A87" s="254">
        <v>77</v>
      </c>
      <c r="B87" s="343" t="s">
        <v>53</v>
      </c>
      <c r="C87" s="435" t="s">
        <v>119</v>
      </c>
      <c r="D87" s="436">
        <v>44371</v>
      </c>
      <c r="E87" s="288">
        <v>58.5</v>
      </c>
      <c r="F87" s="288">
        <v>57.816666666666663</v>
      </c>
      <c r="G87" s="289">
        <v>56.833333333333329</v>
      </c>
      <c r="H87" s="289">
        <v>55.166666666666664</v>
      </c>
      <c r="I87" s="289">
        <v>54.18333333333333</v>
      </c>
      <c r="J87" s="289">
        <v>59.483333333333327</v>
      </c>
      <c r="K87" s="289">
        <v>60.466666666666661</v>
      </c>
      <c r="L87" s="289">
        <v>62.133333333333326</v>
      </c>
      <c r="M87" s="276">
        <v>58.8</v>
      </c>
      <c r="N87" s="276">
        <v>56.15</v>
      </c>
      <c r="O87" s="291">
        <v>129694000</v>
      </c>
      <c r="P87" s="292">
        <v>-9.3131393649528368E-2</v>
      </c>
    </row>
    <row r="88" spans="1:16" ht="15">
      <c r="A88" s="254">
        <v>78</v>
      </c>
      <c r="B88" s="343" t="s">
        <v>72</v>
      </c>
      <c r="C88" s="435" t="s">
        <v>120</v>
      </c>
      <c r="D88" s="436">
        <v>44371</v>
      </c>
      <c r="E88" s="288">
        <v>533.20000000000005</v>
      </c>
      <c r="F88" s="288">
        <v>528.2833333333333</v>
      </c>
      <c r="G88" s="289">
        <v>521.81666666666661</v>
      </c>
      <c r="H88" s="289">
        <v>510.43333333333328</v>
      </c>
      <c r="I88" s="289">
        <v>503.96666666666658</v>
      </c>
      <c r="J88" s="289">
        <v>539.66666666666663</v>
      </c>
      <c r="K88" s="289">
        <v>546.13333333333333</v>
      </c>
      <c r="L88" s="289">
        <v>557.51666666666665</v>
      </c>
      <c r="M88" s="276">
        <v>534.75</v>
      </c>
      <c r="N88" s="276">
        <v>516.9</v>
      </c>
      <c r="O88" s="291">
        <v>9443500</v>
      </c>
      <c r="P88" s="292">
        <v>4.9751243781094526E-3</v>
      </c>
    </row>
    <row r="89" spans="1:16" ht="15">
      <c r="A89" s="254">
        <v>79</v>
      </c>
      <c r="B89" s="343" t="s">
        <v>39</v>
      </c>
      <c r="C89" s="435" t="s">
        <v>121</v>
      </c>
      <c r="D89" s="436">
        <v>44371</v>
      </c>
      <c r="E89" s="288">
        <v>1723.6</v>
      </c>
      <c r="F89" s="288">
        <v>1711.1000000000001</v>
      </c>
      <c r="G89" s="289">
        <v>1692.7000000000003</v>
      </c>
      <c r="H89" s="289">
        <v>1661.8000000000002</v>
      </c>
      <c r="I89" s="289">
        <v>1643.4000000000003</v>
      </c>
      <c r="J89" s="289">
        <v>1742.0000000000002</v>
      </c>
      <c r="K89" s="289">
        <v>1760.4000000000003</v>
      </c>
      <c r="L89" s="289">
        <v>1791.3000000000002</v>
      </c>
      <c r="M89" s="276">
        <v>1729.5</v>
      </c>
      <c r="N89" s="276">
        <v>1680.2</v>
      </c>
      <c r="O89" s="291">
        <v>3134000</v>
      </c>
      <c r="P89" s="292">
        <v>9.990331936835321E-3</v>
      </c>
    </row>
    <row r="90" spans="1:16" ht="15">
      <c r="A90" s="254">
        <v>80</v>
      </c>
      <c r="B90" s="343" t="s">
        <v>53</v>
      </c>
      <c r="C90" s="435" t="s">
        <v>122</v>
      </c>
      <c r="D90" s="436">
        <v>44371</v>
      </c>
      <c r="E90" s="288">
        <v>1007.75</v>
      </c>
      <c r="F90" s="288">
        <v>995.38333333333333</v>
      </c>
      <c r="G90" s="289">
        <v>980.86666666666667</v>
      </c>
      <c r="H90" s="289">
        <v>953.98333333333335</v>
      </c>
      <c r="I90" s="289">
        <v>939.4666666666667</v>
      </c>
      <c r="J90" s="289">
        <v>1022.2666666666667</v>
      </c>
      <c r="K90" s="289">
        <v>1036.7833333333333</v>
      </c>
      <c r="L90" s="289">
        <v>1063.6666666666665</v>
      </c>
      <c r="M90" s="276">
        <v>1009.9</v>
      </c>
      <c r="N90" s="276">
        <v>968.5</v>
      </c>
      <c r="O90" s="291">
        <v>18229500</v>
      </c>
      <c r="P90" s="292">
        <v>-1.454704680354189E-2</v>
      </c>
    </row>
    <row r="91" spans="1:16" ht="15">
      <c r="A91" s="254">
        <v>81</v>
      </c>
      <c r="B91" s="343" t="s">
        <v>67</v>
      </c>
      <c r="C91" s="435" t="s">
        <v>822</v>
      </c>
      <c r="D91" s="436">
        <v>44371</v>
      </c>
      <c r="E91" s="288">
        <v>246.2</v>
      </c>
      <c r="F91" s="288">
        <v>245.08333333333334</v>
      </c>
      <c r="G91" s="289">
        <v>242.7166666666667</v>
      </c>
      <c r="H91" s="289">
        <v>239.23333333333335</v>
      </c>
      <c r="I91" s="289">
        <v>236.8666666666667</v>
      </c>
      <c r="J91" s="289">
        <v>248.56666666666669</v>
      </c>
      <c r="K91" s="289">
        <v>250.93333333333331</v>
      </c>
      <c r="L91" s="289">
        <v>254.41666666666669</v>
      </c>
      <c r="M91" s="276">
        <v>247.45</v>
      </c>
      <c r="N91" s="276">
        <v>241.6</v>
      </c>
      <c r="O91" s="291">
        <v>9926000</v>
      </c>
      <c r="P91" s="292">
        <v>-2.8200789622109422E-4</v>
      </c>
    </row>
    <row r="92" spans="1:16" ht="15">
      <c r="A92" s="254">
        <v>82</v>
      </c>
      <c r="B92" s="343" t="s">
        <v>106</v>
      </c>
      <c r="C92" s="435" t="s">
        <v>124</v>
      </c>
      <c r="D92" s="436">
        <v>44371</v>
      </c>
      <c r="E92" s="401">
        <v>1498.75</v>
      </c>
      <c r="F92" s="401">
        <v>1495.6333333333332</v>
      </c>
      <c r="G92" s="402">
        <v>1487.3666666666663</v>
      </c>
      <c r="H92" s="402">
        <v>1475.9833333333331</v>
      </c>
      <c r="I92" s="402">
        <v>1467.7166666666662</v>
      </c>
      <c r="J92" s="402">
        <v>1507.0166666666664</v>
      </c>
      <c r="K92" s="402">
        <v>1515.2833333333333</v>
      </c>
      <c r="L92" s="402">
        <v>1526.6666666666665</v>
      </c>
      <c r="M92" s="403">
        <v>1503.9</v>
      </c>
      <c r="N92" s="403">
        <v>1484.25</v>
      </c>
      <c r="O92" s="404">
        <v>32267400</v>
      </c>
      <c r="P92" s="405">
        <v>2.9466067398966822E-3</v>
      </c>
    </row>
    <row r="93" spans="1:16" ht="15">
      <c r="A93" s="254">
        <v>83</v>
      </c>
      <c r="B93" s="343" t="s">
        <v>72</v>
      </c>
      <c r="C93" s="435" t="s">
        <v>125</v>
      </c>
      <c r="D93" s="436">
        <v>44371</v>
      </c>
      <c r="E93" s="288">
        <v>112.7</v>
      </c>
      <c r="F93" s="288">
        <v>112.06666666666666</v>
      </c>
      <c r="G93" s="289">
        <v>111.13333333333333</v>
      </c>
      <c r="H93" s="289">
        <v>109.56666666666666</v>
      </c>
      <c r="I93" s="289">
        <v>108.63333333333333</v>
      </c>
      <c r="J93" s="289">
        <v>113.63333333333333</v>
      </c>
      <c r="K93" s="289">
        <v>114.56666666666666</v>
      </c>
      <c r="L93" s="289">
        <v>116.13333333333333</v>
      </c>
      <c r="M93" s="276">
        <v>113</v>
      </c>
      <c r="N93" s="276">
        <v>110.5</v>
      </c>
      <c r="O93" s="291">
        <v>53735500</v>
      </c>
      <c r="P93" s="292">
        <v>1.3609612555174105E-2</v>
      </c>
    </row>
    <row r="94" spans="1:16" ht="15">
      <c r="A94" s="254">
        <v>84</v>
      </c>
      <c r="B94" s="362" t="s">
        <v>39</v>
      </c>
      <c r="C94" s="435" t="s">
        <v>772</v>
      </c>
      <c r="D94" s="436">
        <v>44371</v>
      </c>
      <c r="E94" s="288">
        <v>2077.5500000000002</v>
      </c>
      <c r="F94" s="288">
        <v>2051.3666666666668</v>
      </c>
      <c r="G94" s="289">
        <v>2006.7333333333336</v>
      </c>
      <c r="H94" s="289">
        <v>1935.9166666666667</v>
      </c>
      <c r="I94" s="289">
        <v>1891.2833333333335</v>
      </c>
      <c r="J94" s="289">
        <v>2122.1833333333334</v>
      </c>
      <c r="K94" s="289">
        <v>2166.8166666666666</v>
      </c>
      <c r="L94" s="289">
        <v>2237.6333333333337</v>
      </c>
      <c r="M94" s="276">
        <v>2096</v>
      </c>
      <c r="N94" s="276">
        <v>1980.55</v>
      </c>
      <c r="O94" s="291">
        <v>2025075</v>
      </c>
      <c r="P94" s="292">
        <v>2.2313371616078752E-2</v>
      </c>
    </row>
    <row r="95" spans="1:16" ht="15">
      <c r="A95" s="254">
        <v>85</v>
      </c>
      <c r="B95" s="343" t="s">
        <v>49</v>
      </c>
      <c r="C95" s="435" t="s">
        <v>126</v>
      </c>
      <c r="D95" s="436">
        <v>44371</v>
      </c>
      <c r="E95" s="288">
        <v>204.9</v>
      </c>
      <c r="F95" s="288">
        <v>204.6</v>
      </c>
      <c r="G95" s="289">
        <v>203.04999999999998</v>
      </c>
      <c r="H95" s="289">
        <v>201.2</v>
      </c>
      <c r="I95" s="289">
        <v>199.64999999999998</v>
      </c>
      <c r="J95" s="289">
        <v>206.45</v>
      </c>
      <c r="K95" s="289">
        <v>208</v>
      </c>
      <c r="L95" s="289">
        <v>209.85</v>
      </c>
      <c r="M95" s="276">
        <v>206.15</v>
      </c>
      <c r="N95" s="276">
        <v>202.75</v>
      </c>
      <c r="O95" s="291">
        <v>180572800</v>
      </c>
      <c r="P95" s="292">
        <v>2.1968270066647349E-2</v>
      </c>
    </row>
    <row r="96" spans="1:16" ht="15">
      <c r="A96" s="254">
        <v>86</v>
      </c>
      <c r="B96" s="343" t="s">
        <v>111</v>
      </c>
      <c r="C96" s="435" t="s">
        <v>127</v>
      </c>
      <c r="D96" s="436">
        <v>44371</v>
      </c>
      <c r="E96" s="288">
        <v>383</v>
      </c>
      <c r="F96" s="288">
        <v>381.65000000000003</v>
      </c>
      <c r="G96" s="289">
        <v>374.40000000000009</v>
      </c>
      <c r="H96" s="289">
        <v>365.80000000000007</v>
      </c>
      <c r="I96" s="289">
        <v>358.55000000000013</v>
      </c>
      <c r="J96" s="289">
        <v>390.25000000000006</v>
      </c>
      <c r="K96" s="289">
        <v>397.49999999999994</v>
      </c>
      <c r="L96" s="289">
        <v>406.1</v>
      </c>
      <c r="M96" s="276">
        <v>388.9</v>
      </c>
      <c r="N96" s="276">
        <v>373.05</v>
      </c>
      <c r="O96" s="291">
        <v>34355000</v>
      </c>
      <c r="P96" s="292">
        <v>7.805758217619832E-2</v>
      </c>
    </row>
    <row r="97" spans="1:16" ht="15">
      <c r="A97" s="254">
        <v>87</v>
      </c>
      <c r="B97" s="343" t="s">
        <v>111</v>
      </c>
      <c r="C97" s="435" t="s">
        <v>128</v>
      </c>
      <c r="D97" s="436">
        <v>44371</v>
      </c>
      <c r="E97" s="288">
        <v>673.65</v>
      </c>
      <c r="F97" s="288">
        <v>665.91666666666663</v>
      </c>
      <c r="G97" s="289">
        <v>654.63333333333321</v>
      </c>
      <c r="H97" s="289">
        <v>635.61666666666656</v>
      </c>
      <c r="I97" s="289">
        <v>624.33333333333314</v>
      </c>
      <c r="J97" s="289">
        <v>684.93333333333328</v>
      </c>
      <c r="K97" s="289">
        <v>696.21666666666681</v>
      </c>
      <c r="L97" s="289">
        <v>715.23333333333335</v>
      </c>
      <c r="M97" s="276">
        <v>677.2</v>
      </c>
      <c r="N97" s="276">
        <v>646.9</v>
      </c>
      <c r="O97" s="291">
        <v>38079450</v>
      </c>
      <c r="P97" s="292">
        <v>4.3312620210090247E-2</v>
      </c>
    </row>
    <row r="98" spans="1:16" ht="15">
      <c r="A98" s="254">
        <v>88</v>
      </c>
      <c r="B98" s="343" t="s">
        <v>39</v>
      </c>
      <c r="C98" s="435" t="s">
        <v>129</v>
      </c>
      <c r="D98" s="436">
        <v>44371</v>
      </c>
      <c r="E98" s="288">
        <v>3251.6</v>
      </c>
      <c r="F98" s="288">
        <v>3255.5833333333335</v>
      </c>
      <c r="G98" s="289">
        <v>3227.4666666666672</v>
      </c>
      <c r="H98" s="289">
        <v>3203.3333333333335</v>
      </c>
      <c r="I98" s="289">
        <v>3175.2166666666672</v>
      </c>
      <c r="J98" s="289">
        <v>3279.7166666666672</v>
      </c>
      <c r="K98" s="289">
        <v>3307.833333333333</v>
      </c>
      <c r="L98" s="289">
        <v>3331.9666666666672</v>
      </c>
      <c r="M98" s="276">
        <v>3283.7</v>
      </c>
      <c r="N98" s="276">
        <v>3231.45</v>
      </c>
      <c r="O98" s="291">
        <v>1426250</v>
      </c>
      <c r="P98" s="292">
        <v>2.2768017210469702E-2</v>
      </c>
    </row>
    <row r="99" spans="1:16" ht="15">
      <c r="A99" s="254">
        <v>89</v>
      </c>
      <c r="B99" s="343" t="s">
        <v>53</v>
      </c>
      <c r="C99" s="435" t="s">
        <v>131</v>
      </c>
      <c r="D99" s="436">
        <v>44371</v>
      </c>
      <c r="E99" s="288">
        <v>1772.9</v>
      </c>
      <c r="F99" s="288">
        <v>1761.1000000000001</v>
      </c>
      <c r="G99" s="289">
        <v>1744.3000000000002</v>
      </c>
      <c r="H99" s="289">
        <v>1715.7</v>
      </c>
      <c r="I99" s="289">
        <v>1698.9</v>
      </c>
      <c r="J99" s="289">
        <v>1789.7000000000003</v>
      </c>
      <c r="K99" s="289">
        <v>1806.5</v>
      </c>
      <c r="L99" s="289">
        <v>1835.1000000000004</v>
      </c>
      <c r="M99" s="276">
        <v>1777.9</v>
      </c>
      <c r="N99" s="276">
        <v>1732.5</v>
      </c>
      <c r="O99" s="291">
        <v>12721200</v>
      </c>
      <c r="P99" s="292">
        <v>-1.9968567994822963E-2</v>
      </c>
    </row>
    <row r="100" spans="1:16" ht="15">
      <c r="A100" s="254">
        <v>90</v>
      </c>
      <c r="B100" s="343" t="s">
        <v>56</v>
      </c>
      <c r="C100" s="435" t="s">
        <v>132</v>
      </c>
      <c r="D100" s="436">
        <v>44371</v>
      </c>
      <c r="E100" s="288">
        <v>92.55</v>
      </c>
      <c r="F100" s="288">
        <v>91.483333333333334</v>
      </c>
      <c r="G100" s="289">
        <v>89.866666666666674</v>
      </c>
      <c r="H100" s="289">
        <v>87.183333333333337</v>
      </c>
      <c r="I100" s="289">
        <v>85.566666666666677</v>
      </c>
      <c r="J100" s="289">
        <v>94.166666666666671</v>
      </c>
      <c r="K100" s="289">
        <v>95.783333333333317</v>
      </c>
      <c r="L100" s="289">
        <v>98.466666666666669</v>
      </c>
      <c r="M100" s="276">
        <v>93.1</v>
      </c>
      <c r="N100" s="276">
        <v>88.8</v>
      </c>
      <c r="O100" s="291">
        <v>73515912</v>
      </c>
      <c r="P100" s="292">
        <v>1.8042511122095897E-2</v>
      </c>
    </row>
    <row r="101" spans="1:16" ht="15">
      <c r="A101" s="254">
        <v>91</v>
      </c>
      <c r="B101" s="343" t="s">
        <v>39</v>
      </c>
      <c r="C101" s="435" t="s">
        <v>348</v>
      </c>
      <c r="D101" s="436">
        <v>44371</v>
      </c>
      <c r="E101" s="288">
        <v>3155.55</v>
      </c>
      <c r="F101" s="288">
        <v>3143.8000000000006</v>
      </c>
      <c r="G101" s="289">
        <v>3115.9500000000012</v>
      </c>
      <c r="H101" s="289">
        <v>3076.3500000000004</v>
      </c>
      <c r="I101" s="289">
        <v>3048.5000000000009</v>
      </c>
      <c r="J101" s="289">
        <v>3183.4000000000015</v>
      </c>
      <c r="K101" s="289">
        <v>3211.2500000000009</v>
      </c>
      <c r="L101" s="289">
        <v>3250.8500000000017</v>
      </c>
      <c r="M101" s="276">
        <v>3171.65</v>
      </c>
      <c r="N101" s="276">
        <v>3104.2</v>
      </c>
      <c r="O101" s="291">
        <v>401000</v>
      </c>
      <c r="P101" s="292">
        <v>-2.1951219512195121E-2</v>
      </c>
    </row>
    <row r="102" spans="1:16" ht="15">
      <c r="A102" s="254">
        <v>92</v>
      </c>
      <c r="B102" s="343" t="s">
        <v>56</v>
      </c>
      <c r="C102" s="435" t="s">
        <v>133</v>
      </c>
      <c r="D102" s="436">
        <v>44371</v>
      </c>
      <c r="E102" s="288">
        <v>471.35</v>
      </c>
      <c r="F102" s="288">
        <v>466.7</v>
      </c>
      <c r="G102" s="289">
        <v>460.5</v>
      </c>
      <c r="H102" s="289">
        <v>449.65000000000003</v>
      </c>
      <c r="I102" s="289">
        <v>443.45000000000005</v>
      </c>
      <c r="J102" s="289">
        <v>477.54999999999995</v>
      </c>
      <c r="K102" s="289">
        <v>483.74999999999989</v>
      </c>
      <c r="L102" s="289">
        <v>494.59999999999991</v>
      </c>
      <c r="M102" s="276">
        <v>472.9</v>
      </c>
      <c r="N102" s="276">
        <v>455.85</v>
      </c>
      <c r="O102" s="291">
        <v>14608000</v>
      </c>
      <c r="P102" s="292">
        <v>1.7128533630413591E-2</v>
      </c>
    </row>
    <row r="103" spans="1:16" ht="15">
      <c r="A103" s="254">
        <v>93</v>
      </c>
      <c r="B103" s="343" t="s">
        <v>63</v>
      </c>
      <c r="C103" s="435" t="s">
        <v>134</v>
      </c>
      <c r="D103" s="436">
        <v>44371</v>
      </c>
      <c r="E103" s="288">
        <v>1469.85</v>
      </c>
      <c r="F103" s="288">
        <v>1461.9166666666667</v>
      </c>
      <c r="G103" s="289">
        <v>1451.4833333333336</v>
      </c>
      <c r="H103" s="289">
        <v>1433.1166666666668</v>
      </c>
      <c r="I103" s="289">
        <v>1422.6833333333336</v>
      </c>
      <c r="J103" s="289">
        <v>1480.2833333333335</v>
      </c>
      <c r="K103" s="289">
        <v>1490.7166666666665</v>
      </c>
      <c r="L103" s="289">
        <v>1509.0833333333335</v>
      </c>
      <c r="M103" s="276">
        <v>1472.35</v>
      </c>
      <c r="N103" s="276">
        <v>1443.55</v>
      </c>
      <c r="O103" s="291">
        <v>14200200</v>
      </c>
      <c r="P103" s="292">
        <v>3.1492774204327126E-2</v>
      </c>
    </row>
    <row r="104" spans="1:16" ht="15">
      <c r="A104" s="254">
        <v>94</v>
      </c>
      <c r="B104" s="343" t="s">
        <v>106</v>
      </c>
      <c r="C104" s="435" t="s">
        <v>260</v>
      </c>
      <c r="D104" s="436">
        <v>44371</v>
      </c>
      <c r="E104" s="288">
        <v>4074</v>
      </c>
      <c r="F104" s="288">
        <v>4057.1666666666665</v>
      </c>
      <c r="G104" s="289">
        <v>4027.4833333333331</v>
      </c>
      <c r="H104" s="289">
        <v>3980.9666666666667</v>
      </c>
      <c r="I104" s="289">
        <v>3951.2833333333333</v>
      </c>
      <c r="J104" s="289">
        <v>4103.6833333333325</v>
      </c>
      <c r="K104" s="289">
        <v>4133.3666666666668</v>
      </c>
      <c r="L104" s="289">
        <v>4179.8833333333332</v>
      </c>
      <c r="M104" s="276">
        <v>4086.85</v>
      </c>
      <c r="N104" s="276">
        <v>4010.65</v>
      </c>
      <c r="O104" s="291">
        <v>627300</v>
      </c>
      <c r="P104" s="292">
        <v>2.2243950134441456E-2</v>
      </c>
    </row>
    <row r="105" spans="1:16" ht="15">
      <c r="A105" s="254">
        <v>95</v>
      </c>
      <c r="B105" s="343" t="s">
        <v>106</v>
      </c>
      <c r="C105" s="435" t="s">
        <v>259</v>
      </c>
      <c r="D105" s="436">
        <v>44371</v>
      </c>
      <c r="E105" s="288">
        <v>2801.9</v>
      </c>
      <c r="F105" s="288">
        <v>2775.2166666666667</v>
      </c>
      <c r="G105" s="289">
        <v>2742.6833333333334</v>
      </c>
      <c r="H105" s="289">
        <v>2683.4666666666667</v>
      </c>
      <c r="I105" s="289">
        <v>2650.9333333333334</v>
      </c>
      <c r="J105" s="289">
        <v>2834.4333333333334</v>
      </c>
      <c r="K105" s="289">
        <v>2866.9666666666672</v>
      </c>
      <c r="L105" s="289">
        <v>2926.1833333333334</v>
      </c>
      <c r="M105" s="276">
        <v>2807.75</v>
      </c>
      <c r="N105" s="276">
        <v>2716</v>
      </c>
      <c r="O105" s="291">
        <v>495600</v>
      </c>
      <c r="P105" s="292">
        <v>1.5573770491803279E-2</v>
      </c>
    </row>
    <row r="106" spans="1:16" ht="15">
      <c r="A106" s="254">
        <v>96</v>
      </c>
      <c r="B106" s="343" t="s">
        <v>51</v>
      </c>
      <c r="C106" s="435" t="s">
        <v>135</v>
      </c>
      <c r="D106" s="436">
        <v>44371</v>
      </c>
      <c r="E106" s="288">
        <v>1156.25</v>
      </c>
      <c r="F106" s="288">
        <v>1147.0166666666667</v>
      </c>
      <c r="G106" s="289">
        <v>1133.9833333333333</v>
      </c>
      <c r="H106" s="289">
        <v>1111.7166666666667</v>
      </c>
      <c r="I106" s="289">
        <v>1098.6833333333334</v>
      </c>
      <c r="J106" s="289">
        <v>1169.2833333333333</v>
      </c>
      <c r="K106" s="289">
        <v>1182.3166666666666</v>
      </c>
      <c r="L106" s="289">
        <v>1204.5833333333333</v>
      </c>
      <c r="M106" s="276">
        <v>1160.05</v>
      </c>
      <c r="N106" s="276">
        <v>1124.75</v>
      </c>
      <c r="O106" s="291">
        <v>7862500</v>
      </c>
      <c r="P106" s="292">
        <v>1.0708041958041958E-2</v>
      </c>
    </row>
    <row r="107" spans="1:16" ht="15">
      <c r="A107" s="254">
        <v>97</v>
      </c>
      <c r="B107" s="343" t="s">
        <v>43</v>
      </c>
      <c r="C107" s="435" t="s">
        <v>136</v>
      </c>
      <c r="D107" s="436">
        <v>44371</v>
      </c>
      <c r="E107" s="288">
        <v>777.7</v>
      </c>
      <c r="F107" s="288">
        <v>773.23333333333323</v>
      </c>
      <c r="G107" s="289">
        <v>767.46666666666647</v>
      </c>
      <c r="H107" s="289">
        <v>757.23333333333323</v>
      </c>
      <c r="I107" s="289">
        <v>751.46666666666647</v>
      </c>
      <c r="J107" s="289">
        <v>783.46666666666647</v>
      </c>
      <c r="K107" s="289">
        <v>789.23333333333312</v>
      </c>
      <c r="L107" s="289">
        <v>799.46666666666647</v>
      </c>
      <c r="M107" s="276">
        <v>779</v>
      </c>
      <c r="N107" s="276">
        <v>763</v>
      </c>
      <c r="O107" s="291">
        <v>9349200</v>
      </c>
      <c r="P107" s="292">
        <v>7.0119882379552139E-3</v>
      </c>
    </row>
    <row r="108" spans="1:16" ht="15">
      <c r="A108" s="254">
        <v>98</v>
      </c>
      <c r="B108" s="343" t="s">
        <v>56</v>
      </c>
      <c r="C108" s="435" t="s">
        <v>137</v>
      </c>
      <c r="D108" s="436">
        <v>44371</v>
      </c>
      <c r="E108" s="288">
        <v>159.75</v>
      </c>
      <c r="F108" s="288">
        <v>158.13333333333333</v>
      </c>
      <c r="G108" s="289">
        <v>156.26666666666665</v>
      </c>
      <c r="H108" s="289">
        <v>152.78333333333333</v>
      </c>
      <c r="I108" s="289">
        <v>150.91666666666666</v>
      </c>
      <c r="J108" s="289">
        <v>161.61666666666665</v>
      </c>
      <c r="K108" s="289">
        <v>163.48333333333332</v>
      </c>
      <c r="L108" s="289">
        <v>166.96666666666664</v>
      </c>
      <c r="M108" s="276">
        <v>160</v>
      </c>
      <c r="N108" s="276">
        <v>154.65</v>
      </c>
      <c r="O108" s="291">
        <v>46804000</v>
      </c>
      <c r="P108" s="292">
        <v>-1.2323795053600067E-2</v>
      </c>
    </row>
    <row r="109" spans="1:16" ht="15">
      <c r="A109" s="254">
        <v>99</v>
      </c>
      <c r="B109" s="343" t="s">
        <v>56</v>
      </c>
      <c r="C109" s="435" t="s">
        <v>138</v>
      </c>
      <c r="D109" s="436">
        <v>44371</v>
      </c>
      <c r="E109" s="288">
        <v>160.94999999999999</v>
      </c>
      <c r="F109" s="288">
        <v>159.70000000000002</v>
      </c>
      <c r="G109" s="289">
        <v>158.00000000000003</v>
      </c>
      <c r="H109" s="289">
        <v>155.05000000000001</v>
      </c>
      <c r="I109" s="289">
        <v>153.35000000000002</v>
      </c>
      <c r="J109" s="289">
        <v>162.65000000000003</v>
      </c>
      <c r="K109" s="289">
        <v>164.35000000000002</v>
      </c>
      <c r="L109" s="289">
        <v>167.30000000000004</v>
      </c>
      <c r="M109" s="276">
        <v>161.4</v>
      </c>
      <c r="N109" s="276">
        <v>156.75</v>
      </c>
      <c r="O109" s="291">
        <v>27282000</v>
      </c>
      <c r="P109" s="292">
        <v>-1.5800865800865802E-2</v>
      </c>
    </row>
    <row r="110" spans="1:16" ht="15">
      <c r="A110" s="254">
        <v>100</v>
      </c>
      <c r="B110" s="343" t="s">
        <v>49</v>
      </c>
      <c r="C110" s="435" t="s">
        <v>139</v>
      </c>
      <c r="D110" s="436">
        <v>44371</v>
      </c>
      <c r="E110" s="288">
        <v>519.45000000000005</v>
      </c>
      <c r="F110" s="288">
        <v>521.18333333333339</v>
      </c>
      <c r="G110" s="289">
        <v>515.66666666666674</v>
      </c>
      <c r="H110" s="289">
        <v>511.88333333333333</v>
      </c>
      <c r="I110" s="289">
        <v>506.36666666666667</v>
      </c>
      <c r="J110" s="289">
        <v>524.96666666666681</v>
      </c>
      <c r="K110" s="289">
        <v>530.48333333333346</v>
      </c>
      <c r="L110" s="289">
        <v>534.26666666666688</v>
      </c>
      <c r="M110" s="276">
        <v>526.70000000000005</v>
      </c>
      <c r="N110" s="276">
        <v>517.4</v>
      </c>
      <c r="O110" s="291">
        <v>6204000</v>
      </c>
      <c r="P110" s="292">
        <v>1.2911555842479018E-3</v>
      </c>
    </row>
    <row r="111" spans="1:16" ht="15">
      <c r="A111" s="254">
        <v>101</v>
      </c>
      <c r="B111" s="343" t="s">
        <v>43</v>
      </c>
      <c r="C111" s="435" t="s">
        <v>140</v>
      </c>
      <c r="D111" s="436">
        <v>44371</v>
      </c>
      <c r="E111" s="288">
        <v>6915.3</v>
      </c>
      <c r="F111" s="288">
        <v>6901.7833333333328</v>
      </c>
      <c r="G111" s="289">
        <v>6868.5666666666657</v>
      </c>
      <c r="H111" s="289">
        <v>6821.833333333333</v>
      </c>
      <c r="I111" s="289">
        <v>6788.6166666666659</v>
      </c>
      <c r="J111" s="289">
        <v>6948.5166666666655</v>
      </c>
      <c r="K111" s="289">
        <v>6981.7333333333327</v>
      </c>
      <c r="L111" s="289">
        <v>7028.4666666666653</v>
      </c>
      <c r="M111" s="276">
        <v>6935</v>
      </c>
      <c r="N111" s="276">
        <v>6855.05</v>
      </c>
      <c r="O111" s="291">
        <v>2048200</v>
      </c>
      <c r="P111" s="292">
        <v>6.9318125952509708E-3</v>
      </c>
    </row>
    <row r="112" spans="1:16" ht="15">
      <c r="A112" s="254">
        <v>102</v>
      </c>
      <c r="B112" s="343" t="s">
        <v>49</v>
      </c>
      <c r="C112" s="435" t="s">
        <v>141</v>
      </c>
      <c r="D112" s="436">
        <v>44371</v>
      </c>
      <c r="E112" s="288">
        <v>670.25</v>
      </c>
      <c r="F112" s="288">
        <v>668.58333333333337</v>
      </c>
      <c r="G112" s="289">
        <v>657.7166666666667</v>
      </c>
      <c r="H112" s="289">
        <v>645.18333333333328</v>
      </c>
      <c r="I112" s="289">
        <v>634.31666666666661</v>
      </c>
      <c r="J112" s="289">
        <v>681.11666666666679</v>
      </c>
      <c r="K112" s="289">
        <v>691.98333333333335</v>
      </c>
      <c r="L112" s="289">
        <v>704.51666666666688</v>
      </c>
      <c r="M112" s="276">
        <v>679.45</v>
      </c>
      <c r="N112" s="276">
        <v>656.05</v>
      </c>
      <c r="O112" s="291">
        <v>10522500</v>
      </c>
      <c r="P112" s="292">
        <v>7.0582605574829524E-3</v>
      </c>
    </row>
    <row r="113" spans="1:16" ht="15">
      <c r="A113" s="254">
        <v>103</v>
      </c>
      <c r="B113" s="343" t="s">
        <v>56</v>
      </c>
      <c r="C113" s="435" t="s">
        <v>142</v>
      </c>
      <c r="D113" s="436">
        <v>44371</v>
      </c>
      <c r="E113" s="288">
        <v>1017.35</v>
      </c>
      <c r="F113" s="288">
        <v>1001.8666666666667</v>
      </c>
      <c r="G113" s="289">
        <v>980.73333333333335</v>
      </c>
      <c r="H113" s="289">
        <v>944.11666666666667</v>
      </c>
      <c r="I113" s="289">
        <v>922.98333333333335</v>
      </c>
      <c r="J113" s="289">
        <v>1038.4833333333333</v>
      </c>
      <c r="K113" s="289">
        <v>1059.6166666666668</v>
      </c>
      <c r="L113" s="289">
        <v>1096.2333333333333</v>
      </c>
      <c r="M113" s="276">
        <v>1023</v>
      </c>
      <c r="N113" s="276">
        <v>965.25</v>
      </c>
      <c r="O113" s="291">
        <v>2382250</v>
      </c>
      <c r="P113" s="292">
        <v>-7.9145728643216076E-2</v>
      </c>
    </row>
    <row r="114" spans="1:16" ht="15">
      <c r="A114" s="254">
        <v>104</v>
      </c>
      <c r="B114" s="343" t="s">
        <v>72</v>
      </c>
      <c r="C114" s="435" t="s">
        <v>143</v>
      </c>
      <c r="D114" s="436">
        <v>44371</v>
      </c>
      <c r="E114" s="288">
        <v>1192.9000000000001</v>
      </c>
      <c r="F114" s="288">
        <v>1180.6166666666668</v>
      </c>
      <c r="G114" s="289">
        <v>1163.4833333333336</v>
      </c>
      <c r="H114" s="289">
        <v>1134.0666666666668</v>
      </c>
      <c r="I114" s="289">
        <v>1116.9333333333336</v>
      </c>
      <c r="J114" s="289">
        <v>1210.0333333333335</v>
      </c>
      <c r="K114" s="289">
        <v>1227.1666666666667</v>
      </c>
      <c r="L114" s="289">
        <v>1256.5833333333335</v>
      </c>
      <c r="M114" s="276">
        <v>1197.75</v>
      </c>
      <c r="N114" s="276">
        <v>1151.2</v>
      </c>
      <c r="O114" s="291">
        <v>2002800</v>
      </c>
      <c r="P114" s="292">
        <v>2.8025870033877427E-2</v>
      </c>
    </row>
    <row r="115" spans="1:16" ht="15">
      <c r="A115" s="254">
        <v>105</v>
      </c>
      <c r="B115" s="343" t="s">
        <v>106</v>
      </c>
      <c r="C115" s="435" t="s">
        <v>144</v>
      </c>
      <c r="D115" s="436">
        <v>44371</v>
      </c>
      <c r="E115" s="288">
        <v>2492.1999999999998</v>
      </c>
      <c r="F115" s="288">
        <v>2476.1833333333329</v>
      </c>
      <c r="G115" s="289">
        <v>2456.016666666666</v>
      </c>
      <c r="H115" s="289">
        <v>2419.833333333333</v>
      </c>
      <c r="I115" s="289">
        <v>2399.6666666666661</v>
      </c>
      <c r="J115" s="289">
        <v>2512.3666666666659</v>
      </c>
      <c r="K115" s="289">
        <v>2532.5333333333328</v>
      </c>
      <c r="L115" s="289">
        <v>2568.7166666666658</v>
      </c>
      <c r="M115" s="276">
        <v>2496.35</v>
      </c>
      <c r="N115" s="276">
        <v>2440</v>
      </c>
      <c r="O115" s="291">
        <v>1806400</v>
      </c>
      <c r="P115" s="292">
        <v>3.1521242576518956E-2</v>
      </c>
    </row>
    <row r="116" spans="1:16" ht="15">
      <c r="A116" s="254">
        <v>106</v>
      </c>
      <c r="B116" s="343" t="s">
        <v>43</v>
      </c>
      <c r="C116" s="435" t="s">
        <v>145</v>
      </c>
      <c r="D116" s="436">
        <v>44371</v>
      </c>
      <c r="E116" s="288">
        <v>237</v>
      </c>
      <c r="F116" s="288">
        <v>236.25</v>
      </c>
      <c r="G116" s="289">
        <v>231.9</v>
      </c>
      <c r="H116" s="289">
        <v>226.8</v>
      </c>
      <c r="I116" s="289">
        <v>222.45000000000002</v>
      </c>
      <c r="J116" s="289">
        <v>241.35</v>
      </c>
      <c r="K116" s="289">
        <v>245.70000000000002</v>
      </c>
      <c r="L116" s="289">
        <v>250.79999999999998</v>
      </c>
      <c r="M116" s="276">
        <v>240.6</v>
      </c>
      <c r="N116" s="276">
        <v>231.15</v>
      </c>
      <c r="O116" s="291">
        <v>31493000</v>
      </c>
      <c r="P116" s="292">
        <v>9.196949304620906E-3</v>
      </c>
    </row>
    <row r="117" spans="1:16" ht="15">
      <c r="A117" s="254">
        <v>107</v>
      </c>
      <c r="B117" s="343" t="s">
        <v>106</v>
      </c>
      <c r="C117" s="435" t="s">
        <v>262</v>
      </c>
      <c r="D117" s="436">
        <v>44371</v>
      </c>
      <c r="E117" s="288">
        <v>2051.4</v>
      </c>
      <c r="F117" s="288">
        <v>2031.3</v>
      </c>
      <c r="G117" s="289">
        <v>2000.75</v>
      </c>
      <c r="H117" s="289">
        <v>1950.1000000000001</v>
      </c>
      <c r="I117" s="289">
        <v>1919.5500000000002</v>
      </c>
      <c r="J117" s="289">
        <v>2081.9499999999998</v>
      </c>
      <c r="K117" s="289">
        <v>2112.4999999999995</v>
      </c>
      <c r="L117" s="289">
        <v>2163.1499999999996</v>
      </c>
      <c r="M117" s="276">
        <v>2061.85</v>
      </c>
      <c r="N117" s="276">
        <v>1980.65</v>
      </c>
      <c r="O117" s="291">
        <v>668850</v>
      </c>
      <c r="P117" s="292">
        <v>-2.9702970297029702E-2</v>
      </c>
    </row>
    <row r="118" spans="1:16" ht="15">
      <c r="A118" s="254">
        <v>108</v>
      </c>
      <c r="B118" s="343" t="s">
        <v>43</v>
      </c>
      <c r="C118" s="435" t="s">
        <v>146</v>
      </c>
      <c r="D118" s="436">
        <v>44371</v>
      </c>
      <c r="E118" s="288">
        <v>81692.75</v>
      </c>
      <c r="F118" s="288">
        <v>81677.349999999991</v>
      </c>
      <c r="G118" s="289">
        <v>81159.949999999983</v>
      </c>
      <c r="H118" s="289">
        <v>80627.149999999994</v>
      </c>
      <c r="I118" s="289">
        <v>80109.749999999985</v>
      </c>
      <c r="J118" s="289">
        <v>82210.14999999998</v>
      </c>
      <c r="K118" s="289">
        <v>82727.549999999974</v>
      </c>
      <c r="L118" s="289">
        <v>83260.349999999977</v>
      </c>
      <c r="M118" s="276">
        <v>82194.75</v>
      </c>
      <c r="N118" s="276">
        <v>81144.55</v>
      </c>
      <c r="O118" s="291">
        <v>48160</v>
      </c>
      <c r="P118" s="292">
        <v>6.3134657836644598E-2</v>
      </c>
    </row>
    <row r="119" spans="1:16" ht="15">
      <c r="A119" s="254">
        <v>109</v>
      </c>
      <c r="B119" s="343" t="s">
        <v>56</v>
      </c>
      <c r="C119" s="435" t="s">
        <v>147</v>
      </c>
      <c r="D119" s="436">
        <v>44371</v>
      </c>
      <c r="E119" s="288">
        <v>1490.6</v>
      </c>
      <c r="F119" s="288">
        <v>1480.1333333333332</v>
      </c>
      <c r="G119" s="289">
        <v>1461.3166666666664</v>
      </c>
      <c r="H119" s="289">
        <v>1432.0333333333331</v>
      </c>
      <c r="I119" s="289">
        <v>1413.2166666666662</v>
      </c>
      <c r="J119" s="289">
        <v>1509.4166666666665</v>
      </c>
      <c r="K119" s="289">
        <v>1528.2333333333331</v>
      </c>
      <c r="L119" s="289">
        <v>1557.5166666666667</v>
      </c>
      <c r="M119" s="276">
        <v>1498.95</v>
      </c>
      <c r="N119" s="276">
        <v>1450.85</v>
      </c>
      <c r="O119" s="291">
        <v>3393000</v>
      </c>
      <c r="P119" s="292">
        <v>9.3708165997322627E-3</v>
      </c>
    </row>
    <row r="120" spans="1:16" ht="15">
      <c r="A120" s="254">
        <v>110</v>
      </c>
      <c r="B120" s="343" t="s">
        <v>39</v>
      </c>
      <c r="C120" s="435" t="s">
        <v>790</v>
      </c>
      <c r="D120" s="436">
        <v>44371</v>
      </c>
      <c r="E120" s="288">
        <v>356.35</v>
      </c>
      <c r="F120" s="288">
        <v>354.08333333333331</v>
      </c>
      <c r="G120" s="289">
        <v>350.81666666666661</v>
      </c>
      <c r="H120" s="289">
        <v>345.2833333333333</v>
      </c>
      <c r="I120" s="289">
        <v>342.01666666666659</v>
      </c>
      <c r="J120" s="289">
        <v>359.61666666666662</v>
      </c>
      <c r="K120" s="289">
        <v>362.88333333333338</v>
      </c>
      <c r="L120" s="289">
        <v>368.41666666666663</v>
      </c>
      <c r="M120" s="276">
        <v>357.35</v>
      </c>
      <c r="N120" s="276">
        <v>348.55</v>
      </c>
      <c r="O120" s="291">
        <v>2651200</v>
      </c>
      <c r="P120" s="292">
        <v>2.9192546583850933E-2</v>
      </c>
    </row>
    <row r="121" spans="1:16" ht="15">
      <c r="A121" s="254">
        <v>111</v>
      </c>
      <c r="B121" s="343" t="s">
        <v>111</v>
      </c>
      <c r="C121" s="435" t="s">
        <v>148</v>
      </c>
      <c r="D121" s="436">
        <v>44371</v>
      </c>
      <c r="E121" s="288">
        <v>68.849999999999994</v>
      </c>
      <c r="F121" s="288">
        <v>67.8</v>
      </c>
      <c r="G121" s="289">
        <v>66.5</v>
      </c>
      <c r="H121" s="289">
        <v>64.150000000000006</v>
      </c>
      <c r="I121" s="289">
        <v>62.850000000000009</v>
      </c>
      <c r="J121" s="289">
        <v>70.149999999999991</v>
      </c>
      <c r="K121" s="289">
        <v>71.449999999999974</v>
      </c>
      <c r="L121" s="289">
        <v>73.799999999999983</v>
      </c>
      <c r="M121" s="276">
        <v>69.099999999999994</v>
      </c>
      <c r="N121" s="276">
        <v>65.45</v>
      </c>
      <c r="O121" s="291">
        <v>84048000</v>
      </c>
      <c r="P121" s="292">
        <v>2.4330900243309003E-3</v>
      </c>
    </row>
    <row r="122" spans="1:16" ht="15">
      <c r="A122" s="254">
        <v>112</v>
      </c>
      <c r="B122" s="343" t="s">
        <v>39</v>
      </c>
      <c r="C122" s="435" t="s">
        <v>256</v>
      </c>
      <c r="D122" s="436">
        <v>44371</v>
      </c>
      <c r="E122" s="288">
        <v>4969.5</v>
      </c>
      <c r="F122" s="288">
        <v>4926.3166666666666</v>
      </c>
      <c r="G122" s="289">
        <v>4841.6833333333334</v>
      </c>
      <c r="H122" s="289">
        <v>4713.8666666666668</v>
      </c>
      <c r="I122" s="289">
        <v>4629.2333333333336</v>
      </c>
      <c r="J122" s="289">
        <v>5054.1333333333332</v>
      </c>
      <c r="K122" s="289">
        <v>5138.7666666666664</v>
      </c>
      <c r="L122" s="289">
        <v>5266.583333333333</v>
      </c>
      <c r="M122" s="276">
        <v>5010.95</v>
      </c>
      <c r="N122" s="276">
        <v>4798.5</v>
      </c>
      <c r="O122" s="291">
        <v>1274750</v>
      </c>
      <c r="P122" s="292">
        <v>-3.1280547409579668E-3</v>
      </c>
    </row>
    <row r="123" spans="1:16" ht="15">
      <c r="A123" s="254">
        <v>113</v>
      </c>
      <c r="B123" s="343" t="s">
        <v>835</v>
      </c>
      <c r="C123" s="435" t="s">
        <v>450</v>
      </c>
      <c r="D123" s="436">
        <v>44371</v>
      </c>
      <c r="E123" s="288">
        <v>3316.95</v>
      </c>
      <c r="F123" s="288">
        <v>3309.6833333333329</v>
      </c>
      <c r="G123" s="289">
        <v>3257.3166666666657</v>
      </c>
      <c r="H123" s="289">
        <v>3197.6833333333329</v>
      </c>
      <c r="I123" s="289">
        <v>3145.3166666666657</v>
      </c>
      <c r="J123" s="289">
        <v>3369.3166666666657</v>
      </c>
      <c r="K123" s="289">
        <v>3421.6833333333334</v>
      </c>
      <c r="L123" s="289">
        <v>3481.3166666666657</v>
      </c>
      <c r="M123" s="276">
        <v>3362.05</v>
      </c>
      <c r="N123" s="276">
        <v>3250.05</v>
      </c>
      <c r="O123" s="291">
        <v>343125</v>
      </c>
      <c r="P123" s="292">
        <v>7.4700493305144472E-2</v>
      </c>
    </row>
    <row r="124" spans="1:16" ht="15">
      <c r="A124" s="254">
        <v>114</v>
      </c>
      <c r="B124" s="343" t="s">
        <v>49</v>
      </c>
      <c r="C124" s="435" t="s">
        <v>151</v>
      </c>
      <c r="D124" s="436">
        <v>44371</v>
      </c>
      <c r="E124" s="288">
        <v>17653.75</v>
      </c>
      <c r="F124" s="288">
        <v>17643.55</v>
      </c>
      <c r="G124" s="289">
        <v>17556.849999999999</v>
      </c>
      <c r="H124" s="289">
        <v>17459.95</v>
      </c>
      <c r="I124" s="289">
        <v>17373.25</v>
      </c>
      <c r="J124" s="289">
        <v>17740.449999999997</v>
      </c>
      <c r="K124" s="289">
        <v>17827.150000000001</v>
      </c>
      <c r="L124" s="289">
        <v>17924.049999999996</v>
      </c>
      <c r="M124" s="276">
        <v>17730.25</v>
      </c>
      <c r="N124" s="276">
        <v>17546.650000000001</v>
      </c>
      <c r="O124" s="291">
        <v>256200</v>
      </c>
      <c r="P124" s="292">
        <v>1.2248123271434215E-2</v>
      </c>
    </row>
    <row r="125" spans="1:16" ht="15">
      <c r="A125" s="254">
        <v>115</v>
      </c>
      <c r="B125" s="343" t="s">
        <v>111</v>
      </c>
      <c r="C125" s="435" t="s">
        <v>152</v>
      </c>
      <c r="D125" s="436">
        <v>44371</v>
      </c>
      <c r="E125" s="288">
        <v>185.35</v>
      </c>
      <c r="F125" s="288">
        <v>181.70000000000002</v>
      </c>
      <c r="G125" s="289">
        <v>177.40000000000003</v>
      </c>
      <c r="H125" s="289">
        <v>169.45000000000002</v>
      </c>
      <c r="I125" s="289">
        <v>165.15000000000003</v>
      </c>
      <c r="J125" s="289">
        <v>189.65000000000003</v>
      </c>
      <c r="K125" s="289">
        <v>193.95000000000005</v>
      </c>
      <c r="L125" s="289">
        <v>201.90000000000003</v>
      </c>
      <c r="M125" s="276">
        <v>186</v>
      </c>
      <c r="N125" s="276">
        <v>173.75</v>
      </c>
      <c r="O125" s="291">
        <v>78376600</v>
      </c>
      <c r="P125" s="292">
        <v>3.4205575508807937E-4</v>
      </c>
    </row>
    <row r="126" spans="1:16" ht="15">
      <c r="A126" s="254">
        <v>116</v>
      </c>
      <c r="B126" s="343" t="s">
        <v>42</v>
      </c>
      <c r="C126" s="435" t="s">
        <v>153</v>
      </c>
      <c r="D126" s="436">
        <v>44371</v>
      </c>
      <c r="E126" s="288">
        <v>118.05</v>
      </c>
      <c r="F126" s="288">
        <v>115.88333333333333</v>
      </c>
      <c r="G126" s="289">
        <v>113.36666666666665</v>
      </c>
      <c r="H126" s="289">
        <v>108.68333333333332</v>
      </c>
      <c r="I126" s="289">
        <v>106.16666666666664</v>
      </c>
      <c r="J126" s="289">
        <v>120.56666666666665</v>
      </c>
      <c r="K126" s="289">
        <v>123.08333333333333</v>
      </c>
      <c r="L126" s="289">
        <v>127.76666666666665</v>
      </c>
      <c r="M126" s="276">
        <v>118.4</v>
      </c>
      <c r="N126" s="276">
        <v>111.2</v>
      </c>
      <c r="O126" s="291">
        <v>74191200</v>
      </c>
      <c r="P126" s="292">
        <v>7.4303405572755414E-3</v>
      </c>
    </row>
    <row r="127" spans="1:16" ht="15">
      <c r="A127" s="254">
        <v>117</v>
      </c>
      <c r="B127" s="343" t="s">
        <v>72</v>
      </c>
      <c r="C127" s="435" t="s">
        <v>155</v>
      </c>
      <c r="D127" s="436">
        <v>44371</v>
      </c>
      <c r="E127" s="288">
        <v>121.05</v>
      </c>
      <c r="F127" s="288">
        <v>120.7</v>
      </c>
      <c r="G127" s="289">
        <v>119.35000000000001</v>
      </c>
      <c r="H127" s="289">
        <v>117.65</v>
      </c>
      <c r="I127" s="289">
        <v>116.30000000000001</v>
      </c>
      <c r="J127" s="289">
        <v>122.4</v>
      </c>
      <c r="K127" s="289">
        <v>123.75</v>
      </c>
      <c r="L127" s="289">
        <v>125.45</v>
      </c>
      <c r="M127" s="276">
        <v>122.05</v>
      </c>
      <c r="N127" s="276">
        <v>119</v>
      </c>
      <c r="O127" s="291">
        <v>75598600</v>
      </c>
      <c r="P127" s="292">
        <v>-1.7610566339803884E-2</v>
      </c>
    </row>
    <row r="128" spans="1:16" ht="15">
      <c r="A128" s="254">
        <v>118</v>
      </c>
      <c r="B128" s="343" t="s">
        <v>78</v>
      </c>
      <c r="C128" s="435" t="s">
        <v>156</v>
      </c>
      <c r="D128" s="436">
        <v>44371</v>
      </c>
      <c r="E128" s="288">
        <v>29735</v>
      </c>
      <c r="F128" s="288">
        <v>29716.75</v>
      </c>
      <c r="G128" s="289">
        <v>29456.5</v>
      </c>
      <c r="H128" s="289">
        <v>29178</v>
      </c>
      <c r="I128" s="289">
        <v>28917.75</v>
      </c>
      <c r="J128" s="289">
        <v>29995.25</v>
      </c>
      <c r="K128" s="289">
        <v>30255.5</v>
      </c>
      <c r="L128" s="289">
        <v>30534</v>
      </c>
      <c r="M128" s="276">
        <v>29977</v>
      </c>
      <c r="N128" s="276">
        <v>29438.25</v>
      </c>
      <c r="O128" s="291">
        <v>84750</v>
      </c>
      <c r="P128" s="292">
        <v>7.578065498857578E-2</v>
      </c>
    </row>
    <row r="129" spans="1:16" ht="15">
      <c r="A129" s="254">
        <v>119</v>
      </c>
      <c r="B129" s="362" t="s">
        <v>51</v>
      </c>
      <c r="C129" s="435" t="s">
        <v>157</v>
      </c>
      <c r="D129" s="436">
        <v>44371</v>
      </c>
      <c r="E129" s="288">
        <v>2318.9</v>
      </c>
      <c r="F129" s="288">
        <v>2284.7166666666667</v>
      </c>
      <c r="G129" s="289">
        <v>2234.1833333333334</v>
      </c>
      <c r="H129" s="289">
        <v>2149.4666666666667</v>
      </c>
      <c r="I129" s="289">
        <v>2098.9333333333334</v>
      </c>
      <c r="J129" s="289">
        <v>2369.4333333333334</v>
      </c>
      <c r="K129" s="289">
        <v>2419.9666666666672</v>
      </c>
      <c r="L129" s="289">
        <v>2504.6833333333334</v>
      </c>
      <c r="M129" s="276">
        <v>2335.25</v>
      </c>
      <c r="N129" s="276">
        <v>2200</v>
      </c>
      <c r="O129" s="291">
        <v>3423750</v>
      </c>
      <c r="P129" s="292">
        <v>1.6575487874581529E-2</v>
      </c>
    </row>
    <row r="130" spans="1:16" ht="15">
      <c r="A130" s="254">
        <v>120</v>
      </c>
      <c r="B130" s="343" t="s">
        <v>72</v>
      </c>
      <c r="C130" s="435" t="s">
        <v>158</v>
      </c>
      <c r="D130" s="436">
        <v>44371</v>
      </c>
      <c r="E130" s="288">
        <v>228.3</v>
      </c>
      <c r="F130" s="288">
        <v>226.58333333333334</v>
      </c>
      <c r="G130" s="289">
        <v>224.56666666666669</v>
      </c>
      <c r="H130" s="289">
        <v>220.83333333333334</v>
      </c>
      <c r="I130" s="289">
        <v>218.81666666666669</v>
      </c>
      <c r="J130" s="289">
        <v>230.31666666666669</v>
      </c>
      <c r="K130" s="289">
        <v>232.33333333333334</v>
      </c>
      <c r="L130" s="289">
        <v>236.06666666666669</v>
      </c>
      <c r="M130" s="276">
        <v>228.6</v>
      </c>
      <c r="N130" s="276">
        <v>222.85</v>
      </c>
      <c r="O130" s="291">
        <v>26982000</v>
      </c>
      <c r="P130" s="292">
        <v>-0.17281339096845397</v>
      </c>
    </row>
    <row r="131" spans="1:16" ht="15">
      <c r="A131" s="254">
        <v>121</v>
      </c>
      <c r="B131" s="343" t="s">
        <v>56</v>
      </c>
      <c r="C131" s="435" t="s">
        <v>159</v>
      </c>
      <c r="D131" s="436">
        <v>44371</v>
      </c>
      <c r="E131" s="288">
        <v>124.65</v>
      </c>
      <c r="F131" s="288">
        <v>123.96666666666665</v>
      </c>
      <c r="G131" s="289">
        <v>123.0333333333333</v>
      </c>
      <c r="H131" s="289">
        <v>121.41666666666664</v>
      </c>
      <c r="I131" s="289">
        <v>120.48333333333329</v>
      </c>
      <c r="J131" s="289">
        <v>125.58333333333331</v>
      </c>
      <c r="K131" s="289">
        <v>126.51666666666668</v>
      </c>
      <c r="L131" s="289">
        <v>128.13333333333333</v>
      </c>
      <c r="M131" s="276">
        <v>124.9</v>
      </c>
      <c r="N131" s="276">
        <v>122.35</v>
      </c>
      <c r="O131" s="291">
        <v>45489400</v>
      </c>
      <c r="P131" s="292">
        <v>6.9221801224132906E-2</v>
      </c>
    </row>
    <row r="132" spans="1:16" ht="15">
      <c r="A132" s="254">
        <v>122</v>
      </c>
      <c r="B132" s="343" t="s">
        <v>51</v>
      </c>
      <c r="C132" s="435" t="s">
        <v>269</v>
      </c>
      <c r="D132" s="436">
        <v>44371</v>
      </c>
      <c r="E132" s="288">
        <v>5549.9</v>
      </c>
      <c r="F132" s="288">
        <v>5502.2833333333328</v>
      </c>
      <c r="G132" s="289">
        <v>5435.5666666666657</v>
      </c>
      <c r="H132" s="289">
        <v>5321.2333333333327</v>
      </c>
      <c r="I132" s="289">
        <v>5254.5166666666655</v>
      </c>
      <c r="J132" s="289">
        <v>5616.6166666666659</v>
      </c>
      <c r="K132" s="289">
        <v>5683.333333333333</v>
      </c>
      <c r="L132" s="289">
        <v>5797.6666666666661</v>
      </c>
      <c r="M132" s="276">
        <v>5569</v>
      </c>
      <c r="N132" s="276">
        <v>5387.95</v>
      </c>
      <c r="O132" s="291">
        <v>399750</v>
      </c>
      <c r="P132" s="292">
        <v>1.588310038119441E-2</v>
      </c>
    </row>
    <row r="133" spans="1:16" ht="15">
      <c r="A133" s="254">
        <v>123</v>
      </c>
      <c r="B133" s="343" t="s">
        <v>49</v>
      </c>
      <c r="C133" s="435" t="s">
        <v>160</v>
      </c>
      <c r="D133" s="436">
        <v>44371</v>
      </c>
      <c r="E133" s="288">
        <v>2152.6</v>
      </c>
      <c r="F133" s="288">
        <v>2136.5</v>
      </c>
      <c r="G133" s="289">
        <v>2116.15</v>
      </c>
      <c r="H133" s="289">
        <v>2079.7000000000003</v>
      </c>
      <c r="I133" s="289">
        <v>2059.3500000000004</v>
      </c>
      <c r="J133" s="289">
        <v>2172.9499999999998</v>
      </c>
      <c r="K133" s="289">
        <v>2193.3000000000002</v>
      </c>
      <c r="L133" s="289">
        <v>2229.7499999999995</v>
      </c>
      <c r="M133" s="276">
        <v>2156.85</v>
      </c>
      <c r="N133" s="276">
        <v>2100.0500000000002</v>
      </c>
      <c r="O133" s="291">
        <v>2397000</v>
      </c>
      <c r="P133" s="292">
        <v>-1.5201314708299097E-2</v>
      </c>
    </row>
    <row r="134" spans="1:16" ht="15">
      <c r="A134" s="254">
        <v>124</v>
      </c>
      <c r="B134" s="343" t="s">
        <v>835</v>
      </c>
      <c r="C134" s="435" t="s">
        <v>267</v>
      </c>
      <c r="D134" s="436">
        <v>44371</v>
      </c>
      <c r="E134" s="288">
        <v>2813.35</v>
      </c>
      <c r="F134" s="288">
        <v>2822.6333333333332</v>
      </c>
      <c r="G134" s="289">
        <v>2794.9166666666665</v>
      </c>
      <c r="H134" s="289">
        <v>2776.4833333333331</v>
      </c>
      <c r="I134" s="289">
        <v>2748.7666666666664</v>
      </c>
      <c r="J134" s="289">
        <v>2841.0666666666666</v>
      </c>
      <c r="K134" s="289">
        <v>2868.7833333333338</v>
      </c>
      <c r="L134" s="289">
        <v>2887.2166666666667</v>
      </c>
      <c r="M134" s="276">
        <v>2850.35</v>
      </c>
      <c r="N134" s="276">
        <v>2804.2</v>
      </c>
      <c r="O134" s="291">
        <v>697000</v>
      </c>
      <c r="P134" s="292">
        <v>1.4556040756914119E-2</v>
      </c>
    </row>
    <row r="135" spans="1:16" ht="15">
      <c r="A135" s="254">
        <v>125</v>
      </c>
      <c r="B135" s="343" t="s">
        <v>53</v>
      </c>
      <c r="C135" s="435" t="s">
        <v>161</v>
      </c>
      <c r="D135" s="436">
        <v>44371</v>
      </c>
      <c r="E135" s="288">
        <v>41.75</v>
      </c>
      <c r="F135" s="288">
        <v>40.75</v>
      </c>
      <c r="G135" s="289">
        <v>39.6</v>
      </c>
      <c r="H135" s="289">
        <v>37.450000000000003</v>
      </c>
      <c r="I135" s="289">
        <v>36.300000000000004</v>
      </c>
      <c r="J135" s="289">
        <v>42.9</v>
      </c>
      <c r="K135" s="289">
        <v>44.050000000000004</v>
      </c>
      <c r="L135" s="289">
        <v>46.199999999999996</v>
      </c>
      <c r="M135" s="276">
        <v>41.9</v>
      </c>
      <c r="N135" s="276">
        <v>38.6</v>
      </c>
      <c r="O135" s="291">
        <v>296320000</v>
      </c>
      <c r="P135" s="292">
        <v>-2.2381756756756757E-2</v>
      </c>
    </row>
    <row r="136" spans="1:16" ht="15">
      <c r="A136" s="254">
        <v>126</v>
      </c>
      <c r="B136" s="343" t="s">
        <v>42</v>
      </c>
      <c r="C136" s="435" t="s">
        <v>162</v>
      </c>
      <c r="D136" s="436">
        <v>44371</v>
      </c>
      <c r="E136" s="288">
        <v>234.9</v>
      </c>
      <c r="F136" s="288">
        <v>232.95000000000002</v>
      </c>
      <c r="G136" s="289">
        <v>230.50000000000003</v>
      </c>
      <c r="H136" s="289">
        <v>226.10000000000002</v>
      </c>
      <c r="I136" s="289">
        <v>223.65000000000003</v>
      </c>
      <c r="J136" s="289">
        <v>237.35000000000002</v>
      </c>
      <c r="K136" s="289">
        <v>239.8</v>
      </c>
      <c r="L136" s="289">
        <v>244.20000000000002</v>
      </c>
      <c r="M136" s="276">
        <v>235.4</v>
      </c>
      <c r="N136" s="276">
        <v>228.55</v>
      </c>
      <c r="O136" s="291">
        <v>23740000</v>
      </c>
      <c r="P136" s="292">
        <v>-6.9895000783576244E-2</v>
      </c>
    </row>
    <row r="137" spans="1:16" ht="15">
      <c r="A137" s="254">
        <v>127</v>
      </c>
      <c r="B137" s="343" t="s">
        <v>88</v>
      </c>
      <c r="C137" s="435" t="s">
        <v>163</v>
      </c>
      <c r="D137" s="436">
        <v>44371</v>
      </c>
      <c r="E137" s="288">
        <v>1383.35</v>
      </c>
      <c r="F137" s="288">
        <v>1392.3999999999999</v>
      </c>
      <c r="G137" s="289">
        <v>1370.9499999999998</v>
      </c>
      <c r="H137" s="289">
        <v>1358.55</v>
      </c>
      <c r="I137" s="289">
        <v>1337.1</v>
      </c>
      <c r="J137" s="289">
        <v>1404.7999999999997</v>
      </c>
      <c r="K137" s="289">
        <v>1426.25</v>
      </c>
      <c r="L137" s="289">
        <v>1438.6499999999996</v>
      </c>
      <c r="M137" s="276">
        <v>1413.85</v>
      </c>
      <c r="N137" s="276">
        <v>1380</v>
      </c>
      <c r="O137" s="291">
        <v>1459909</v>
      </c>
      <c r="P137" s="292">
        <v>-6.8069628474928548E-2</v>
      </c>
    </row>
    <row r="138" spans="1:16" ht="15">
      <c r="A138" s="254">
        <v>128</v>
      </c>
      <c r="B138" s="343" t="s">
        <v>37</v>
      </c>
      <c r="C138" s="435" t="s">
        <v>164</v>
      </c>
      <c r="D138" s="436">
        <v>44371</v>
      </c>
      <c r="E138" s="288">
        <v>1028.3499999999999</v>
      </c>
      <c r="F138" s="288">
        <v>1025.8666666666668</v>
      </c>
      <c r="G138" s="289">
        <v>1008.5333333333335</v>
      </c>
      <c r="H138" s="289">
        <v>988.7166666666667</v>
      </c>
      <c r="I138" s="289">
        <v>971.38333333333344</v>
      </c>
      <c r="J138" s="289">
        <v>1045.6833333333336</v>
      </c>
      <c r="K138" s="289">
        <v>1063.0166666666667</v>
      </c>
      <c r="L138" s="289">
        <v>1082.8333333333337</v>
      </c>
      <c r="M138" s="276">
        <v>1043.2</v>
      </c>
      <c r="N138" s="276">
        <v>1006.05</v>
      </c>
      <c r="O138" s="291">
        <v>2013650</v>
      </c>
      <c r="P138" s="292">
        <v>-1.496881496881497E-2</v>
      </c>
    </row>
    <row r="139" spans="1:16" ht="15">
      <c r="A139" s="254">
        <v>129</v>
      </c>
      <c r="B139" s="343" t="s">
        <v>53</v>
      </c>
      <c r="C139" s="435" t="s">
        <v>165</v>
      </c>
      <c r="D139" s="436">
        <v>44371</v>
      </c>
      <c r="E139" s="288">
        <v>212.2</v>
      </c>
      <c r="F139" s="288">
        <v>208.73333333333335</v>
      </c>
      <c r="G139" s="289">
        <v>204.76666666666671</v>
      </c>
      <c r="H139" s="289">
        <v>197.33333333333337</v>
      </c>
      <c r="I139" s="289">
        <v>193.36666666666673</v>
      </c>
      <c r="J139" s="289">
        <v>216.16666666666669</v>
      </c>
      <c r="K139" s="289">
        <v>220.13333333333333</v>
      </c>
      <c r="L139" s="289">
        <v>227.56666666666666</v>
      </c>
      <c r="M139" s="276">
        <v>212.7</v>
      </c>
      <c r="N139" s="276">
        <v>201.3</v>
      </c>
      <c r="O139" s="291">
        <v>25256100</v>
      </c>
      <c r="P139" s="292">
        <v>6.636463817803355E-2</v>
      </c>
    </row>
    <row r="140" spans="1:16" ht="15">
      <c r="A140" s="254">
        <v>130</v>
      </c>
      <c r="B140" s="343" t="s">
        <v>42</v>
      </c>
      <c r="C140" s="435" t="s">
        <v>166</v>
      </c>
      <c r="D140" s="436">
        <v>44371</v>
      </c>
      <c r="E140" s="288">
        <v>147.6</v>
      </c>
      <c r="F140" s="288">
        <v>147.03333333333333</v>
      </c>
      <c r="G140" s="289">
        <v>145.06666666666666</v>
      </c>
      <c r="H140" s="289">
        <v>142.53333333333333</v>
      </c>
      <c r="I140" s="289">
        <v>140.56666666666666</v>
      </c>
      <c r="J140" s="289">
        <v>149.56666666666666</v>
      </c>
      <c r="K140" s="289">
        <v>151.5333333333333</v>
      </c>
      <c r="L140" s="289">
        <v>154.06666666666666</v>
      </c>
      <c r="M140" s="276">
        <v>149</v>
      </c>
      <c r="N140" s="276">
        <v>144.5</v>
      </c>
      <c r="O140" s="291">
        <v>23292000</v>
      </c>
      <c r="P140" s="292">
        <v>-3.4328358208955224E-2</v>
      </c>
    </row>
    <row r="141" spans="1:16" ht="15">
      <c r="A141" s="254">
        <v>131</v>
      </c>
      <c r="B141" s="343" t="s">
        <v>72</v>
      </c>
      <c r="C141" s="435" t="s">
        <v>167</v>
      </c>
      <c r="D141" s="436">
        <v>44371</v>
      </c>
      <c r="E141" s="288">
        <v>2236.4</v>
      </c>
      <c r="F141" s="288">
        <v>2228.2999999999997</v>
      </c>
      <c r="G141" s="289">
        <v>2208.0999999999995</v>
      </c>
      <c r="H141" s="289">
        <v>2179.7999999999997</v>
      </c>
      <c r="I141" s="289">
        <v>2159.5999999999995</v>
      </c>
      <c r="J141" s="289">
        <v>2256.5999999999995</v>
      </c>
      <c r="K141" s="289">
        <v>2276.7999999999993</v>
      </c>
      <c r="L141" s="289">
        <v>2305.0999999999995</v>
      </c>
      <c r="M141" s="276">
        <v>2248.5</v>
      </c>
      <c r="N141" s="276">
        <v>2200</v>
      </c>
      <c r="O141" s="291">
        <v>36642250</v>
      </c>
      <c r="P141" s="292">
        <v>2.2512592261863237E-2</v>
      </c>
    </row>
    <row r="142" spans="1:16" ht="15">
      <c r="A142" s="254">
        <v>132</v>
      </c>
      <c r="B142" s="343" t="s">
        <v>111</v>
      </c>
      <c r="C142" s="435" t="s">
        <v>168</v>
      </c>
      <c r="D142" s="436">
        <v>44371</v>
      </c>
      <c r="E142" s="288">
        <v>126.8</v>
      </c>
      <c r="F142" s="288">
        <v>124.91666666666667</v>
      </c>
      <c r="G142" s="289">
        <v>122.28333333333335</v>
      </c>
      <c r="H142" s="289">
        <v>117.76666666666668</v>
      </c>
      <c r="I142" s="289">
        <v>115.13333333333335</v>
      </c>
      <c r="J142" s="289">
        <v>129.43333333333334</v>
      </c>
      <c r="K142" s="289">
        <v>132.06666666666666</v>
      </c>
      <c r="L142" s="289">
        <v>136.58333333333331</v>
      </c>
      <c r="M142" s="276">
        <v>127.55</v>
      </c>
      <c r="N142" s="276">
        <v>120.4</v>
      </c>
      <c r="O142" s="291">
        <v>178391000</v>
      </c>
      <c r="P142" s="292">
        <v>2.321272885789015E-2</v>
      </c>
    </row>
    <row r="143" spans="1:16" ht="15">
      <c r="A143" s="254">
        <v>133</v>
      </c>
      <c r="B143" s="343" t="s">
        <v>56</v>
      </c>
      <c r="C143" s="435" t="s">
        <v>274</v>
      </c>
      <c r="D143" s="436">
        <v>44371</v>
      </c>
      <c r="E143" s="288">
        <v>980.5</v>
      </c>
      <c r="F143" s="288">
        <v>978</v>
      </c>
      <c r="G143" s="289">
        <v>972.65</v>
      </c>
      <c r="H143" s="289">
        <v>964.8</v>
      </c>
      <c r="I143" s="289">
        <v>959.44999999999993</v>
      </c>
      <c r="J143" s="289">
        <v>985.85</v>
      </c>
      <c r="K143" s="289">
        <v>991.19999999999993</v>
      </c>
      <c r="L143" s="289">
        <v>999.05000000000007</v>
      </c>
      <c r="M143" s="276">
        <v>983.35</v>
      </c>
      <c r="N143" s="276">
        <v>970.15</v>
      </c>
      <c r="O143" s="291">
        <v>6034500</v>
      </c>
      <c r="P143" s="292">
        <v>3.7122969837587005E-2</v>
      </c>
    </row>
    <row r="144" spans="1:16" ht="15">
      <c r="A144" s="254">
        <v>134</v>
      </c>
      <c r="B144" s="343" t="s">
        <v>53</v>
      </c>
      <c r="C144" s="435" t="s">
        <v>169</v>
      </c>
      <c r="D144" s="436">
        <v>44371</v>
      </c>
      <c r="E144" s="288">
        <v>420.1</v>
      </c>
      <c r="F144" s="288">
        <v>414.08333333333331</v>
      </c>
      <c r="G144" s="289">
        <v>406.46666666666664</v>
      </c>
      <c r="H144" s="289">
        <v>392.83333333333331</v>
      </c>
      <c r="I144" s="289">
        <v>385.21666666666664</v>
      </c>
      <c r="J144" s="289">
        <v>427.71666666666664</v>
      </c>
      <c r="K144" s="289">
        <v>435.33333333333331</v>
      </c>
      <c r="L144" s="289">
        <v>448.96666666666664</v>
      </c>
      <c r="M144" s="276">
        <v>421.7</v>
      </c>
      <c r="N144" s="276">
        <v>400.45</v>
      </c>
      <c r="O144" s="291">
        <v>89533500</v>
      </c>
      <c r="P144" s="292">
        <v>3.0524334869909013E-2</v>
      </c>
    </row>
    <row r="145" spans="1:16" ht="15">
      <c r="A145" s="254">
        <v>135</v>
      </c>
      <c r="B145" s="343" t="s">
        <v>37</v>
      </c>
      <c r="C145" s="435" t="s">
        <v>170</v>
      </c>
      <c r="D145" s="436">
        <v>44371</v>
      </c>
      <c r="E145" s="288">
        <v>28236.45</v>
      </c>
      <c r="F145" s="288">
        <v>28088.433333333334</v>
      </c>
      <c r="G145" s="289">
        <v>27866.666666666668</v>
      </c>
      <c r="H145" s="289">
        <v>27496.883333333335</v>
      </c>
      <c r="I145" s="289">
        <v>27275.116666666669</v>
      </c>
      <c r="J145" s="289">
        <v>28458.216666666667</v>
      </c>
      <c r="K145" s="289">
        <v>28679.98333333333</v>
      </c>
      <c r="L145" s="289">
        <v>29049.766666666666</v>
      </c>
      <c r="M145" s="276">
        <v>28310.2</v>
      </c>
      <c r="N145" s="276">
        <v>27718.65</v>
      </c>
      <c r="O145" s="291">
        <v>128550</v>
      </c>
      <c r="P145" s="292">
        <v>-4.5479858919621308E-2</v>
      </c>
    </row>
    <row r="146" spans="1:16" ht="15">
      <c r="A146" s="254">
        <v>136</v>
      </c>
      <c r="B146" s="343" t="s">
        <v>63</v>
      </c>
      <c r="C146" s="435" t="s">
        <v>171</v>
      </c>
      <c r="D146" s="436">
        <v>44371</v>
      </c>
      <c r="E146" s="288">
        <v>2005.2</v>
      </c>
      <c r="F146" s="288">
        <v>1995.1166666666668</v>
      </c>
      <c r="G146" s="289">
        <v>1980.2333333333336</v>
      </c>
      <c r="H146" s="289">
        <v>1955.2666666666669</v>
      </c>
      <c r="I146" s="289">
        <v>1940.3833333333337</v>
      </c>
      <c r="J146" s="289">
        <v>2020.0833333333335</v>
      </c>
      <c r="K146" s="289">
        <v>2034.9666666666667</v>
      </c>
      <c r="L146" s="289">
        <v>2059.9333333333334</v>
      </c>
      <c r="M146" s="276">
        <v>2010</v>
      </c>
      <c r="N146" s="276">
        <v>1970.15</v>
      </c>
      <c r="O146" s="291">
        <v>1101100</v>
      </c>
      <c r="P146" s="292">
        <v>6.1505832449628844E-2</v>
      </c>
    </row>
    <row r="147" spans="1:16" ht="15">
      <c r="A147" s="254">
        <v>137</v>
      </c>
      <c r="B147" s="343" t="s">
        <v>78</v>
      </c>
      <c r="C147" s="435" t="s">
        <v>172</v>
      </c>
      <c r="D147" s="436">
        <v>44371</v>
      </c>
      <c r="E147" s="288">
        <v>6950.95</v>
      </c>
      <c r="F147" s="288">
        <v>6962.1166666666659</v>
      </c>
      <c r="G147" s="289">
        <v>6898.9333333333316</v>
      </c>
      <c r="H147" s="289">
        <v>6846.9166666666661</v>
      </c>
      <c r="I147" s="289">
        <v>6783.7333333333318</v>
      </c>
      <c r="J147" s="289">
        <v>7014.1333333333314</v>
      </c>
      <c r="K147" s="289">
        <v>7077.3166666666657</v>
      </c>
      <c r="L147" s="289">
        <v>7129.3333333333312</v>
      </c>
      <c r="M147" s="276">
        <v>7025.3</v>
      </c>
      <c r="N147" s="276">
        <v>6910.1</v>
      </c>
      <c r="O147" s="291">
        <v>337000</v>
      </c>
      <c r="P147" s="292">
        <v>0.1062782109150595</v>
      </c>
    </row>
    <row r="148" spans="1:16" ht="15">
      <c r="A148" s="254">
        <v>138</v>
      </c>
      <c r="B148" s="343" t="s">
        <v>56</v>
      </c>
      <c r="C148" s="435" t="s">
        <v>173</v>
      </c>
      <c r="D148" s="436">
        <v>44371</v>
      </c>
      <c r="E148" s="288">
        <v>1385.8</v>
      </c>
      <c r="F148" s="288">
        <v>1372.5</v>
      </c>
      <c r="G148" s="289">
        <v>1353.45</v>
      </c>
      <c r="H148" s="289">
        <v>1321.1000000000001</v>
      </c>
      <c r="I148" s="289">
        <v>1302.0500000000002</v>
      </c>
      <c r="J148" s="289">
        <v>1404.85</v>
      </c>
      <c r="K148" s="289">
        <v>1423.9</v>
      </c>
      <c r="L148" s="289">
        <v>1456.2499999999998</v>
      </c>
      <c r="M148" s="276">
        <v>1391.55</v>
      </c>
      <c r="N148" s="276">
        <v>1340.15</v>
      </c>
      <c r="O148" s="291">
        <v>5164000</v>
      </c>
      <c r="P148" s="292">
        <v>1.7096037185850468E-2</v>
      </c>
    </row>
    <row r="149" spans="1:16" ht="15">
      <c r="A149" s="254">
        <v>139</v>
      </c>
      <c r="B149" s="343" t="s">
        <v>51</v>
      </c>
      <c r="C149" s="435" t="s">
        <v>175</v>
      </c>
      <c r="D149" s="436">
        <v>44371</v>
      </c>
      <c r="E149" s="288">
        <v>671.7</v>
      </c>
      <c r="F149" s="288">
        <v>669.6</v>
      </c>
      <c r="G149" s="289">
        <v>665.40000000000009</v>
      </c>
      <c r="H149" s="289">
        <v>659.1</v>
      </c>
      <c r="I149" s="289">
        <v>654.90000000000009</v>
      </c>
      <c r="J149" s="289">
        <v>675.90000000000009</v>
      </c>
      <c r="K149" s="289">
        <v>680.10000000000014</v>
      </c>
      <c r="L149" s="289">
        <v>686.40000000000009</v>
      </c>
      <c r="M149" s="276">
        <v>673.8</v>
      </c>
      <c r="N149" s="276">
        <v>663.3</v>
      </c>
      <c r="O149" s="291">
        <v>38885000</v>
      </c>
      <c r="P149" s="292">
        <v>4.7751691205730204E-3</v>
      </c>
    </row>
    <row r="150" spans="1:16" ht="15">
      <c r="A150" s="254">
        <v>140</v>
      </c>
      <c r="B150" s="343" t="s">
        <v>88</v>
      </c>
      <c r="C150" s="435" t="s">
        <v>176</v>
      </c>
      <c r="D150" s="436">
        <v>44371</v>
      </c>
      <c r="E150" s="288">
        <v>549.6</v>
      </c>
      <c r="F150" s="288">
        <v>552.01666666666665</v>
      </c>
      <c r="G150" s="289">
        <v>534.7833333333333</v>
      </c>
      <c r="H150" s="289">
        <v>519.9666666666667</v>
      </c>
      <c r="I150" s="289">
        <v>502.73333333333335</v>
      </c>
      <c r="J150" s="289">
        <v>566.83333333333326</v>
      </c>
      <c r="K150" s="289">
        <v>584.06666666666661</v>
      </c>
      <c r="L150" s="289">
        <v>598.88333333333321</v>
      </c>
      <c r="M150" s="276">
        <v>569.25</v>
      </c>
      <c r="N150" s="276">
        <v>537.20000000000005</v>
      </c>
      <c r="O150" s="291">
        <v>14391000</v>
      </c>
      <c r="P150" s="292">
        <v>-8.6633663366336627E-2</v>
      </c>
    </row>
    <row r="151" spans="1:16" ht="15">
      <c r="A151" s="254">
        <v>141</v>
      </c>
      <c r="B151" s="343" t="s">
        <v>835</v>
      </c>
      <c r="C151" s="435" t="s">
        <v>177</v>
      </c>
      <c r="D151" s="436">
        <v>44371</v>
      </c>
      <c r="E151" s="288">
        <v>717.75</v>
      </c>
      <c r="F151" s="288">
        <v>709.23333333333323</v>
      </c>
      <c r="G151" s="289">
        <v>699.11666666666645</v>
      </c>
      <c r="H151" s="289">
        <v>680.48333333333323</v>
      </c>
      <c r="I151" s="289">
        <v>670.36666666666645</v>
      </c>
      <c r="J151" s="289">
        <v>727.86666666666645</v>
      </c>
      <c r="K151" s="289">
        <v>737.98333333333323</v>
      </c>
      <c r="L151" s="289">
        <v>756.61666666666645</v>
      </c>
      <c r="M151" s="276">
        <v>719.35</v>
      </c>
      <c r="N151" s="276">
        <v>690.6</v>
      </c>
      <c r="O151" s="291">
        <v>7386000</v>
      </c>
      <c r="P151" s="292">
        <v>6.8157033805888766E-3</v>
      </c>
    </row>
    <row r="152" spans="1:16" ht="15">
      <c r="A152" s="254">
        <v>142</v>
      </c>
      <c r="B152" s="343" t="s">
        <v>49</v>
      </c>
      <c r="C152" s="435" t="s">
        <v>804</v>
      </c>
      <c r="D152" s="436">
        <v>44371</v>
      </c>
      <c r="E152" s="288">
        <v>742</v>
      </c>
      <c r="F152" s="288">
        <v>737.7833333333333</v>
      </c>
      <c r="G152" s="289">
        <v>732.51666666666665</v>
      </c>
      <c r="H152" s="289">
        <v>723.0333333333333</v>
      </c>
      <c r="I152" s="289">
        <v>717.76666666666665</v>
      </c>
      <c r="J152" s="289">
        <v>747.26666666666665</v>
      </c>
      <c r="K152" s="289">
        <v>752.5333333333333</v>
      </c>
      <c r="L152" s="289">
        <v>762.01666666666665</v>
      </c>
      <c r="M152" s="276">
        <v>743.05</v>
      </c>
      <c r="N152" s="276">
        <v>728.3</v>
      </c>
      <c r="O152" s="291">
        <v>7102350</v>
      </c>
      <c r="P152" s="292">
        <v>2.4936684200272743E-2</v>
      </c>
    </row>
    <row r="153" spans="1:16" ht="15">
      <c r="A153" s="254">
        <v>143</v>
      </c>
      <c r="B153" s="343" t="s">
        <v>43</v>
      </c>
      <c r="C153" s="435" t="s">
        <v>179</v>
      </c>
      <c r="D153" s="436">
        <v>44371</v>
      </c>
      <c r="E153" s="288">
        <v>333.7</v>
      </c>
      <c r="F153" s="288">
        <v>331.83333333333331</v>
      </c>
      <c r="G153" s="289">
        <v>328.01666666666665</v>
      </c>
      <c r="H153" s="289">
        <v>322.33333333333331</v>
      </c>
      <c r="I153" s="289">
        <v>318.51666666666665</v>
      </c>
      <c r="J153" s="289">
        <v>337.51666666666665</v>
      </c>
      <c r="K153" s="289">
        <v>341.33333333333337</v>
      </c>
      <c r="L153" s="289">
        <v>347.01666666666665</v>
      </c>
      <c r="M153" s="276">
        <v>335.65</v>
      </c>
      <c r="N153" s="276">
        <v>326.14999999999998</v>
      </c>
      <c r="O153" s="291">
        <v>95660250</v>
      </c>
      <c r="P153" s="292">
        <v>5.497234096052301E-2</v>
      </c>
    </row>
    <row r="154" spans="1:16" ht="15">
      <c r="A154" s="254">
        <v>144</v>
      </c>
      <c r="B154" s="343" t="s">
        <v>42</v>
      </c>
      <c r="C154" s="435" t="s">
        <v>181</v>
      </c>
      <c r="D154" s="436">
        <v>44371</v>
      </c>
      <c r="E154" s="288">
        <v>123.15</v>
      </c>
      <c r="F154" s="288">
        <v>121.55</v>
      </c>
      <c r="G154" s="289">
        <v>119.19999999999999</v>
      </c>
      <c r="H154" s="289">
        <v>115.24999999999999</v>
      </c>
      <c r="I154" s="289">
        <v>112.89999999999998</v>
      </c>
      <c r="J154" s="289">
        <v>125.5</v>
      </c>
      <c r="K154" s="289">
        <v>127.85</v>
      </c>
      <c r="L154" s="289">
        <v>131.80000000000001</v>
      </c>
      <c r="M154" s="276">
        <v>123.9</v>
      </c>
      <c r="N154" s="276">
        <v>117.6</v>
      </c>
      <c r="O154" s="291">
        <v>134790750</v>
      </c>
      <c r="P154" s="292">
        <v>5.792283670796817E-3</v>
      </c>
    </row>
    <row r="155" spans="1:16" ht="15">
      <c r="A155" s="254">
        <v>145</v>
      </c>
      <c r="B155" s="343" t="s">
        <v>111</v>
      </c>
      <c r="C155" s="435" t="s">
        <v>182</v>
      </c>
      <c r="D155" s="436">
        <v>44371</v>
      </c>
      <c r="E155" s="288">
        <v>1106.8499999999999</v>
      </c>
      <c r="F155" s="288">
        <v>1093.6000000000001</v>
      </c>
      <c r="G155" s="289">
        <v>1077.2000000000003</v>
      </c>
      <c r="H155" s="289">
        <v>1047.5500000000002</v>
      </c>
      <c r="I155" s="289">
        <v>1031.1500000000003</v>
      </c>
      <c r="J155" s="289">
        <v>1123.2500000000002</v>
      </c>
      <c r="K155" s="289">
        <v>1139.6500000000003</v>
      </c>
      <c r="L155" s="289">
        <v>1169.3000000000002</v>
      </c>
      <c r="M155" s="276">
        <v>1110</v>
      </c>
      <c r="N155" s="276">
        <v>1063.95</v>
      </c>
      <c r="O155" s="291">
        <v>49631500</v>
      </c>
      <c r="P155" s="292">
        <v>3.0233277218538494E-3</v>
      </c>
    </row>
    <row r="156" spans="1:16" ht="15">
      <c r="A156" s="254">
        <v>146</v>
      </c>
      <c r="B156" s="343" t="s">
        <v>106</v>
      </c>
      <c r="C156" s="435" t="s">
        <v>183</v>
      </c>
      <c r="D156" s="436">
        <v>44371</v>
      </c>
      <c r="E156" s="288">
        <v>3279.35</v>
      </c>
      <c r="F156" s="288">
        <v>3276.85</v>
      </c>
      <c r="G156" s="289">
        <v>3261.1</v>
      </c>
      <c r="H156" s="289">
        <v>3242.85</v>
      </c>
      <c r="I156" s="289">
        <v>3227.1</v>
      </c>
      <c r="J156" s="289">
        <v>3295.1</v>
      </c>
      <c r="K156" s="289">
        <v>3310.85</v>
      </c>
      <c r="L156" s="289">
        <v>3329.1</v>
      </c>
      <c r="M156" s="276">
        <v>3292.6</v>
      </c>
      <c r="N156" s="276">
        <v>3258.6</v>
      </c>
      <c r="O156" s="291">
        <v>8004600</v>
      </c>
      <c r="P156" s="292">
        <v>5.3125353227082631E-3</v>
      </c>
    </row>
    <row r="157" spans="1:16" ht="15">
      <c r="A157" s="254">
        <v>147</v>
      </c>
      <c r="B157" s="343" t="s">
        <v>106</v>
      </c>
      <c r="C157" s="435" t="s">
        <v>184</v>
      </c>
      <c r="D157" s="436">
        <v>44371</v>
      </c>
      <c r="E157" s="288">
        <v>1063.45</v>
      </c>
      <c r="F157" s="288">
        <v>1062.3833333333334</v>
      </c>
      <c r="G157" s="289">
        <v>1055.1166666666668</v>
      </c>
      <c r="H157" s="289">
        <v>1046.7833333333333</v>
      </c>
      <c r="I157" s="289">
        <v>1039.5166666666667</v>
      </c>
      <c r="J157" s="289">
        <v>1070.7166666666669</v>
      </c>
      <c r="K157" s="289">
        <v>1077.9833333333338</v>
      </c>
      <c r="L157" s="289">
        <v>1086.3166666666671</v>
      </c>
      <c r="M157" s="276">
        <v>1069.6500000000001</v>
      </c>
      <c r="N157" s="276">
        <v>1054.05</v>
      </c>
      <c r="O157" s="291">
        <v>12825000</v>
      </c>
      <c r="P157" s="292">
        <v>6.1190868439632857E-3</v>
      </c>
    </row>
    <row r="158" spans="1:16" ht="15">
      <c r="A158" s="254">
        <v>148</v>
      </c>
      <c r="B158" s="343" t="s">
        <v>49</v>
      </c>
      <c r="C158" s="435" t="s">
        <v>185</v>
      </c>
      <c r="D158" s="436">
        <v>44371</v>
      </c>
      <c r="E158" s="288">
        <v>1740.4</v>
      </c>
      <c r="F158" s="288">
        <v>1725.3999999999999</v>
      </c>
      <c r="G158" s="289">
        <v>1707.2499999999998</v>
      </c>
      <c r="H158" s="289">
        <v>1674.1</v>
      </c>
      <c r="I158" s="289">
        <v>1655.9499999999998</v>
      </c>
      <c r="J158" s="289">
        <v>1758.5499999999997</v>
      </c>
      <c r="K158" s="289">
        <v>1776.6999999999998</v>
      </c>
      <c r="L158" s="289">
        <v>1809.8499999999997</v>
      </c>
      <c r="M158" s="276">
        <v>1743.55</v>
      </c>
      <c r="N158" s="276">
        <v>1692.25</v>
      </c>
      <c r="O158" s="291">
        <v>4389375</v>
      </c>
      <c r="P158" s="292">
        <v>2.0755210604342898E-2</v>
      </c>
    </row>
    <row r="159" spans="1:16" ht="15">
      <c r="A159" s="254">
        <v>149</v>
      </c>
      <c r="B159" s="343" t="s">
        <v>51</v>
      </c>
      <c r="C159" s="435" t="s">
        <v>186</v>
      </c>
      <c r="D159" s="436">
        <v>44371</v>
      </c>
      <c r="E159" s="288">
        <v>2919.6</v>
      </c>
      <c r="F159" s="288">
        <v>2894.9166666666665</v>
      </c>
      <c r="G159" s="289">
        <v>2857.833333333333</v>
      </c>
      <c r="H159" s="289">
        <v>2796.0666666666666</v>
      </c>
      <c r="I159" s="289">
        <v>2758.9833333333331</v>
      </c>
      <c r="J159" s="289">
        <v>2956.6833333333329</v>
      </c>
      <c r="K159" s="289">
        <v>2993.766666666666</v>
      </c>
      <c r="L159" s="289">
        <v>3055.5333333333328</v>
      </c>
      <c r="M159" s="276">
        <v>2932</v>
      </c>
      <c r="N159" s="276">
        <v>2833.15</v>
      </c>
      <c r="O159" s="291">
        <v>688750</v>
      </c>
      <c r="P159" s="292">
        <v>-1.8175338560228082E-2</v>
      </c>
    </row>
    <row r="160" spans="1:16" ht="15">
      <c r="A160" s="254">
        <v>150</v>
      </c>
      <c r="B160" s="343" t="s">
        <v>42</v>
      </c>
      <c r="C160" s="435" t="s">
        <v>187</v>
      </c>
      <c r="D160" s="436">
        <v>44371</v>
      </c>
      <c r="E160" s="288">
        <v>457.85</v>
      </c>
      <c r="F160" s="288">
        <v>454.73333333333335</v>
      </c>
      <c r="G160" s="289">
        <v>447.06666666666672</v>
      </c>
      <c r="H160" s="289">
        <v>436.28333333333336</v>
      </c>
      <c r="I160" s="289">
        <v>428.61666666666673</v>
      </c>
      <c r="J160" s="289">
        <v>465.51666666666671</v>
      </c>
      <c r="K160" s="289">
        <v>473.18333333333334</v>
      </c>
      <c r="L160" s="289">
        <v>483.9666666666667</v>
      </c>
      <c r="M160" s="276">
        <v>462.4</v>
      </c>
      <c r="N160" s="276">
        <v>443.95</v>
      </c>
      <c r="O160" s="291">
        <v>3990000</v>
      </c>
      <c r="P160" s="292">
        <v>-2.2418228592429253E-2</v>
      </c>
    </row>
    <row r="161" spans="1:16" ht="15">
      <c r="A161" s="254">
        <v>151</v>
      </c>
      <c r="B161" s="343" t="s">
        <v>39</v>
      </c>
      <c r="C161" s="435" t="s">
        <v>510</v>
      </c>
      <c r="D161" s="436">
        <v>44371</v>
      </c>
      <c r="E161" s="288">
        <v>852.3</v>
      </c>
      <c r="F161" s="288">
        <v>848.15</v>
      </c>
      <c r="G161" s="289">
        <v>835.34999999999991</v>
      </c>
      <c r="H161" s="289">
        <v>818.4</v>
      </c>
      <c r="I161" s="289">
        <v>805.59999999999991</v>
      </c>
      <c r="J161" s="289">
        <v>865.09999999999991</v>
      </c>
      <c r="K161" s="289">
        <v>877.89999999999986</v>
      </c>
      <c r="L161" s="289">
        <v>894.84999999999991</v>
      </c>
      <c r="M161" s="276">
        <v>860.95</v>
      </c>
      <c r="N161" s="276">
        <v>831.2</v>
      </c>
      <c r="O161" s="291">
        <v>974400</v>
      </c>
      <c r="P161" s="292">
        <v>7.4962518740629685E-3</v>
      </c>
    </row>
    <row r="162" spans="1:16" ht="15">
      <c r="A162" s="254">
        <v>152</v>
      </c>
      <c r="B162" s="343" t="s">
        <v>43</v>
      </c>
      <c r="C162" s="435" t="s">
        <v>188</v>
      </c>
      <c r="D162" s="436">
        <v>44371</v>
      </c>
      <c r="E162" s="288">
        <v>616.65</v>
      </c>
      <c r="F162" s="288">
        <v>613.03333333333342</v>
      </c>
      <c r="G162" s="289">
        <v>603.06666666666683</v>
      </c>
      <c r="H162" s="289">
        <v>589.48333333333346</v>
      </c>
      <c r="I162" s="289">
        <v>579.51666666666688</v>
      </c>
      <c r="J162" s="289">
        <v>626.61666666666679</v>
      </c>
      <c r="K162" s="289">
        <v>636.58333333333326</v>
      </c>
      <c r="L162" s="289">
        <v>650.16666666666674</v>
      </c>
      <c r="M162" s="276">
        <v>623</v>
      </c>
      <c r="N162" s="276">
        <v>599.45000000000005</v>
      </c>
      <c r="O162" s="291">
        <v>6153000</v>
      </c>
      <c r="P162" s="292">
        <v>-3.6184210526315791E-2</v>
      </c>
    </row>
    <row r="163" spans="1:16" ht="15">
      <c r="A163" s="254">
        <v>153</v>
      </c>
      <c r="B163" s="343" t="s">
        <v>49</v>
      </c>
      <c r="C163" s="435" t="s">
        <v>189</v>
      </c>
      <c r="D163" s="436">
        <v>44371</v>
      </c>
      <c r="E163" s="288">
        <v>1423.95</v>
      </c>
      <c r="F163" s="288">
        <v>1417.55</v>
      </c>
      <c r="G163" s="289">
        <v>1378.3999999999999</v>
      </c>
      <c r="H163" s="289">
        <v>1332.85</v>
      </c>
      <c r="I163" s="289">
        <v>1293.6999999999998</v>
      </c>
      <c r="J163" s="289">
        <v>1463.1</v>
      </c>
      <c r="K163" s="289">
        <v>1502.25</v>
      </c>
      <c r="L163" s="289">
        <v>1547.8</v>
      </c>
      <c r="M163" s="276">
        <v>1456.7</v>
      </c>
      <c r="N163" s="276">
        <v>1372</v>
      </c>
      <c r="O163" s="291">
        <v>2842000</v>
      </c>
      <c r="P163" s="292">
        <v>0.46994931209268648</v>
      </c>
    </row>
    <row r="164" spans="1:16" ht="15">
      <c r="A164" s="254">
        <v>154</v>
      </c>
      <c r="B164" s="343" t="s">
        <v>37</v>
      </c>
      <c r="C164" s="435" t="s">
        <v>191</v>
      </c>
      <c r="D164" s="436">
        <v>44371</v>
      </c>
      <c r="E164" s="288">
        <v>6764.5</v>
      </c>
      <c r="F164" s="288">
        <v>6690.916666666667</v>
      </c>
      <c r="G164" s="289">
        <v>6590.8333333333339</v>
      </c>
      <c r="H164" s="289">
        <v>6417.166666666667</v>
      </c>
      <c r="I164" s="289">
        <v>6317.0833333333339</v>
      </c>
      <c r="J164" s="289">
        <v>6864.5833333333339</v>
      </c>
      <c r="K164" s="289">
        <v>6964.6666666666679</v>
      </c>
      <c r="L164" s="289">
        <v>7138.3333333333339</v>
      </c>
      <c r="M164" s="276">
        <v>6791</v>
      </c>
      <c r="N164" s="276">
        <v>6517.25</v>
      </c>
      <c r="O164" s="291">
        <v>2113600</v>
      </c>
      <c r="P164" s="292">
        <v>2.0077220077220077E-2</v>
      </c>
    </row>
    <row r="165" spans="1:16" ht="15">
      <c r="A165" s="254">
        <v>155</v>
      </c>
      <c r="B165" s="343" t="s">
        <v>835</v>
      </c>
      <c r="C165" s="435" t="s">
        <v>193</v>
      </c>
      <c r="D165" s="436">
        <v>44371</v>
      </c>
      <c r="E165" s="288">
        <v>774.65</v>
      </c>
      <c r="F165" s="288">
        <v>782.7833333333333</v>
      </c>
      <c r="G165" s="289">
        <v>762.61666666666656</v>
      </c>
      <c r="H165" s="289">
        <v>750.58333333333326</v>
      </c>
      <c r="I165" s="289">
        <v>730.41666666666652</v>
      </c>
      <c r="J165" s="289">
        <v>794.81666666666661</v>
      </c>
      <c r="K165" s="289">
        <v>814.98333333333335</v>
      </c>
      <c r="L165" s="289">
        <v>827.01666666666665</v>
      </c>
      <c r="M165" s="276">
        <v>802.95</v>
      </c>
      <c r="N165" s="276">
        <v>770.75</v>
      </c>
      <c r="O165" s="291">
        <v>22972300</v>
      </c>
      <c r="P165" s="292">
        <v>0.15670615958630621</v>
      </c>
    </row>
    <row r="166" spans="1:16" ht="15">
      <c r="A166" s="254">
        <v>156</v>
      </c>
      <c r="B166" s="343" t="s">
        <v>111</v>
      </c>
      <c r="C166" s="435" t="s">
        <v>194</v>
      </c>
      <c r="D166" s="436">
        <v>44371</v>
      </c>
      <c r="E166" s="288">
        <v>254.35</v>
      </c>
      <c r="F166" s="288">
        <v>251.53333333333333</v>
      </c>
      <c r="G166" s="289">
        <v>247.06666666666666</v>
      </c>
      <c r="H166" s="289">
        <v>239.78333333333333</v>
      </c>
      <c r="I166" s="289">
        <v>235.31666666666666</v>
      </c>
      <c r="J166" s="289">
        <v>258.81666666666666</v>
      </c>
      <c r="K166" s="289">
        <v>263.2833333333333</v>
      </c>
      <c r="L166" s="289">
        <v>270.56666666666666</v>
      </c>
      <c r="M166" s="276">
        <v>256</v>
      </c>
      <c r="N166" s="276">
        <v>244.25</v>
      </c>
      <c r="O166" s="291">
        <v>126318800</v>
      </c>
      <c r="P166" s="292">
        <v>-1.4458303722400569E-3</v>
      </c>
    </row>
    <row r="167" spans="1:16" ht="15">
      <c r="A167" s="254">
        <v>157</v>
      </c>
      <c r="B167" s="343" t="s">
        <v>63</v>
      </c>
      <c r="C167" s="435" t="s">
        <v>195</v>
      </c>
      <c r="D167" s="436">
        <v>44371</v>
      </c>
      <c r="E167" s="288">
        <v>1020.4</v>
      </c>
      <c r="F167" s="288">
        <v>1016.8833333333333</v>
      </c>
      <c r="G167" s="289">
        <v>1011.1166666666667</v>
      </c>
      <c r="H167" s="289">
        <v>1001.8333333333334</v>
      </c>
      <c r="I167" s="289">
        <v>996.06666666666672</v>
      </c>
      <c r="J167" s="289">
        <v>1026.1666666666665</v>
      </c>
      <c r="K167" s="289">
        <v>1031.9333333333334</v>
      </c>
      <c r="L167" s="289">
        <v>1041.2166666666667</v>
      </c>
      <c r="M167" s="276">
        <v>1022.65</v>
      </c>
      <c r="N167" s="276">
        <v>1007.6</v>
      </c>
      <c r="O167" s="291">
        <v>3460000</v>
      </c>
      <c r="P167" s="292">
        <v>2.8996282527881039E-2</v>
      </c>
    </row>
    <row r="168" spans="1:16" ht="15">
      <c r="A168" s="254">
        <v>158</v>
      </c>
      <c r="B168" s="343" t="s">
        <v>106</v>
      </c>
      <c r="C168" s="435" t="s">
        <v>196</v>
      </c>
      <c r="D168" s="436">
        <v>44371</v>
      </c>
      <c r="E168" s="288">
        <v>543.45000000000005</v>
      </c>
      <c r="F168" s="288">
        <v>542.30000000000007</v>
      </c>
      <c r="G168" s="289">
        <v>537.00000000000011</v>
      </c>
      <c r="H168" s="289">
        <v>530.55000000000007</v>
      </c>
      <c r="I168" s="289">
        <v>525.25000000000011</v>
      </c>
      <c r="J168" s="289">
        <v>548.75000000000011</v>
      </c>
      <c r="K168" s="289">
        <v>554.05000000000007</v>
      </c>
      <c r="L168" s="289">
        <v>560.50000000000011</v>
      </c>
      <c r="M168" s="276">
        <v>547.6</v>
      </c>
      <c r="N168" s="276">
        <v>535.85</v>
      </c>
      <c r="O168" s="291">
        <v>30657600</v>
      </c>
      <c r="P168" s="292">
        <v>1.6175222740772169E-2</v>
      </c>
    </row>
    <row r="169" spans="1:16" ht="15">
      <c r="A169" s="254">
        <v>159</v>
      </c>
      <c r="B169" s="343" t="s">
        <v>88</v>
      </c>
      <c r="C169" s="435" t="s">
        <v>198</v>
      </c>
      <c r="D169" s="436">
        <v>44371</v>
      </c>
      <c r="E169" s="288">
        <v>221.8</v>
      </c>
      <c r="F169" s="288">
        <v>221.03333333333333</v>
      </c>
      <c r="G169" s="289">
        <v>217.51666666666665</v>
      </c>
      <c r="H169" s="289">
        <v>213.23333333333332</v>
      </c>
      <c r="I169" s="289">
        <v>209.71666666666664</v>
      </c>
      <c r="J169" s="289">
        <v>225.31666666666666</v>
      </c>
      <c r="K169" s="289">
        <v>228.83333333333337</v>
      </c>
      <c r="L169" s="289">
        <v>233.11666666666667</v>
      </c>
      <c r="M169" s="276">
        <v>224.55</v>
      </c>
      <c r="N169" s="276">
        <v>216.75</v>
      </c>
      <c r="O169" s="291">
        <v>77220000</v>
      </c>
      <c r="P169" s="292">
        <v>-1.2089810017271158E-2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44369</v>
      </c>
    </row>
    <row r="7" spans="1:15">
      <c r="A7"/>
    </row>
    <row r="8" spans="1:15" ht="28.5" customHeight="1">
      <c r="A8" s="557" t="s">
        <v>16</v>
      </c>
      <c r="B8" s="558"/>
      <c r="C8" s="556" t="s">
        <v>19</v>
      </c>
      <c r="D8" s="556" t="s">
        <v>20</v>
      </c>
      <c r="E8" s="556" t="s">
        <v>21</v>
      </c>
      <c r="F8" s="556"/>
      <c r="G8" s="556"/>
      <c r="H8" s="556" t="s">
        <v>22</v>
      </c>
      <c r="I8" s="556"/>
      <c r="J8" s="556"/>
      <c r="K8" s="251"/>
      <c r="L8" s="259"/>
      <c r="M8" s="259"/>
    </row>
    <row r="9" spans="1:15" ht="36" customHeight="1">
      <c r="A9" s="552"/>
      <c r="B9" s="554"/>
      <c r="C9" s="559" t="s">
        <v>23</v>
      </c>
      <c r="D9" s="559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15746.5</v>
      </c>
      <c r="D10" s="275">
        <v>15672.433333333334</v>
      </c>
      <c r="E10" s="275">
        <v>15579.716666666669</v>
      </c>
      <c r="F10" s="275">
        <v>15412.933333333334</v>
      </c>
      <c r="G10" s="275">
        <v>15320.216666666669</v>
      </c>
      <c r="H10" s="275">
        <v>15839.216666666669</v>
      </c>
      <c r="I10" s="275">
        <v>15931.933333333336</v>
      </c>
      <c r="J10" s="275">
        <v>16098.716666666669</v>
      </c>
      <c r="K10" s="274">
        <v>15765.15</v>
      </c>
      <c r="L10" s="274">
        <v>15505.65</v>
      </c>
      <c r="M10" s="279"/>
    </row>
    <row r="11" spans="1:15">
      <c r="A11" s="273">
        <v>2</v>
      </c>
      <c r="B11" s="254" t="s">
        <v>216</v>
      </c>
      <c r="C11" s="276">
        <v>34871.300000000003</v>
      </c>
      <c r="D11" s="256">
        <v>34578.816666666673</v>
      </c>
      <c r="E11" s="256">
        <v>34229.983333333344</v>
      </c>
      <c r="F11" s="256">
        <v>33588.666666666672</v>
      </c>
      <c r="G11" s="256">
        <v>33239.833333333343</v>
      </c>
      <c r="H11" s="256">
        <v>35220.133333333346</v>
      </c>
      <c r="I11" s="256">
        <v>35568.966666666674</v>
      </c>
      <c r="J11" s="256">
        <v>36210.283333333347</v>
      </c>
      <c r="K11" s="276">
        <v>34927.65</v>
      </c>
      <c r="L11" s="276">
        <v>33937.5</v>
      </c>
      <c r="M11" s="279"/>
    </row>
    <row r="12" spans="1:15">
      <c r="A12" s="273">
        <v>3</v>
      </c>
      <c r="B12" s="262" t="s">
        <v>217</v>
      </c>
      <c r="C12" s="276">
        <v>2044.3</v>
      </c>
      <c r="D12" s="256">
        <v>2026.6499999999999</v>
      </c>
      <c r="E12" s="256">
        <v>2003.8999999999996</v>
      </c>
      <c r="F12" s="256">
        <v>1963.4999999999998</v>
      </c>
      <c r="G12" s="256">
        <v>1940.7499999999995</v>
      </c>
      <c r="H12" s="256">
        <v>2067.0499999999997</v>
      </c>
      <c r="I12" s="256">
        <v>2089.8000000000002</v>
      </c>
      <c r="J12" s="256">
        <v>2130.1999999999998</v>
      </c>
      <c r="K12" s="276">
        <v>2049.4</v>
      </c>
      <c r="L12" s="276">
        <v>1986.25</v>
      </c>
      <c r="M12" s="279"/>
    </row>
    <row r="13" spans="1:15">
      <c r="A13" s="273">
        <v>4</v>
      </c>
      <c r="B13" s="254" t="s">
        <v>218</v>
      </c>
      <c r="C13" s="276">
        <v>4407.1000000000004</v>
      </c>
      <c r="D13" s="256">
        <v>4383.6166666666668</v>
      </c>
      <c r="E13" s="256">
        <v>4354.8333333333339</v>
      </c>
      <c r="F13" s="256">
        <v>4302.5666666666675</v>
      </c>
      <c r="G13" s="256">
        <v>4273.7833333333347</v>
      </c>
      <c r="H13" s="256">
        <v>4435.8833333333332</v>
      </c>
      <c r="I13" s="256">
        <v>4464.6666666666661</v>
      </c>
      <c r="J13" s="256">
        <v>4516.9333333333325</v>
      </c>
      <c r="K13" s="276">
        <v>4412.3999999999996</v>
      </c>
      <c r="L13" s="276">
        <v>4331.3500000000004</v>
      </c>
      <c r="M13" s="279"/>
    </row>
    <row r="14" spans="1:15">
      <c r="A14" s="273">
        <v>5</v>
      </c>
      <c r="B14" s="254" t="s">
        <v>219</v>
      </c>
      <c r="C14" s="276">
        <v>28367</v>
      </c>
      <c r="D14" s="256">
        <v>28281.266666666666</v>
      </c>
      <c r="E14" s="256">
        <v>28169.483333333334</v>
      </c>
      <c r="F14" s="256">
        <v>27971.966666666667</v>
      </c>
      <c r="G14" s="256">
        <v>27860.183333333334</v>
      </c>
      <c r="H14" s="256">
        <v>28478.783333333333</v>
      </c>
      <c r="I14" s="256">
        <v>28590.566666666666</v>
      </c>
      <c r="J14" s="256">
        <v>28788.083333333332</v>
      </c>
      <c r="K14" s="276">
        <v>28393.05</v>
      </c>
      <c r="L14" s="276">
        <v>28083.75</v>
      </c>
      <c r="M14" s="279"/>
    </row>
    <row r="15" spans="1:15">
      <c r="A15" s="273">
        <v>6</v>
      </c>
      <c r="B15" s="254" t="s">
        <v>220</v>
      </c>
      <c r="C15" s="276">
        <v>3615.15</v>
      </c>
      <c r="D15" s="256">
        <v>3587.3166666666671</v>
      </c>
      <c r="E15" s="256">
        <v>3552.3833333333341</v>
      </c>
      <c r="F15" s="256">
        <v>3489.6166666666672</v>
      </c>
      <c r="G15" s="256">
        <v>3454.6833333333343</v>
      </c>
      <c r="H15" s="256">
        <v>3650.0833333333339</v>
      </c>
      <c r="I15" s="256">
        <v>3685.0166666666673</v>
      </c>
      <c r="J15" s="256">
        <v>3747.7833333333338</v>
      </c>
      <c r="K15" s="276">
        <v>3622.25</v>
      </c>
      <c r="L15" s="276">
        <v>3524.55</v>
      </c>
      <c r="M15" s="279"/>
    </row>
    <row r="16" spans="1:15">
      <c r="A16" s="273">
        <v>7</v>
      </c>
      <c r="B16" s="254" t="s">
        <v>221</v>
      </c>
      <c r="C16" s="276">
        <v>7410.15</v>
      </c>
      <c r="D16" s="256">
        <v>7351.0166666666664</v>
      </c>
      <c r="E16" s="256">
        <v>7280.9333333333325</v>
      </c>
      <c r="F16" s="256">
        <v>7151.7166666666662</v>
      </c>
      <c r="G16" s="256">
        <v>7081.6333333333323</v>
      </c>
      <c r="H16" s="256">
        <v>7480.2333333333327</v>
      </c>
      <c r="I16" s="256">
        <v>7550.3166666666666</v>
      </c>
      <c r="J16" s="256">
        <v>7679.5333333333328</v>
      </c>
      <c r="K16" s="276">
        <v>7421.1</v>
      </c>
      <c r="L16" s="276">
        <v>7221.8</v>
      </c>
      <c r="M16" s="279"/>
    </row>
    <row r="17" spans="1:13">
      <c r="A17" s="273">
        <v>8</v>
      </c>
      <c r="B17" s="254" t="s">
        <v>38</v>
      </c>
      <c r="C17" s="254">
        <v>2028.1</v>
      </c>
      <c r="D17" s="256">
        <v>2019.6333333333332</v>
      </c>
      <c r="E17" s="256">
        <v>1997.3666666666663</v>
      </c>
      <c r="F17" s="256">
        <v>1966.6333333333332</v>
      </c>
      <c r="G17" s="256">
        <v>1944.3666666666663</v>
      </c>
      <c r="H17" s="256">
        <v>2050.3666666666663</v>
      </c>
      <c r="I17" s="256">
        <v>2072.6333333333332</v>
      </c>
      <c r="J17" s="256">
        <v>2103.3666666666663</v>
      </c>
      <c r="K17" s="254">
        <v>2041.9</v>
      </c>
      <c r="L17" s="254">
        <v>1988.9</v>
      </c>
      <c r="M17" s="254">
        <v>4.7858799999999997</v>
      </c>
    </row>
    <row r="18" spans="1:13">
      <c r="A18" s="273">
        <v>9</v>
      </c>
      <c r="B18" s="254" t="s">
        <v>222</v>
      </c>
      <c r="C18" s="254">
        <v>1053.4000000000001</v>
      </c>
      <c r="D18" s="256">
        <v>1039.95</v>
      </c>
      <c r="E18" s="256">
        <v>1018.2</v>
      </c>
      <c r="F18" s="256">
        <v>983</v>
      </c>
      <c r="G18" s="256">
        <v>961.25</v>
      </c>
      <c r="H18" s="256">
        <v>1075.1500000000001</v>
      </c>
      <c r="I18" s="256">
        <v>1096.9000000000001</v>
      </c>
      <c r="J18" s="256">
        <v>1132.1000000000001</v>
      </c>
      <c r="K18" s="254">
        <v>1061.7</v>
      </c>
      <c r="L18" s="254">
        <v>1004.75</v>
      </c>
      <c r="M18" s="254">
        <v>10.21068</v>
      </c>
    </row>
    <row r="19" spans="1:13">
      <c r="A19" s="273">
        <v>10</v>
      </c>
      <c r="B19" s="254" t="s">
        <v>735</v>
      </c>
      <c r="C19" s="255">
        <v>1771.9</v>
      </c>
      <c r="D19" s="256">
        <v>1778.1833333333334</v>
      </c>
      <c r="E19" s="256">
        <v>1743.7166666666667</v>
      </c>
      <c r="F19" s="256">
        <v>1715.5333333333333</v>
      </c>
      <c r="G19" s="256">
        <v>1681.0666666666666</v>
      </c>
      <c r="H19" s="256">
        <v>1806.3666666666668</v>
      </c>
      <c r="I19" s="256">
        <v>1840.8333333333335</v>
      </c>
      <c r="J19" s="256">
        <v>1869.0166666666669</v>
      </c>
      <c r="K19" s="254">
        <v>1812.65</v>
      </c>
      <c r="L19" s="254">
        <v>1750</v>
      </c>
      <c r="M19" s="254">
        <v>9.57287</v>
      </c>
    </row>
    <row r="20" spans="1:13">
      <c r="A20" s="273">
        <v>11</v>
      </c>
      <c r="B20" s="254" t="s">
        <v>288</v>
      </c>
      <c r="C20" s="254">
        <v>16573.650000000001</v>
      </c>
      <c r="D20" s="256">
        <v>16519.5</v>
      </c>
      <c r="E20" s="256">
        <v>16289.150000000001</v>
      </c>
      <c r="F20" s="256">
        <v>16004.650000000001</v>
      </c>
      <c r="G20" s="256">
        <v>15774.300000000003</v>
      </c>
      <c r="H20" s="256">
        <v>16804</v>
      </c>
      <c r="I20" s="256">
        <v>17034.349999999999</v>
      </c>
      <c r="J20" s="256">
        <v>17318.849999999999</v>
      </c>
      <c r="K20" s="254">
        <v>16749.849999999999</v>
      </c>
      <c r="L20" s="254">
        <v>16235</v>
      </c>
      <c r="M20" s="254">
        <v>0.11063000000000001</v>
      </c>
    </row>
    <row r="21" spans="1:13">
      <c r="A21" s="273">
        <v>12</v>
      </c>
      <c r="B21" s="254" t="s">
        <v>40</v>
      </c>
      <c r="C21" s="254">
        <v>1540</v>
      </c>
      <c r="D21" s="256">
        <v>1522.2833333333335</v>
      </c>
      <c r="E21" s="256">
        <v>1462.5666666666671</v>
      </c>
      <c r="F21" s="256">
        <v>1385.1333333333334</v>
      </c>
      <c r="G21" s="256">
        <v>1325.416666666667</v>
      </c>
      <c r="H21" s="256">
        <v>1599.7166666666672</v>
      </c>
      <c r="I21" s="256">
        <v>1659.4333333333338</v>
      </c>
      <c r="J21" s="256">
        <v>1736.8666666666672</v>
      </c>
      <c r="K21" s="254">
        <v>1582</v>
      </c>
      <c r="L21" s="254">
        <v>1444.85</v>
      </c>
      <c r="M21" s="254">
        <v>211.01083</v>
      </c>
    </row>
    <row r="22" spans="1:13">
      <c r="A22" s="273">
        <v>13</v>
      </c>
      <c r="B22" s="254" t="s">
        <v>289</v>
      </c>
      <c r="C22" s="254">
        <v>1120.9000000000001</v>
      </c>
      <c r="D22" s="256">
        <v>1085.3333333333333</v>
      </c>
      <c r="E22" s="256">
        <v>1049.7666666666664</v>
      </c>
      <c r="F22" s="256">
        <v>978.63333333333321</v>
      </c>
      <c r="G22" s="256">
        <v>943.06666666666638</v>
      </c>
      <c r="H22" s="256">
        <v>1156.4666666666665</v>
      </c>
      <c r="I22" s="256">
        <v>1192.0333333333335</v>
      </c>
      <c r="J22" s="256">
        <v>1263.1666666666665</v>
      </c>
      <c r="K22" s="254">
        <v>1120.9000000000001</v>
      </c>
      <c r="L22" s="254">
        <v>1014.2</v>
      </c>
      <c r="M22" s="254">
        <v>20.46583</v>
      </c>
    </row>
    <row r="23" spans="1:13">
      <c r="A23" s="273">
        <v>14</v>
      </c>
      <c r="B23" s="254" t="s">
        <v>41</v>
      </c>
      <c r="C23" s="254">
        <v>731.05</v>
      </c>
      <c r="D23" s="256">
        <v>720.26666666666654</v>
      </c>
      <c r="E23" s="256">
        <v>695.8833333333331</v>
      </c>
      <c r="F23" s="256">
        <v>660.71666666666658</v>
      </c>
      <c r="G23" s="256">
        <v>636.33333333333314</v>
      </c>
      <c r="H23" s="256">
        <v>755.43333333333305</v>
      </c>
      <c r="I23" s="256">
        <v>779.81666666666649</v>
      </c>
      <c r="J23" s="256">
        <v>814.98333333333301</v>
      </c>
      <c r="K23" s="254">
        <v>744.65</v>
      </c>
      <c r="L23" s="254">
        <v>685.1</v>
      </c>
      <c r="M23" s="254">
        <v>517.59617000000003</v>
      </c>
    </row>
    <row r="24" spans="1:13">
      <c r="A24" s="273">
        <v>15</v>
      </c>
      <c r="B24" s="254" t="s">
        <v>826</v>
      </c>
      <c r="C24" s="254">
        <v>1321.35</v>
      </c>
      <c r="D24" s="256">
        <v>1279.4166666666667</v>
      </c>
      <c r="E24" s="256">
        <v>1237.4833333333336</v>
      </c>
      <c r="F24" s="256">
        <v>1153.6166666666668</v>
      </c>
      <c r="G24" s="256">
        <v>1111.6833333333336</v>
      </c>
      <c r="H24" s="256">
        <v>1363.2833333333335</v>
      </c>
      <c r="I24" s="256">
        <v>1405.2166666666665</v>
      </c>
      <c r="J24" s="256">
        <v>1489.0833333333335</v>
      </c>
      <c r="K24" s="254">
        <v>1321.35</v>
      </c>
      <c r="L24" s="254">
        <v>1195.55</v>
      </c>
      <c r="M24" s="254">
        <v>14.02284</v>
      </c>
    </row>
    <row r="25" spans="1:13">
      <c r="A25" s="273">
        <v>16</v>
      </c>
      <c r="B25" s="254" t="s">
        <v>290</v>
      </c>
      <c r="C25" s="254">
        <v>1302.1500000000001</v>
      </c>
      <c r="D25" s="256">
        <v>1260.8166666666668</v>
      </c>
      <c r="E25" s="256">
        <v>1219.4833333333336</v>
      </c>
      <c r="F25" s="256">
        <v>1136.8166666666668</v>
      </c>
      <c r="G25" s="256">
        <v>1095.4833333333336</v>
      </c>
      <c r="H25" s="256">
        <v>1343.4833333333336</v>
      </c>
      <c r="I25" s="256">
        <v>1384.8166666666671</v>
      </c>
      <c r="J25" s="256">
        <v>1467.4833333333336</v>
      </c>
      <c r="K25" s="254">
        <v>1302.1500000000001</v>
      </c>
      <c r="L25" s="254">
        <v>1178.1500000000001</v>
      </c>
      <c r="M25" s="254">
        <v>8.5041100000000007</v>
      </c>
    </row>
    <row r="26" spans="1:13">
      <c r="A26" s="273">
        <v>17</v>
      </c>
      <c r="B26" s="254" t="s">
        <v>223</v>
      </c>
      <c r="C26" s="254">
        <v>117.85</v>
      </c>
      <c r="D26" s="256">
        <v>118.21666666666665</v>
      </c>
      <c r="E26" s="256">
        <v>116.63333333333331</v>
      </c>
      <c r="F26" s="256">
        <v>115.41666666666666</v>
      </c>
      <c r="G26" s="256">
        <v>113.83333333333331</v>
      </c>
      <c r="H26" s="256">
        <v>119.43333333333331</v>
      </c>
      <c r="I26" s="256">
        <v>121.01666666666665</v>
      </c>
      <c r="J26" s="256">
        <v>122.23333333333331</v>
      </c>
      <c r="K26" s="254">
        <v>119.8</v>
      </c>
      <c r="L26" s="254">
        <v>117</v>
      </c>
      <c r="M26" s="254">
        <v>24.675509999999999</v>
      </c>
    </row>
    <row r="27" spans="1:13">
      <c r="A27" s="273">
        <v>18</v>
      </c>
      <c r="B27" s="254" t="s">
        <v>224</v>
      </c>
      <c r="C27" s="254">
        <v>200.5</v>
      </c>
      <c r="D27" s="256">
        <v>199.91666666666666</v>
      </c>
      <c r="E27" s="256">
        <v>197.23333333333332</v>
      </c>
      <c r="F27" s="256">
        <v>193.96666666666667</v>
      </c>
      <c r="G27" s="256">
        <v>191.28333333333333</v>
      </c>
      <c r="H27" s="256">
        <v>203.18333333333331</v>
      </c>
      <c r="I27" s="256">
        <v>205.86666666666665</v>
      </c>
      <c r="J27" s="256">
        <v>209.1333333333333</v>
      </c>
      <c r="K27" s="254">
        <v>202.6</v>
      </c>
      <c r="L27" s="254">
        <v>196.65</v>
      </c>
      <c r="M27" s="254">
        <v>19.189060000000001</v>
      </c>
    </row>
    <row r="28" spans="1:13">
      <c r="A28" s="273">
        <v>19</v>
      </c>
      <c r="B28" s="254" t="s">
        <v>225</v>
      </c>
      <c r="C28" s="254">
        <v>1992.9</v>
      </c>
      <c r="D28" s="256">
        <v>1975.2333333333333</v>
      </c>
      <c r="E28" s="256">
        <v>1940.4666666666667</v>
      </c>
      <c r="F28" s="256">
        <v>1888.0333333333333</v>
      </c>
      <c r="G28" s="256">
        <v>1853.2666666666667</v>
      </c>
      <c r="H28" s="256">
        <v>2027.6666666666667</v>
      </c>
      <c r="I28" s="256">
        <v>2062.4333333333334</v>
      </c>
      <c r="J28" s="256">
        <v>2114.8666666666668</v>
      </c>
      <c r="K28" s="254">
        <v>2010</v>
      </c>
      <c r="L28" s="254">
        <v>1922.8</v>
      </c>
      <c r="M28" s="254">
        <v>0.49165999999999999</v>
      </c>
    </row>
    <row r="29" spans="1:13">
      <c r="A29" s="273">
        <v>20</v>
      </c>
      <c r="B29" s="254" t="s">
        <v>294</v>
      </c>
      <c r="C29" s="254">
        <v>1000.5</v>
      </c>
      <c r="D29" s="256">
        <v>985.0333333333333</v>
      </c>
      <c r="E29" s="256">
        <v>966.51666666666665</v>
      </c>
      <c r="F29" s="256">
        <v>932.5333333333333</v>
      </c>
      <c r="G29" s="256">
        <v>914.01666666666665</v>
      </c>
      <c r="H29" s="256">
        <v>1019.0166666666667</v>
      </c>
      <c r="I29" s="256">
        <v>1037.5333333333333</v>
      </c>
      <c r="J29" s="256">
        <v>1071.5166666666667</v>
      </c>
      <c r="K29" s="254">
        <v>1003.55</v>
      </c>
      <c r="L29" s="254">
        <v>951.05</v>
      </c>
      <c r="M29" s="254">
        <v>2.9658799999999998</v>
      </c>
    </row>
    <row r="30" spans="1:13">
      <c r="A30" s="273">
        <v>21</v>
      </c>
      <c r="B30" s="254" t="s">
        <v>226</v>
      </c>
      <c r="C30" s="254">
        <v>3126.75</v>
      </c>
      <c r="D30" s="256">
        <v>3096.5499999999997</v>
      </c>
      <c r="E30" s="256">
        <v>3043.1999999999994</v>
      </c>
      <c r="F30" s="256">
        <v>2959.6499999999996</v>
      </c>
      <c r="G30" s="256">
        <v>2906.2999999999993</v>
      </c>
      <c r="H30" s="256">
        <v>3180.0999999999995</v>
      </c>
      <c r="I30" s="256">
        <v>3233.45</v>
      </c>
      <c r="J30" s="256">
        <v>3316.9999999999995</v>
      </c>
      <c r="K30" s="254">
        <v>3149.9</v>
      </c>
      <c r="L30" s="254">
        <v>3013</v>
      </c>
      <c r="M30" s="254">
        <v>1.33053</v>
      </c>
    </row>
    <row r="31" spans="1:13">
      <c r="A31" s="273">
        <v>22</v>
      </c>
      <c r="B31" s="254" t="s">
        <v>44</v>
      </c>
      <c r="C31" s="254">
        <v>750</v>
      </c>
      <c r="D31" s="256">
        <v>745.98333333333323</v>
      </c>
      <c r="E31" s="256">
        <v>740.01666666666642</v>
      </c>
      <c r="F31" s="256">
        <v>730.03333333333319</v>
      </c>
      <c r="G31" s="256">
        <v>724.06666666666638</v>
      </c>
      <c r="H31" s="256">
        <v>755.96666666666647</v>
      </c>
      <c r="I31" s="256">
        <v>761.93333333333339</v>
      </c>
      <c r="J31" s="256">
        <v>771.91666666666652</v>
      </c>
      <c r="K31" s="254">
        <v>751.95</v>
      </c>
      <c r="L31" s="254">
        <v>736</v>
      </c>
      <c r="M31" s="254">
        <v>8.0594300000000008</v>
      </c>
    </row>
    <row r="32" spans="1:13">
      <c r="A32" s="273">
        <v>23</v>
      </c>
      <c r="B32" s="254" t="s">
        <v>45</v>
      </c>
      <c r="C32" s="254">
        <v>344.75</v>
      </c>
      <c r="D32" s="256">
        <v>341.86666666666662</v>
      </c>
      <c r="E32" s="256">
        <v>337.88333333333321</v>
      </c>
      <c r="F32" s="256">
        <v>331.01666666666659</v>
      </c>
      <c r="G32" s="256">
        <v>327.03333333333319</v>
      </c>
      <c r="H32" s="256">
        <v>348.73333333333323</v>
      </c>
      <c r="I32" s="256">
        <v>352.7166666666667</v>
      </c>
      <c r="J32" s="256">
        <v>359.58333333333326</v>
      </c>
      <c r="K32" s="254">
        <v>345.85</v>
      </c>
      <c r="L32" s="254">
        <v>335</v>
      </c>
      <c r="M32" s="254">
        <v>28.793600000000001</v>
      </c>
    </row>
    <row r="33" spans="1:13">
      <c r="A33" s="273">
        <v>24</v>
      </c>
      <c r="B33" s="254" t="s">
        <v>46</v>
      </c>
      <c r="C33" s="254">
        <v>3238</v>
      </c>
      <c r="D33" s="256">
        <v>3223.6666666666665</v>
      </c>
      <c r="E33" s="256">
        <v>3195.333333333333</v>
      </c>
      <c r="F33" s="256">
        <v>3152.6666666666665</v>
      </c>
      <c r="G33" s="256">
        <v>3124.333333333333</v>
      </c>
      <c r="H33" s="256">
        <v>3266.333333333333</v>
      </c>
      <c r="I33" s="256">
        <v>3294.6666666666661</v>
      </c>
      <c r="J33" s="256">
        <v>3337.333333333333</v>
      </c>
      <c r="K33" s="254">
        <v>3252</v>
      </c>
      <c r="L33" s="254">
        <v>3181</v>
      </c>
      <c r="M33" s="254">
        <v>2.0028000000000001</v>
      </c>
    </row>
    <row r="34" spans="1:13">
      <c r="A34" s="273">
        <v>25</v>
      </c>
      <c r="B34" s="254" t="s">
        <v>47</v>
      </c>
      <c r="C34" s="254">
        <v>226.1</v>
      </c>
      <c r="D34" s="256">
        <v>225</v>
      </c>
      <c r="E34" s="256">
        <v>223.25</v>
      </c>
      <c r="F34" s="256">
        <v>220.4</v>
      </c>
      <c r="G34" s="256">
        <v>218.65</v>
      </c>
      <c r="H34" s="256">
        <v>227.85</v>
      </c>
      <c r="I34" s="256">
        <v>229.6</v>
      </c>
      <c r="J34" s="256">
        <v>232.45</v>
      </c>
      <c r="K34" s="254">
        <v>226.75</v>
      </c>
      <c r="L34" s="254">
        <v>222.15</v>
      </c>
      <c r="M34" s="254">
        <v>25.29035</v>
      </c>
    </row>
    <row r="35" spans="1:13">
      <c r="A35" s="273">
        <v>26</v>
      </c>
      <c r="B35" s="254" t="s">
        <v>48</v>
      </c>
      <c r="C35" s="254">
        <v>117.25</v>
      </c>
      <c r="D35" s="256">
        <v>115.83333333333333</v>
      </c>
      <c r="E35" s="256">
        <v>113.81666666666666</v>
      </c>
      <c r="F35" s="256">
        <v>110.38333333333334</v>
      </c>
      <c r="G35" s="256">
        <v>108.36666666666667</v>
      </c>
      <c r="H35" s="256">
        <v>119.26666666666665</v>
      </c>
      <c r="I35" s="256">
        <v>121.28333333333333</v>
      </c>
      <c r="J35" s="256">
        <v>124.71666666666664</v>
      </c>
      <c r="K35" s="254">
        <v>117.85</v>
      </c>
      <c r="L35" s="254">
        <v>112.4</v>
      </c>
      <c r="M35" s="254">
        <v>150.23822000000001</v>
      </c>
    </row>
    <row r="36" spans="1:13">
      <c r="A36" s="273">
        <v>27</v>
      </c>
      <c r="B36" s="254" t="s">
        <v>50</v>
      </c>
      <c r="C36" s="254">
        <v>3068.55</v>
      </c>
      <c r="D36" s="256">
        <v>3056.25</v>
      </c>
      <c r="E36" s="256">
        <v>3033.35</v>
      </c>
      <c r="F36" s="256">
        <v>2998.15</v>
      </c>
      <c r="G36" s="256">
        <v>2975.25</v>
      </c>
      <c r="H36" s="256">
        <v>3091.45</v>
      </c>
      <c r="I36" s="256">
        <v>3114.3499999999995</v>
      </c>
      <c r="J36" s="256">
        <v>3149.5499999999997</v>
      </c>
      <c r="K36" s="254">
        <v>3079.15</v>
      </c>
      <c r="L36" s="254">
        <v>3021.05</v>
      </c>
      <c r="M36" s="254">
        <v>7.2049099999999999</v>
      </c>
    </row>
    <row r="37" spans="1:13">
      <c r="A37" s="273">
        <v>28</v>
      </c>
      <c r="B37" s="254" t="s">
        <v>52</v>
      </c>
      <c r="C37" s="254">
        <v>954.75</v>
      </c>
      <c r="D37" s="256">
        <v>947.44999999999993</v>
      </c>
      <c r="E37" s="256">
        <v>938.29999999999984</v>
      </c>
      <c r="F37" s="256">
        <v>921.84999999999991</v>
      </c>
      <c r="G37" s="256">
        <v>912.69999999999982</v>
      </c>
      <c r="H37" s="256">
        <v>963.89999999999986</v>
      </c>
      <c r="I37" s="256">
        <v>973.05</v>
      </c>
      <c r="J37" s="256">
        <v>989.49999999999989</v>
      </c>
      <c r="K37" s="254">
        <v>956.6</v>
      </c>
      <c r="L37" s="254">
        <v>931</v>
      </c>
      <c r="M37" s="254">
        <v>12.126010000000001</v>
      </c>
    </row>
    <row r="38" spans="1:13">
      <c r="A38" s="273">
        <v>29</v>
      </c>
      <c r="B38" s="254" t="s">
        <v>227</v>
      </c>
      <c r="C38" s="254">
        <v>3311</v>
      </c>
      <c r="D38" s="256">
        <v>3301.5666666666671</v>
      </c>
      <c r="E38" s="256">
        <v>3283.4333333333343</v>
      </c>
      <c r="F38" s="256">
        <v>3255.8666666666672</v>
      </c>
      <c r="G38" s="256">
        <v>3237.7333333333345</v>
      </c>
      <c r="H38" s="256">
        <v>3329.1333333333341</v>
      </c>
      <c r="I38" s="256">
        <v>3347.2666666666664</v>
      </c>
      <c r="J38" s="256">
        <v>3374.8333333333339</v>
      </c>
      <c r="K38" s="254">
        <v>3319.7</v>
      </c>
      <c r="L38" s="254">
        <v>3274</v>
      </c>
      <c r="M38" s="254">
        <v>1.64977</v>
      </c>
    </row>
    <row r="39" spans="1:13">
      <c r="A39" s="273">
        <v>30</v>
      </c>
      <c r="B39" s="254" t="s">
        <v>54</v>
      </c>
      <c r="C39" s="254">
        <v>739.55</v>
      </c>
      <c r="D39" s="256">
        <v>733.65</v>
      </c>
      <c r="E39" s="256">
        <v>726.4</v>
      </c>
      <c r="F39" s="256">
        <v>713.25</v>
      </c>
      <c r="G39" s="256">
        <v>706</v>
      </c>
      <c r="H39" s="256">
        <v>746.8</v>
      </c>
      <c r="I39" s="256">
        <v>754.05</v>
      </c>
      <c r="J39" s="256">
        <v>767.19999999999993</v>
      </c>
      <c r="K39" s="254">
        <v>740.9</v>
      </c>
      <c r="L39" s="254">
        <v>720.5</v>
      </c>
      <c r="M39" s="254">
        <v>64.644970000000001</v>
      </c>
    </row>
    <row r="40" spans="1:13">
      <c r="A40" s="273">
        <v>31</v>
      </c>
      <c r="B40" s="254" t="s">
        <v>55</v>
      </c>
      <c r="C40" s="254">
        <v>4182.6499999999996</v>
      </c>
      <c r="D40" s="256">
        <v>4161.7</v>
      </c>
      <c r="E40" s="256">
        <v>4127.3999999999996</v>
      </c>
      <c r="F40" s="256">
        <v>4072.1499999999996</v>
      </c>
      <c r="G40" s="256">
        <v>4037.8499999999995</v>
      </c>
      <c r="H40" s="256">
        <v>4216.95</v>
      </c>
      <c r="I40" s="256">
        <v>4251.2500000000009</v>
      </c>
      <c r="J40" s="256">
        <v>4306.5</v>
      </c>
      <c r="K40" s="254">
        <v>4196</v>
      </c>
      <c r="L40" s="254">
        <v>4106.45</v>
      </c>
      <c r="M40" s="254">
        <v>3.7464900000000001</v>
      </c>
    </row>
    <row r="41" spans="1:13">
      <c r="A41" s="273">
        <v>32</v>
      </c>
      <c r="B41" s="254" t="s">
        <v>58</v>
      </c>
      <c r="C41" s="254">
        <v>6116</v>
      </c>
      <c r="D41" s="256">
        <v>6079.3666666666659</v>
      </c>
      <c r="E41" s="256">
        <v>6023.7333333333318</v>
      </c>
      <c r="F41" s="256">
        <v>5931.4666666666662</v>
      </c>
      <c r="G41" s="256">
        <v>5875.8333333333321</v>
      </c>
      <c r="H41" s="256">
        <v>6171.6333333333314</v>
      </c>
      <c r="I41" s="256">
        <v>6227.2666666666646</v>
      </c>
      <c r="J41" s="256">
        <v>6319.533333333331</v>
      </c>
      <c r="K41" s="254">
        <v>6135</v>
      </c>
      <c r="L41" s="254">
        <v>5987.1</v>
      </c>
      <c r="M41" s="254">
        <v>12.719620000000001</v>
      </c>
    </row>
    <row r="42" spans="1:13">
      <c r="A42" s="273">
        <v>33</v>
      </c>
      <c r="B42" s="254" t="s">
        <v>57</v>
      </c>
      <c r="C42" s="254">
        <v>12156.4</v>
      </c>
      <c r="D42" s="256">
        <v>12044.333333333334</v>
      </c>
      <c r="E42" s="256">
        <v>11888.916666666668</v>
      </c>
      <c r="F42" s="256">
        <v>11621.433333333334</v>
      </c>
      <c r="G42" s="256">
        <v>11466.016666666668</v>
      </c>
      <c r="H42" s="256">
        <v>12311.816666666668</v>
      </c>
      <c r="I42" s="256">
        <v>12467.233333333335</v>
      </c>
      <c r="J42" s="256">
        <v>12734.716666666667</v>
      </c>
      <c r="K42" s="254">
        <v>12199.75</v>
      </c>
      <c r="L42" s="254">
        <v>11776.85</v>
      </c>
      <c r="M42" s="254">
        <v>2.9485299999999999</v>
      </c>
    </row>
    <row r="43" spans="1:13">
      <c r="A43" s="273">
        <v>34</v>
      </c>
      <c r="B43" s="254" t="s">
        <v>228</v>
      </c>
      <c r="C43" s="254">
        <v>3507.65</v>
      </c>
      <c r="D43" s="256">
        <v>3491.2166666666667</v>
      </c>
      <c r="E43" s="256">
        <v>3467.4333333333334</v>
      </c>
      <c r="F43" s="256">
        <v>3427.2166666666667</v>
      </c>
      <c r="G43" s="256">
        <v>3403.4333333333334</v>
      </c>
      <c r="H43" s="256">
        <v>3531.4333333333334</v>
      </c>
      <c r="I43" s="256">
        <v>3555.2166666666672</v>
      </c>
      <c r="J43" s="256">
        <v>3595.4333333333334</v>
      </c>
      <c r="K43" s="254">
        <v>3515</v>
      </c>
      <c r="L43" s="254">
        <v>3451</v>
      </c>
      <c r="M43" s="254">
        <v>0.13843</v>
      </c>
    </row>
    <row r="44" spans="1:13">
      <c r="A44" s="273">
        <v>35</v>
      </c>
      <c r="B44" s="254" t="s">
        <v>59</v>
      </c>
      <c r="C44" s="254">
        <v>2245.1</v>
      </c>
      <c r="D44" s="256">
        <v>2260.85</v>
      </c>
      <c r="E44" s="256">
        <v>2224.25</v>
      </c>
      <c r="F44" s="256">
        <v>2203.4</v>
      </c>
      <c r="G44" s="256">
        <v>2166.8000000000002</v>
      </c>
      <c r="H44" s="256">
        <v>2281.6999999999998</v>
      </c>
      <c r="I44" s="256">
        <v>2318.2999999999993</v>
      </c>
      <c r="J44" s="256">
        <v>2339.1499999999996</v>
      </c>
      <c r="K44" s="254">
        <v>2297.4499999999998</v>
      </c>
      <c r="L44" s="254">
        <v>2240</v>
      </c>
      <c r="M44" s="254">
        <v>3.5201500000000001</v>
      </c>
    </row>
    <row r="45" spans="1:13">
      <c r="A45" s="273">
        <v>36</v>
      </c>
      <c r="B45" s="254" t="s">
        <v>229</v>
      </c>
      <c r="C45" s="254">
        <v>341.15</v>
      </c>
      <c r="D45" s="256">
        <v>334.74999999999994</v>
      </c>
      <c r="E45" s="256">
        <v>326.2999999999999</v>
      </c>
      <c r="F45" s="256">
        <v>311.44999999999993</v>
      </c>
      <c r="G45" s="256">
        <v>302.99999999999989</v>
      </c>
      <c r="H45" s="256">
        <v>349.59999999999991</v>
      </c>
      <c r="I45" s="256">
        <v>358.04999999999995</v>
      </c>
      <c r="J45" s="256">
        <v>372.89999999999992</v>
      </c>
      <c r="K45" s="254">
        <v>343.2</v>
      </c>
      <c r="L45" s="254">
        <v>319.89999999999998</v>
      </c>
      <c r="M45" s="254">
        <v>257.71863999999999</v>
      </c>
    </row>
    <row r="46" spans="1:13">
      <c r="A46" s="273">
        <v>37</v>
      </c>
      <c r="B46" s="254" t="s">
        <v>60</v>
      </c>
      <c r="C46" s="254">
        <v>82.4</v>
      </c>
      <c r="D46" s="256">
        <v>80.86666666666666</v>
      </c>
      <c r="E46" s="256">
        <v>78.933333333333323</v>
      </c>
      <c r="F46" s="256">
        <v>75.466666666666669</v>
      </c>
      <c r="G46" s="256">
        <v>73.533333333333331</v>
      </c>
      <c r="H46" s="256">
        <v>84.333333333333314</v>
      </c>
      <c r="I46" s="256">
        <v>86.266666666666652</v>
      </c>
      <c r="J46" s="256">
        <v>89.733333333333306</v>
      </c>
      <c r="K46" s="254">
        <v>82.8</v>
      </c>
      <c r="L46" s="254">
        <v>77.400000000000006</v>
      </c>
      <c r="M46" s="254">
        <v>598.84792000000004</v>
      </c>
    </row>
    <row r="47" spans="1:13">
      <c r="A47" s="273">
        <v>38</v>
      </c>
      <c r="B47" s="254" t="s">
        <v>61</v>
      </c>
      <c r="C47" s="254">
        <v>79.05</v>
      </c>
      <c r="D47" s="256">
        <v>78.05</v>
      </c>
      <c r="E47" s="256">
        <v>74.099999999999994</v>
      </c>
      <c r="F47" s="256">
        <v>69.149999999999991</v>
      </c>
      <c r="G47" s="256">
        <v>65.199999999999989</v>
      </c>
      <c r="H47" s="256">
        <v>83</v>
      </c>
      <c r="I47" s="256">
        <v>86.950000000000017</v>
      </c>
      <c r="J47" s="256">
        <v>91.9</v>
      </c>
      <c r="K47" s="254">
        <v>82</v>
      </c>
      <c r="L47" s="254">
        <v>73.099999999999994</v>
      </c>
      <c r="M47" s="254">
        <v>148.43808000000001</v>
      </c>
    </row>
    <row r="48" spans="1:13">
      <c r="A48" s="273">
        <v>39</v>
      </c>
      <c r="B48" s="254" t="s">
        <v>62</v>
      </c>
      <c r="C48" s="254">
        <v>1662.9</v>
      </c>
      <c r="D48" s="256">
        <v>1650.7833333333335</v>
      </c>
      <c r="E48" s="256">
        <v>1632.116666666667</v>
      </c>
      <c r="F48" s="256">
        <v>1601.3333333333335</v>
      </c>
      <c r="G48" s="256">
        <v>1582.666666666667</v>
      </c>
      <c r="H48" s="256">
        <v>1681.5666666666671</v>
      </c>
      <c r="I48" s="256">
        <v>1700.2333333333336</v>
      </c>
      <c r="J48" s="256">
        <v>1731.0166666666671</v>
      </c>
      <c r="K48" s="254">
        <v>1669.45</v>
      </c>
      <c r="L48" s="254">
        <v>1620</v>
      </c>
      <c r="M48" s="254">
        <v>2.8845200000000002</v>
      </c>
    </row>
    <row r="49" spans="1:13">
      <c r="A49" s="273">
        <v>40</v>
      </c>
      <c r="B49" s="254" t="s">
        <v>65</v>
      </c>
      <c r="C49" s="254">
        <v>827.75</v>
      </c>
      <c r="D49" s="256">
        <v>826.86666666666667</v>
      </c>
      <c r="E49" s="256">
        <v>819.7833333333333</v>
      </c>
      <c r="F49" s="256">
        <v>811.81666666666661</v>
      </c>
      <c r="G49" s="256">
        <v>804.73333333333323</v>
      </c>
      <c r="H49" s="256">
        <v>834.83333333333337</v>
      </c>
      <c r="I49" s="256">
        <v>841.91666666666663</v>
      </c>
      <c r="J49" s="256">
        <v>849.88333333333344</v>
      </c>
      <c r="K49" s="254">
        <v>833.95</v>
      </c>
      <c r="L49" s="254">
        <v>818.9</v>
      </c>
      <c r="M49" s="254">
        <v>6.0798800000000002</v>
      </c>
    </row>
    <row r="50" spans="1:13">
      <c r="A50" s="273">
        <v>41</v>
      </c>
      <c r="B50" s="254" t="s">
        <v>64</v>
      </c>
      <c r="C50" s="254">
        <v>149.19999999999999</v>
      </c>
      <c r="D50" s="256">
        <v>147.06666666666666</v>
      </c>
      <c r="E50" s="256">
        <v>144.13333333333333</v>
      </c>
      <c r="F50" s="256">
        <v>139.06666666666666</v>
      </c>
      <c r="G50" s="256">
        <v>136.13333333333333</v>
      </c>
      <c r="H50" s="256">
        <v>152.13333333333333</v>
      </c>
      <c r="I50" s="256">
        <v>155.06666666666666</v>
      </c>
      <c r="J50" s="256">
        <v>160.13333333333333</v>
      </c>
      <c r="K50" s="254">
        <v>150</v>
      </c>
      <c r="L50" s="254">
        <v>142</v>
      </c>
      <c r="M50" s="254">
        <v>77.331559999999996</v>
      </c>
    </row>
    <row r="51" spans="1:13">
      <c r="A51" s="273">
        <v>42</v>
      </c>
      <c r="B51" s="254" t="s">
        <v>66</v>
      </c>
      <c r="C51" s="254">
        <v>729.6</v>
      </c>
      <c r="D51" s="256">
        <v>725.19999999999993</v>
      </c>
      <c r="E51" s="256">
        <v>715.89999999999986</v>
      </c>
      <c r="F51" s="256">
        <v>702.19999999999993</v>
      </c>
      <c r="G51" s="256">
        <v>692.89999999999986</v>
      </c>
      <c r="H51" s="256">
        <v>738.89999999999986</v>
      </c>
      <c r="I51" s="256">
        <v>748.19999999999982</v>
      </c>
      <c r="J51" s="256">
        <v>761.89999999999986</v>
      </c>
      <c r="K51" s="254">
        <v>734.5</v>
      </c>
      <c r="L51" s="254">
        <v>711.5</v>
      </c>
      <c r="M51" s="254">
        <v>16.958130000000001</v>
      </c>
    </row>
    <row r="52" spans="1:13">
      <c r="A52" s="273">
        <v>43</v>
      </c>
      <c r="B52" s="254" t="s">
        <v>69</v>
      </c>
      <c r="C52" s="254">
        <v>67.75</v>
      </c>
      <c r="D52" s="256">
        <v>65.683333333333337</v>
      </c>
      <c r="E52" s="256">
        <v>63.116666666666674</v>
      </c>
      <c r="F52" s="256">
        <v>58.483333333333334</v>
      </c>
      <c r="G52" s="256">
        <v>55.916666666666671</v>
      </c>
      <c r="H52" s="256">
        <v>70.316666666666677</v>
      </c>
      <c r="I52" s="256">
        <v>72.88333333333334</v>
      </c>
      <c r="J52" s="256">
        <v>77.51666666666668</v>
      </c>
      <c r="K52" s="254">
        <v>68.25</v>
      </c>
      <c r="L52" s="254">
        <v>61.05</v>
      </c>
      <c r="M52" s="254">
        <v>879.07722000000001</v>
      </c>
    </row>
    <row r="53" spans="1:13">
      <c r="A53" s="273">
        <v>44</v>
      </c>
      <c r="B53" s="254" t="s">
        <v>73</v>
      </c>
      <c r="C53" s="254">
        <v>475.05</v>
      </c>
      <c r="D53" s="256">
        <v>473.11666666666662</v>
      </c>
      <c r="E53" s="256">
        <v>470.43333333333322</v>
      </c>
      <c r="F53" s="256">
        <v>465.81666666666661</v>
      </c>
      <c r="G53" s="256">
        <v>463.13333333333321</v>
      </c>
      <c r="H53" s="256">
        <v>477.73333333333323</v>
      </c>
      <c r="I53" s="256">
        <v>480.41666666666663</v>
      </c>
      <c r="J53" s="256">
        <v>485.03333333333325</v>
      </c>
      <c r="K53" s="254">
        <v>475.8</v>
      </c>
      <c r="L53" s="254">
        <v>468.5</v>
      </c>
      <c r="M53" s="254">
        <v>26.985440000000001</v>
      </c>
    </row>
    <row r="54" spans="1:13">
      <c r="A54" s="273">
        <v>45</v>
      </c>
      <c r="B54" s="254" t="s">
        <v>68</v>
      </c>
      <c r="C54" s="254">
        <v>539.6</v>
      </c>
      <c r="D54" s="256">
        <v>538.16666666666663</v>
      </c>
      <c r="E54" s="256">
        <v>534.43333333333328</v>
      </c>
      <c r="F54" s="256">
        <v>529.26666666666665</v>
      </c>
      <c r="G54" s="256">
        <v>525.5333333333333</v>
      </c>
      <c r="H54" s="256">
        <v>543.33333333333326</v>
      </c>
      <c r="I54" s="256">
        <v>547.06666666666661</v>
      </c>
      <c r="J54" s="256">
        <v>552.23333333333323</v>
      </c>
      <c r="K54" s="254">
        <v>541.9</v>
      </c>
      <c r="L54" s="254">
        <v>533</v>
      </c>
      <c r="M54" s="254">
        <v>56.37</v>
      </c>
    </row>
    <row r="55" spans="1:13">
      <c r="A55" s="273">
        <v>46</v>
      </c>
      <c r="B55" s="254" t="s">
        <v>70</v>
      </c>
      <c r="C55" s="254">
        <v>405.75</v>
      </c>
      <c r="D55" s="256">
        <v>401.7166666666667</v>
      </c>
      <c r="E55" s="256">
        <v>397.23333333333341</v>
      </c>
      <c r="F55" s="256">
        <v>388.7166666666667</v>
      </c>
      <c r="G55" s="256">
        <v>384.23333333333341</v>
      </c>
      <c r="H55" s="256">
        <v>410.23333333333341</v>
      </c>
      <c r="I55" s="256">
        <v>414.71666666666675</v>
      </c>
      <c r="J55" s="256">
        <v>423.23333333333341</v>
      </c>
      <c r="K55" s="254">
        <v>406.2</v>
      </c>
      <c r="L55" s="254">
        <v>393.2</v>
      </c>
      <c r="M55" s="254">
        <v>15.49277</v>
      </c>
    </row>
    <row r="56" spans="1:13">
      <c r="A56" s="273">
        <v>47</v>
      </c>
      <c r="B56" s="254" t="s">
        <v>230</v>
      </c>
      <c r="C56" s="254">
        <v>1326.75</v>
      </c>
      <c r="D56" s="256">
        <v>1317.2666666666667</v>
      </c>
      <c r="E56" s="256">
        <v>1299.5333333333333</v>
      </c>
      <c r="F56" s="256">
        <v>1272.3166666666666</v>
      </c>
      <c r="G56" s="256">
        <v>1254.5833333333333</v>
      </c>
      <c r="H56" s="256">
        <v>1344.4833333333333</v>
      </c>
      <c r="I56" s="256">
        <v>1362.2166666666665</v>
      </c>
      <c r="J56" s="256">
        <v>1389.4333333333334</v>
      </c>
      <c r="K56" s="254">
        <v>1335</v>
      </c>
      <c r="L56" s="254">
        <v>1290.05</v>
      </c>
      <c r="M56" s="254">
        <v>0.79759999999999998</v>
      </c>
    </row>
    <row r="57" spans="1:13">
      <c r="A57" s="273">
        <v>48</v>
      </c>
      <c r="B57" s="254" t="s">
        <v>71</v>
      </c>
      <c r="C57" s="254">
        <v>15096.85</v>
      </c>
      <c r="D57" s="256">
        <v>15057.283333333333</v>
      </c>
      <c r="E57" s="256">
        <v>14989.566666666666</v>
      </c>
      <c r="F57" s="256">
        <v>14882.283333333333</v>
      </c>
      <c r="G57" s="256">
        <v>14814.566666666666</v>
      </c>
      <c r="H57" s="256">
        <v>15164.566666666666</v>
      </c>
      <c r="I57" s="256">
        <v>15232.283333333333</v>
      </c>
      <c r="J57" s="256">
        <v>15339.566666666666</v>
      </c>
      <c r="K57" s="254">
        <v>15125</v>
      </c>
      <c r="L57" s="254">
        <v>14950</v>
      </c>
      <c r="M57" s="254">
        <v>0.48503000000000002</v>
      </c>
    </row>
    <row r="58" spans="1:13">
      <c r="A58" s="273">
        <v>49</v>
      </c>
      <c r="B58" s="254" t="s">
        <v>74</v>
      </c>
      <c r="C58" s="254">
        <v>3648.85</v>
      </c>
      <c r="D58" s="256">
        <v>3627.9666666666667</v>
      </c>
      <c r="E58" s="256">
        <v>3601.9833333333336</v>
      </c>
      <c r="F58" s="256">
        <v>3555.1166666666668</v>
      </c>
      <c r="G58" s="256">
        <v>3529.1333333333337</v>
      </c>
      <c r="H58" s="256">
        <v>3674.8333333333335</v>
      </c>
      <c r="I58" s="256">
        <v>3700.8166666666662</v>
      </c>
      <c r="J58" s="256">
        <v>3747.6833333333334</v>
      </c>
      <c r="K58" s="254">
        <v>3653.95</v>
      </c>
      <c r="L58" s="254">
        <v>3581.1</v>
      </c>
      <c r="M58" s="254">
        <v>2.3147500000000001</v>
      </c>
    </row>
    <row r="59" spans="1:13">
      <c r="A59" s="273">
        <v>50</v>
      </c>
      <c r="B59" s="254" t="s">
        <v>80</v>
      </c>
      <c r="C59" s="254">
        <v>765.7</v>
      </c>
      <c r="D59" s="256">
        <v>761.86666666666667</v>
      </c>
      <c r="E59" s="256">
        <v>750.23333333333335</v>
      </c>
      <c r="F59" s="256">
        <v>734.76666666666665</v>
      </c>
      <c r="G59" s="256">
        <v>723.13333333333333</v>
      </c>
      <c r="H59" s="256">
        <v>777.33333333333337</v>
      </c>
      <c r="I59" s="256">
        <v>788.96666666666681</v>
      </c>
      <c r="J59" s="256">
        <v>804.43333333333339</v>
      </c>
      <c r="K59" s="254">
        <v>773.5</v>
      </c>
      <c r="L59" s="254">
        <v>746.4</v>
      </c>
      <c r="M59" s="254">
        <v>6.4566299999999996</v>
      </c>
    </row>
    <row r="60" spans="1:13">
      <c r="A60" s="273">
        <v>51</v>
      </c>
      <c r="B60" s="254" t="s">
        <v>75</v>
      </c>
      <c r="C60" s="254">
        <v>629.54999999999995</v>
      </c>
      <c r="D60" s="256">
        <v>624.61666666666667</v>
      </c>
      <c r="E60" s="256">
        <v>618.23333333333335</v>
      </c>
      <c r="F60" s="256">
        <v>606.91666666666663</v>
      </c>
      <c r="G60" s="256">
        <v>600.5333333333333</v>
      </c>
      <c r="H60" s="256">
        <v>635.93333333333339</v>
      </c>
      <c r="I60" s="256">
        <v>642.31666666666683</v>
      </c>
      <c r="J60" s="256">
        <v>653.63333333333344</v>
      </c>
      <c r="K60" s="254">
        <v>631</v>
      </c>
      <c r="L60" s="254">
        <v>613.29999999999995</v>
      </c>
      <c r="M60" s="254">
        <v>35.263689999999997</v>
      </c>
    </row>
    <row r="61" spans="1:13">
      <c r="A61" s="273">
        <v>52</v>
      </c>
      <c r="B61" s="254" t="s">
        <v>76</v>
      </c>
      <c r="C61" s="254">
        <v>152.30000000000001</v>
      </c>
      <c r="D61" s="256">
        <v>149.68333333333334</v>
      </c>
      <c r="E61" s="256">
        <v>146.41666666666669</v>
      </c>
      <c r="F61" s="256">
        <v>140.53333333333336</v>
      </c>
      <c r="G61" s="256">
        <v>137.26666666666671</v>
      </c>
      <c r="H61" s="256">
        <v>155.56666666666666</v>
      </c>
      <c r="I61" s="256">
        <v>158.83333333333331</v>
      </c>
      <c r="J61" s="256">
        <v>164.71666666666664</v>
      </c>
      <c r="K61" s="254">
        <v>152.94999999999999</v>
      </c>
      <c r="L61" s="254">
        <v>143.80000000000001</v>
      </c>
      <c r="M61" s="254">
        <v>177.23429999999999</v>
      </c>
    </row>
    <row r="62" spans="1:13">
      <c r="A62" s="273">
        <v>53</v>
      </c>
      <c r="B62" s="254" t="s">
        <v>77</v>
      </c>
      <c r="C62" s="254">
        <v>146.94999999999999</v>
      </c>
      <c r="D62" s="256">
        <v>147.31666666666666</v>
      </c>
      <c r="E62" s="256">
        <v>144.33333333333331</v>
      </c>
      <c r="F62" s="256">
        <v>141.71666666666664</v>
      </c>
      <c r="G62" s="256">
        <v>138.73333333333329</v>
      </c>
      <c r="H62" s="256">
        <v>149.93333333333334</v>
      </c>
      <c r="I62" s="256">
        <v>152.91666666666669</v>
      </c>
      <c r="J62" s="256">
        <v>155.53333333333336</v>
      </c>
      <c r="K62" s="254">
        <v>150.30000000000001</v>
      </c>
      <c r="L62" s="254">
        <v>144.69999999999999</v>
      </c>
      <c r="M62" s="254">
        <v>10.483180000000001</v>
      </c>
    </row>
    <row r="63" spans="1:13">
      <c r="A63" s="273">
        <v>54</v>
      </c>
      <c r="B63" s="254" t="s">
        <v>81</v>
      </c>
      <c r="C63" s="254">
        <v>543.5</v>
      </c>
      <c r="D63" s="256">
        <v>539.38333333333333</v>
      </c>
      <c r="E63" s="256">
        <v>532.16666666666663</v>
      </c>
      <c r="F63" s="256">
        <v>520.83333333333326</v>
      </c>
      <c r="G63" s="256">
        <v>513.61666666666656</v>
      </c>
      <c r="H63" s="256">
        <v>550.7166666666667</v>
      </c>
      <c r="I63" s="256">
        <v>557.93333333333339</v>
      </c>
      <c r="J63" s="256">
        <v>569.26666666666677</v>
      </c>
      <c r="K63" s="254">
        <v>546.6</v>
      </c>
      <c r="L63" s="254">
        <v>528.04999999999995</v>
      </c>
      <c r="M63" s="254">
        <v>25.27215</v>
      </c>
    </row>
    <row r="64" spans="1:13">
      <c r="A64" s="273">
        <v>55</v>
      </c>
      <c r="B64" s="254" t="s">
        <v>82</v>
      </c>
      <c r="C64" s="254">
        <v>960.15</v>
      </c>
      <c r="D64" s="256">
        <v>957.7833333333333</v>
      </c>
      <c r="E64" s="256">
        <v>952.86666666666656</v>
      </c>
      <c r="F64" s="256">
        <v>945.58333333333326</v>
      </c>
      <c r="G64" s="256">
        <v>940.66666666666652</v>
      </c>
      <c r="H64" s="256">
        <v>965.06666666666661</v>
      </c>
      <c r="I64" s="256">
        <v>969.98333333333335</v>
      </c>
      <c r="J64" s="256">
        <v>977.26666666666665</v>
      </c>
      <c r="K64" s="254">
        <v>962.7</v>
      </c>
      <c r="L64" s="254">
        <v>950.5</v>
      </c>
      <c r="M64" s="254">
        <v>16.256599999999999</v>
      </c>
    </row>
    <row r="65" spans="1:13">
      <c r="A65" s="273">
        <v>56</v>
      </c>
      <c r="B65" s="254" t="s">
        <v>231</v>
      </c>
      <c r="C65" s="254">
        <v>165.2</v>
      </c>
      <c r="D65" s="256">
        <v>164.23333333333332</v>
      </c>
      <c r="E65" s="256">
        <v>162.76666666666665</v>
      </c>
      <c r="F65" s="256">
        <v>160.33333333333334</v>
      </c>
      <c r="G65" s="256">
        <v>158.86666666666667</v>
      </c>
      <c r="H65" s="256">
        <v>166.66666666666663</v>
      </c>
      <c r="I65" s="256">
        <v>168.13333333333327</v>
      </c>
      <c r="J65" s="256">
        <v>170.56666666666661</v>
      </c>
      <c r="K65" s="254">
        <v>165.7</v>
      </c>
      <c r="L65" s="254">
        <v>161.80000000000001</v>
      </c>
      <c r="M65" s="254">
        <v>14.344150000000001</v>
      </c>
    </row>
    <row r="66" spans="1:13">
      <c r="A66" s="273">
        <v>57</v>
      </c>
      <c r="B66" s="254" t="s">
        <v>83</v>
      </c>
      <c r="C66" s="254">
        <v>147.5</v>
      </c>
      <c r="D66" s="256">
        <v>146.33333333333334</v>
      </c>
      <c r="E66" s="256">
        <v>144.66666666666669</v>
      </c>
      <c r="F66" s="256">
        <v>141.83333333333334</v>
      </c>
      <c r="G66" s="256">
        <v>140.16666666666669</v>
      </c>
      <c r="H66" s="256">
        <v>149.16666666666669</v>
      </c>
      <c r="I66" s="256">
        <v>150.83333333333337</v>
      </c>
      <c r="J66" s="256">
        <v>153.66666666666669</v>
      </c>
      <c r="K66" s="254">
        <v>148</v>
      </c>
      <c r="L66" s="254">
        <v>143.5</v>
      </c>
      <c r="M66" s="254">
        <v>150.38290000000001</v>
      </c>
    </row>
    <row r="67" spans="1:13">
      <c r="A67" s="273">
        <v>58</v>
      </c>
      <c r="B67" s="254" t="s">
        <v>820</v>
      </c>
      <c r="C67" s="254">
        <v>4008.65</v>
      </c>
      <c r="D67" s="256">
        <v>3971.8666666666663</v>
      </c>
      <c r="E67" s="256">
        <v>3914.9833333333327</v>
      </c>
      <c r="F67" s="256">
        <v>3821.3166666666662</v>
      </c>
      <c r="G67" s="256">
        <v>3764.4333333333325</v>
      </c>
      <c r="H67" s="256">
        <v>4065.5333333333328</v>
      </c>
      <c r="I67" s="256">
        <v>4122.416666666667</v>
      </c>
      <c r="J67" s="256">
        <v>4216.083333333333</v>
      </c>
      <c r="K67" s="254">
        <v>4028.75</v>
      </c>
      <c r="L67" s="254">
        <v>3878.2</v>
      </c>
      <c r="M67" s="254">
        <v>2.9902700000000002</v>
      </c>
    </row>
    <row r="68" spans="1:13">
      <c r="A68" s="273">
        <v>59</v>
      </c>
      <c r="B68" s="254" t="s">
        <v>84</v>
      </c>
      <c r="C68" s="254">
        <v>1666.95</v>
      </c>
      <c r="D68" s="256">
        <v>1670.4666666666665</v>
      </c>
      <c r="E68" s="256">
        <v>1654.583333333333</v>
      </c>
      <c r="F68" s="256">
        <v>1642.2166666666665</v>
      </c>
      <c r="G68" s="256">
        <v>1626.333333333333</v>
      </c>
      <c r="H68" s="256">
        <v>1682.833333333333</v>
      </c>
      <c r="I68" s="256">
        <v>1698.7166666666667</v>
      </c>
      <c r="J68" s="256">
        <v>1711.083333333333</v>
      </c>
      <c r="K68" s="254">
        <v>1686.35</v>
      </c>
      <c r="L68" s="254">
        <v>1658.1</v>
      </c>
      <c r="M68" s="254">
        <v>4.5837000000000003</v>
      </c>
    </row>
    <row r="69" spans="1:13">
      <c r="A69" s="273">
        <v>60</v>
      </c>
      <c r="B69" s="254" t="s">
        <v>85</v>
      </c>
      <c r="C69" s="254">
        <v>683.65</v>
      </c>
      <c r="D69" s="256">
        <v>682.96666666666658</v>
      </c>
      <c r="E69" s="256">
        <v>677.23333333333312</v>
      </c>
      <c r="F69" s="256">
        <v>670.81666666666649</v>
      </c>
      <c r="G69" s="256">
        <v>665.08333333333303</v>
      </c>
      <c r="H69" s="256">
        <v>689.38333333333321</v>
      </c>
      <c r="I69" s="256">
        <v>695.11666666666656</v>
      </c>
      <c r="J69" s="256">
        <v>701.5333333333333</v>
      </c>
      <c r="K69" s="254">
        <v>688.7</v>
      </c>
      <c r="L69" s="254">
        <v>676.55</v>
      </c>
      <c r="M69" s="254">
        <v>11.28467</v>
      </c>
    </row>
    <row r="70" spans="1:13">
      <c r="A70" s="273">
        <v>61</v>
      </c>
      <c r="B70" s="254" t="s">
        <v>232</v>
      </c>
      <c r="C70" s="254">
        <v>916.7</v>
      </c>
      <c r="D70" s="256">
        <v>897.30000000000007</v>
      </c>
      <c r="E70" s="256">
        <v>872.60000000000014</v>
      </c>
      <c r="F70" s="256">
        <v>828.50000000000011</v>
      </c>
      <c r="G70" s="256">
        <v>803.80000000000018</v>
      </c>
      <c r="H70" s="256">
        <v>941.40000000000009</v>
      </c>
      <c r="I70" s="256">
        <v>966.10000000000014</v>
      </c>
      <c r="J70" s="256">
        <v>1010.2</v>
      </c>
      <c r="K70" s="254">
        <v>922</v>
      </c>
      <c r="L70" s="254">
        <v>853.2</v>
      </c>
      <c r="M70" s="254">
        <v>8.7525300000000001</v>
      </c>
    </row>
    <row r="71" spans="1:13">
      <c r="A71" s="273">
        <v>62</v>
      </c>
      <c r="B71" s="254" t="s">
        <v>233</v>
      </c>
      <c r="C71" s="254">
        <v>415.15</v>
      </c>
      <c r="D71" s="256">
        <v>415.26666666666671</v>
      </c>
      <c r="E71" s="256">
        <v>409.23333333333341</v>
      </c>
      <c r="F71" s="256">
        <v>403.31666666666672</v>
      </c>
      <c r="G71" s="256">
        <v>397.28333333333342</v>
      </c>
      <c r="H71" s="256">
        <v>421.18333333333339</v>
      </c>
      <c r="I71" s="256">
        <v>427.2166666666667</v>
      </c>
      <c r="J71" s="256">
        <v>433.13333333333338</v>
      </c>
      <c r="K71" s="254">
        <v>421.3</v>
      </c>
      <c r="L71" s="254">
        <v>409.35</v>
      </c>
      <c r="M71" s="254">
        <v>9.3498999999999999</v>
      </c>
    </row>
    <row r="72" spans="1:13">
      <c r="A72" s="273">
        <v>63</v>
      </c>
      <c r="B72" s="254" t="s">
        <v>86</v>
      </c>
      <c r="C72" s="254">
        <v>824.9</v>
      </c>
      <c r="D72" s="256">
        <v>825.68333333333339</v>
      </c>
      <c r="E72" s="256">
        <v>818.71666666666681</v>
      </c>
      <c r="F72" s="256">
        <v>812.53333333333342</v>
      </c>
      <c r="G72" s="256">
        <v>805.56666666666683</v>
      </c>
      <c r="H72" s="256">
        <v>831.86666666666679</v>
      </c>
      <c r="I72" s="256">
        <v>838.83333333333348</v>
      </c>
      <c r="J72" s="256">
        <v>845.01666666666677</v>
      </c>
      <c r="K72" s="254">
        <v>832.65</v>
      </c>
      <c r="L72" s="254">
        <v>819.5</v>
      </c>
      <c r="M72" s="254">
        <v>5.8331600000000003</v>
      </c>
    </row>
    <row r="73" spans="1:13">
      <c r="A73" s="273">
        <v>64</v>
      </c>
      <c r="B73" s="254" t="s">
        <v>92</v>
      </c>
      <c r="C73" s="254">
        <v>302.60000000000002</v>
      </c>
      <c r="D73" s="256">
        <v>297.98333333333329</v>
      </c>
      <c r="E73" s="256">
        <v>291.76666666666659</v>
      </c>
      <c r="F73" s="256">
        <v>280.93333333333328</v>
      </c>
      <c r="G73" s="256">
        <v>274.71666666666658</v>
      </c>
      <c r="H73" s="256">
        <v>308.81666666666661</v>
      </c>
      <c r="I73" s="256">
        <v>315.0333333333333</v>
      </c>
      <c r="J73" s="256">
        <v>325.86666666666662</v>
      </c>
      <c r="K73" s="254">
        <v>304.2</v>
      </c>
      <c r="L73" s="254">
        <v>287.14999999999998</v>
      </c>
      <c r="M73" s="254">
        <v>84.692430000000002</v>
      </c>
    </row>
    <row r="74" spans="1:13">
      <c r="A74" s="273">
        <v>65</v>
      </c>
      <c r="B74" s="254" t="s">
        <v>87</v>
      </c>
      <c r="C74" s="254">
        <v>571.75</v>
      </c>
      <c r="D74" s="256">
        <v>573.80000000000007</v>
      </c>
      <c r="E74" s="256">
        <v>567.95000000000016</v>
      </c>
      <c r="F74" s="256">
        <v>564.15000000000009</v>
      </c>
      <c r="G74" s="256">
        <v>558.30000000000018</v>
      </c>
      <c r="H74" s="256">
        <v>577.60000000000014</v>
      </c>
      <c r="I74" s="256">
        <v>583.45000000000005</v>
      </c>
      <c r="J74" s="256">
        <v>587.25000000000011</v>
      </c>
      <c r="K74" s="254">
        <v>579.65</v>
      </c>
      <c r="L74" s="254">
        <v>570</v>
      </c>
      <c r="M74" s="254">
        <v>22.389420000000001</v>
      </c>
    </row>
    <row r="75" spans="1:13">
      <c r="A75" s="273">
        <v>66</v>
      </c>
      <c r="B75" s="254" t="s">
        <v>234</v>
      </c>
      <c r="C75" s="254">
        <v>1817</v>
      </c>
      <c r="D75" s="256">
        <v>1795.6666666666667</v>
      </c>
      <c r="E75" s="256">
        <v>1771.3333333333335</v>
      </c>
      <c r="F75" s="256">
        <v>1725.6666666666667</v>
      </c>
      <c r="G75" s="256">
        <v>1701.3333333333335</v>
      </c>
      <c r="H75" s="256">
        <v>1841.3333333333335</v>
      </c>
      <c r="I75" s="256">
        <v>1865.666666666667</v>
      </c>
      <c r="J75" s="256">
        <v>1911.3333333333335</v>
      </c>
      <c r="K75" s="254">
        <v>1820</v>
      </c>
      <c r="L75" s="254">
        <v>1750</v>
      </c>
      <c r="M75" s="254">
        <v>1.3078700000000001</v>
      </c>
    </row>
    <row r="76" spans="1:13">
      <c r="A76" s="273">
        <v>67</v>
      </c>
      <c r="B76" s="254" t="s">
        <v>828</v>
      </c>
      <c r="C76" s="254">
        <v>186.05</v>
      </c>
      <c r="D76" s="256">
        <v>185.45000000000002</v>
      </c>
      <c r="E76" s="256">
        <v>177.70000000000005</v>
      </c>
      <c r="F76" s="256">
        <v>169.35000000000002</v>
      </c>
      <c r="G76" s="256">
        <v>161.60000000000005</v>
      </c>
      <c r="H76" s="256">
        <v>193.80000000000004</v>
      </c>
      <c r="I76" s="256">
        <v>201.54999999999998</v>
      </c>
      <c r="J76" s="256">
        <v>209.90000000000003</v>
      </c>
      <c r="K76" s="254">
        <v>193.2</v>
      </c>
      <c r="L76" s="254">
        <v>177.1</v>
      </c>
      <c r="M76" s="254">
        <v>9.2802699999999998</v>
      </c>
    </row>
    <row r="77" spans="1:13">
      <c r="A77" s="273">
        <v>68</v>
      </c>
      <c r="B77" s="254" t="s">
        <v>90</v>
      </c>
      <c r="C77" s="254">
        <v>4229.1000000000004</v>
      </c>
      <c r="D77" s="256">
        <v>4209.9833333333336</v>
      </c>
      <c r="E77" s="256">
        <v>4181.1166666666668</v>
      </c>
      <c r="F77" s="256">
        <v>4133.1333333333332</v>
      </c>
      <c r="G77" s="256">
        <v>4104.2666666666664</v>
      </c>
      <c r="H77" s="256">
        <v>4257.9666666666672</v>
      </c>
      <c r="I77" s="256">
        <v>4286.8333333333339</v>
      </c>
      <c r="J77" s="256">
        <v>4334.8166666666675</v>
      </c>
      <c r="K77" s="254">
        <v>4238.8500000000004</v>
      </c>
      <c r="L77" s="254">
        <v>4162</v>
      </c>
      <c r="M77" s="254">
        <v>2.9412099999999999</v>
      </c>
    </row>
    <row r="78" spans="1:13">
      <c r="A78" s="273">
        <v>69</v>
      </c>
      <c r="B78" s="254" t="s">
        <v>348</v>
      </c>
      <c r="C78" s="254">
        <v>3151.85</v>
      </c>
      <c r="D78" s="256">
        <v>3141.1666666666665</v>
      </c>
      <c r="E78" s="256">
        <v>3110.7333333333331</v>
      </c>
      <c r="F78" s="256">
        <v>3069.6166666666668</v>
      </c>
      <c r="G78" s="256">
        <v>3039.1833333333334</v>
      </c>
      <c r="H78" s="256">
        <v>3182.2833333333328</v>
      </c>
      <c r="I78" s="256">
        <v>3212.7166666666662</v>
      </c>
      <c r="J78" s="256">
        <v>3253.8333333333326</v>
      </c>
      <c r="K78" s="254">
        <v>3171.6</v>
      </c>
      <c r="L78" s="254">
        <v>3100.05</v>
      </c>
      <c r="M78" s="254">
        <v>1.77783</v>
      </c>
    </row>
    <row r="79" spans="1:13">
      <c r="A79" s="273">
        <v>70</v>
      </c>
      <c r="B79" s="254" t="s">
        <v>93</v>
      </c>
      <c r="C79" s="254">
        <v>5282</v>
      </c>
      <c r="D79" s="256">
        <v>5269.666666666667</v>
      </c>
      <c r="E79" s="256">
        <v>5239.3333333333339</v>
      </c>
      <c r="F79" s="256">
        <v>5196.666666666667</v>
      </c>
      <c r="G79" s="256">
        <v>5166.3333333333339</v>
      </c>
      <c r="H79" s="256">
        <v>5312.3333333333339</v>
      </c>
      <c r="I79" s="256">
        <v>5342.6666666666679</v>
      </c>
      <c r="J79" s="256">
        <v>5385.3333333333339</v>
      </c>
      <c r="K79" s="254">
        <v>5300</v>
      </c>
      <c r="L79" s="254">
        <v>5227</v>
      </c>
      <c r="M79" s="254">
        <v>4.15489</v>
      </c>
    </row>
    <row r="80" spans="1:13">
      <c r="A80" s="273">
        <v>71</v>
      </c>
      <c r="B80" s="254" t="s">
        <v>235</v>
      </c>
      <c r="C80" s="254">
        <v>73.900000000000006</v>
      </c>
      <c r="D80" s="256">
        <v>73.05</v>
      </c>
      <c r="E80" s="256">
        <v>71.599999999999994</v>
      </c>
      <c r="F80" s="256">
        <v>69.3</v>
      </c>
      <c r="G80" s="256">
        <v>67.849999999999994</v>
      </c>
      <c r="H80" s="256">
        <v>75.349999999999994</v>
      </c>
      <c r="I80" s="256">
        <v>76.800000000000011</v>
      </c>
      <c r="J80" s="256">
        <v>79.099999999999994</v>
      </c>
      <c r="K80" s="254">
        <v>74.5</v>
      </c>
      <c r="L80" s="254">
        <v>70.75</v>
      </c>
      <c r="M80" s="254">
        <v>23.173590000000001</v>
      </c>
    </row>
    <row r="81" spans="1:13">
      <c r="A81" s="273">
        <v>72</v>
      </c>
      <c r="B81" s="254" t="s">
        <v>94</v>
      </c>
      <c r="C81" s="254">
        <v>2698.45</v>
      </c>
      <c r="D81" s="256">
        <v>2700.8166666666666</v>
      </c>
      <c r="E81" s="256">
        <v>2659.6333333333332</v>
      </c>
      <c r="F81" s="256">
        <v>2620.8166666666666</v>
      </c>
      <c r="G81" s="256">
        <v>2579.6333333333332</v>
      </c>
      <c r="H81" s="256">
        <v>2739.6333333333332</v>
      </c>
      <c r="I81" s="256">
        <v>2780.8166666666666</v>
      </c>
      <c r="J81" s="256">
        <v>2819.6333333333332</v>
      </c>
      <c r="K81" s="254">
        <v>2742</v>
      </c>
      <c r="L81" s="254">
        <v>2662</v>
      </c>
      <c r="M81" s="254">
        <v>5.2892200000000003</v>
      </c>
    </row>
    <row r="82" spans="1:13">
      <c r="A82" s="273">
        <v>73</v>
      </c>
      <c r="B82" s="254" t="s">
        <v>236</v>
      </c>
      <c r="C82" s="254">
        <v>531.25</v>
      </c>
      <c r="D82" s="256">
        <v>530.86666666666667</v>
      </c>
      <c r="E82" s="256">
        <v>524.43333333333339</v>
      </c>
      <c r="F82" s="256">
        <v>517.61666666666667</v>
      </c>
      <c r="G82" s="256">
        <v>511.18333333333339</v>
      </c>
      <c r="H82" s="256">
        <v>537.68333333333339</v>
      </c>
      <c r="I82" s="256">
        <v>544.11666666666656</v>
      </c>
      <c r="J82" s="256">
        <v>550.93333333333339</v>
      </c>
      <c r="K82" s="254">
        <v>537.29999999999995</v>
      </c>
      <c r="L82" s="254">
        <v>524.04999999999995</v>
      </c>
      <c r="M82" s="254">
        <v>6.15449</v>
      </c>
    </row>
    <row r="83" spans="1:13">
      <c r="A83" s="273">
        <v>74</v>
      </c>
      <c r="B83" s="254" t="s">
        <v>237</v>
      </c>
      <c r="C83" s="254">
        <v>1573.15</v>
      </c>
      <c r="D83" s="256">
        <v>1568.8833333333332</v>
      </c>
      <c r="E83" s="256">
        <v>1551.4166666666665</v>
      </c>
      <c r="F83" s="256">
        <v>1529.6833333333334</v>
      </c>
      <c r="G83" s="256">
        <v>1512.2166666666667</v>
      </c>
      <c r="H83" s="256">
        <v>1590.6166666666663</v>
      </c>
      <c r="I83" s="256">
        <v>1608.083333333333</v>
      </c>
      <c r="J83" s="256">
        <v>1629.8166666666662</v>
      </c>
      <c r="K83" s="254">
        <v>1586.35</v>
      </c>
      <c r="L83" s="254">
        <v>1547.15</v>
      </c>
      <c r="M83" s="254">
        <v>0.68491999999999997</v>
      </c>
    </row>
    <row r="84" spans="1:13">
      <c r="A84" s="273">
        <v>75</v>
      </c>
      <c r="B84" s="254" t="s">
        <v>96</v>
      </c>
      <c r="C84" s="254">
        <v>1167.9000000000001</v>
      </c>
      <c r="D84" s="256">
        <v>1166.0333333333335</v>
      </c>
      <c r="E84" s="256">
        <v>1153.116666666667</v>
      </c>
      <c r="F84" s="256">
        <v>1138.3333333333335</v>
      </c>
      <c r="G84" s="256">
        <v>1125.416666666667</v>
      </c>
      <c r="H84" s="256">
        <v>1180.8166666666671</v>
      </c>
      <c r="I84" s="256">
        <v>1193.7333333333336</v>
      </c>
      <c r="J84" s="256">
        <v>1208.5166666666671</v>
      </c>
      <c r="K84" s="254">
        <v>1178.95</v>
      </c>
      <c r="L84" s="254">
        <v>1151.25</v>
      </c>
      <c r="M84" s="254">
        <v>7.13049</v>
      </c>
    </row>
    <row r="85" spans="1:13">
      <c r="A85" s="273">
        <v>76</v>
      </c>
      <c r="B85" s="254" t="s">
        <v>97</v>
      </c>
      <c r="C85" s="254">
        <v>185.5</v>
      </c>
      <c r="D85" s="256">
        <v>184.66666666666666</v>
      </c>
      <c r="E85" s="256">
        <v>183.33333333333331</v>
      </c>
      <c r="F85" s="256">
        <v>181.16666666666666</v>
      </c>
      <c r="G85" s="256">
        <v>179.83333333333331</v>
      </c>
      <c r="H85" s="256">
        <v>186.83333333333331</v>
      </c>
      <c r="I85" s="256">
        <v>188.16666666666663</v>
      </c>
      <c r="J85" s="256">
        <v>190.33333333333331</v>
      </c>
      <c r="K85" s="254">
        <v>186</v>
      </c>
      <c r="L85" s="254">
        <v>182.5</v>
      </c>
      <c r="M85" s="254">
        <v>16.68158</v>
      </c>
    </row>
    <row r="86" spans="1:13">
      <c r="A86" s="273">
        <v>77</v>
      </c>
      <c r="B86" s="254" t="s">
        <v>98</v>
      </c>
      <c r="C86" s="254">
        <v>85.35</v>
      </c>
      <c r="D86" s="256">
        <v>84.283333333333331</v>
      </c>
      <c r="E86" s="256">
        <v>82.966666666666669</v>
      </c>
      <c r="F86" s="256">
        <v>80.583333333333343</v>
      </c>
      <c r="G86" s="256">
        <v>79.26666666666668</v>
      </c>
      <c r="H86" s="256">
        <v>86.666666666666657</v>
      </c>
      <c r="I86" s="256">
        <v>87.98333333333332</v>
      </c>
      <c r="J86" s="256">
        <v>90.366666666666646</v>
      </c>
      <c r="K86" s="254">
        <v>85.6</v>
      </c>
      <c r="L86" s="254">
        <v>81.900000000000006</v>
      </c>
      <c r="M86" s="254">
        <v>148.30152000000001</v>
      </c>
    </row>
    <row r="87" spans="1:13">
      <c r="A87" s="273">
        <v>78</v>
      </c>
      <c r="B87" s="254" t="s">
        <v>359</v>
      </c>
      <c r="C87" s="254">
        <v>235.15</v>
      </c>
      <c r="D87" s="256">
        <v>233.33333333333334</v>
      </c>
      <c r="E87" s="256">
        <v>229.36666666666667</v>
      </c>
      <c r="F87" s="256">
        <v>223.58333333333334</v>
      </c>
      <c r="G87" s="256">
        <v>219.61666666666667</v>
      </c>
      <c r="H87" s="256">
        <v>239.11666666666667</v>
      </c>
      <c r="I87" s="256">
        <v>243.08333333333331</v>
      </c>
      <c r="J87" s="256">
        <v>248.86666666666667</v>
      </c>
      <c r="K87" s="254">
        <v>237.3</v>
      </c>
      <c r="L87" s="254">
        <v>227.55</v>
      </c>
      <c r="M87" s="254">
        <v>19.206219999999998</v>
      </c>
    </row>
    <row r="88" spans="1:13">
      <c r="A88" s="273">
        <v>79</v>
      </c>
      <c r="B88" s="254" t="s">
        <v>240</v>
      </c>
      <c r="C88" s="254">
        <v>68.45</v>
      </c>
      <c r="D88" s="256">
        <v>66.833333333333329</v>
      </c>
      <c r="E88" s="256">
        <v>65.216666666666654</v>
      </c>
      <c r="F88" s="256">
        <v>61.983333333333327</v>
      </c>
      <c r="G88" s="256">
        <v>60.366666666666653</v>
      </c>
      <c r="H88" s="256">
        <v>70.066666666666663</v>
      </c>
      <c r="I88" s="256">
        <v>71.683333333333337</v>
      </c>
      <c r="J88" s="256">
        <v>74.916666666666657</v>
      </c>
      <c r="K88" s="254">
        <v>68.45</v>
      </c>
      <c r="L88" s="254">
        <v>63.6</v>
      </c>
      <c r="M88" s="254">
        <v>53.762929999999997</v>
      </c>
    </row>
    <row r="89" spans="1:13">
      <c r="A89" s="273">
        <v>80</v>
      </c>
      <c r="B89" s="254" t="s">
        <v>99</v>
      </c>
      <c r="C89" s="254">
        <v>155.25</v>
      </c>
      <c r="D89" s="256">
        <v>154.21666666666667</v>
      </c>
      <c r="E89" s="256">
        <v>152.28333333333333</v>
      </c>
      <c r="F89" s="256">
        <v>149.31666666666666</v>
      </c>
      <c r="G89" s="256">
        <v>147.38333333333333</v>
      </c>
      <c r="H89" s="256">
        <v>157.18333333333334</v>
      </c>
      <c r="I89" s="256">
        <v>159.11666666666667</v>
      </c>
      <c r="J89" s="256">
        <v>162.08333333333334</v>
      </c>
      <c r="K89" s="254">
        <v>156.15</v>
      </c>
      <c r="L89" s="254">
        <v>151.25</v>
      </c>
      <c r="M89" s="254">
        <v>134.88792000000001</v>
      </c>
    </row>
    <row r="90" spans="1:13">
      <c r="A90" s="273">
        <v>81</v>
      </c>
      <c r="B90" s="254" t="s">
        <v>102</v>
      </c>
      <c r="C90" s="254">
        <v>30.9</v>
      </c>
      <c r="D90" s="256">
        <v>30.25</v>
      </c>
      <c r="E90" s="256">
        <v>28.35</v>
      </c>
      <c r="F90" s="256">
        <v>25.8</v>
      </c>
      <c r="G90" s="256">
        <v>23.900000000000002</v>
      </c>
      <c r="H90" s="256">
        <v>32.799999999999997</v>
      </c>
      <c r="I90" s="256">
        <v>34.700000000000003</v>
      </c>
      <c r="J90" s="256">
        <v>37.25</v>
      </c>
      <c r="K90" s="254">
        <v>32.15</v>
      </c>
      <c r="L90" s="254">
        <v>27.7</v>
      </c>
      <c r="M90" s="254">
        <v>1253.9040399999999</v>
      </c>
    </row>
    <row r="91" spans="1:13">
      <c r="A91" s="273">
        <v>82</v>
      </c>
      <c r="B91" s="254" t="s">
        <v>241</v>
      </c>
      <c r="C91" s="254">
        <v>198.6</v>
      </c>
      <c r="D91" s="256">
        <v>198.66666666666666</v>
      </c>
      <c r="E91" s="256">
        <v>196.43333333333331</v>
      </c>
      <c r="F91" s="256">
        <v>194.26666666666665</v>
      </c>
      <c r="G91" s="256">
        <v>192.0333333333333</v>
      </c>
      <c r="H91" s="256">
        <v>200.83333333333331</v>
      </c>
      <c r="I91" s="256">
        <v>203.06666666666666</v>
      </c>
      <c r="J91" s="256">
        <v>205.23333333333332</v>
      </c>
      <c r="K91" s="254">
        <v>200.9</v>
      </c>
      <c r="L91" s="254">
        <v>196.5</v>
      </c>
      <c r="M91" s="254">
        <v>6.0675100000000004</v>
      </c>
    </row>
    <row r="92" spans="1:13">
      <c r="A92" s="273">
        <v>83</v>
      </c>
      <c r="B92" s="254" t="s">
        <v>100</v>
      </c>
      <c r="C92" s="254">
        <v>641.15</v>
      </c>
      <c r="D92" s="256">
        <v>640.44999999999993</v>
      </c>
      <c r="E92" s="256">
        <v>633.44999999999982</v>
      </c>
      <c r="F92" s="256">
        <v>625.74999999999989</v>
      </c>
      <c r="G92" s="256">
        <v>618.74999999999977</v>
      </c>
      <c r="H92" s="256">
        <v>648.14999999999986</v>
      </c>
      <c r="I92" s="256">
        <v>655.15000000000009</v>
      </c>
      <c r="J92" s="256">
        <v>662.84999999999991</v>
      </c>
      <c r="K92" s="254">
        <v>647.45000000000005</v>
      </c>
      <c r="L92" s="254">
        <v>632.75</v>
      </c>
      <c r="M92" s="254">
        <v>12.27966</v>
      </c>
    </row>
    <row r="93" spans="1:13">
      <c r="A93" s="273">
        <v>84</v>
      </c>
      <c r="B93" s="254" t="s">
        <v>242</v>
      </c>
      <c r="C93" s="254">
        <v>560.45000000000005</v>
      </c>
      <c r="D93" s="256">
        <v>561.9</v>
      </c>
      <c r="E93" s="256">
        <v>544.79999999999995</v>
      </c>
      <c r="F93" s="256">
        <v>529.15</v>
      </c>
      <c r="G93" s="256">
        <v>512.04999999999995</v>
      </c>
      <c r="H93" s="256">
        <v>577.54999999999995</v>
      </c>
      <c r="I93" s="256">
        <v>594.65000000000009</v>
      </c>
      <c r="J93" s="256">
        <v>610.29999999999995</v>
      </c>
      <c r="K93" s="254">
        <v>579</v>
      </c>
      <c r="L93" s="254">
        <v>546.25</v>
      </c>
      <c r="M93" s="254">
        <v>4.9386200000000002</v>
      </c>
    </row>
    <row r="94" spans="1:13">
      <c r="A94" s="273">
        <v>85</v>
      </c>
      <c r="B94" s="254" t="s">
        <v>103</v>
      </c>
      <c r="C94" s="254">
        <v>885.65</v>
      </c>
      <c r="D94" s="256">
        <v>886.65</v>
      </c>
      <c r="E94" s="256">
        <v>878.3</v>
      </c>
      <c r="F94" s="256">
        <v>870.94999999999993</v>
      </c>
      <c r="G94" s="256">
        <v>862.59999999999991</v>
      </c>
      <c r="H94" s="256">
        <v>894</v>
      </c>
      <c r="I94" s="256">
        <v>902.35000000000014</v>
      </c>
      <c r="J94" s="256">
        <v>909.7</v>
      </c>
      <c r="K94" s="254">
        <v>895</v>
      </c>
      <c r="L94" s="254">
        <v>879.3</v>
      </c>
      <c r="M94" s="254">
        <v>7.0945200000000002</v>
      </c>
    </row>
    <row r="95" spans="1:13">
      <c r="A95" s="273">
        <v>86</v>
      </c>
      <c r="B95" s="254" t="s">
        <v>243</v>
      </c>
      <c r="C95" s="254">
        <v>537.25</v>
      </c>
      <c r="D95" s="256">
        <v>538.06666666666672</v>
      </c>
      <c r="E95" s="256">
        <v>532.18333333333339</v>
      </c>
      <c r="F95" s="256">
        <v>527.11666666666667</v>
      </c>
      <c r="G95" s="256">
        <v>521.23333333333335</v>
      </c>
      <c r="H95" s="256">
        <v>543.13333333333344</v>
      </c>
      <c r="I95" s="256">
        <v>549.01666666666688</v>
      </c>
      <c r="J95" s="256">
        <v>554.08333333333348</v>
      </c>
      <c r="K95" s="254">
        <v>543.95000000000005</v>
      </c>
      <c r="L95" s="254">
        <v>533</v>
      </c>
      <c r="M95" s="254">
        <v>1.1307499999999999</v>
      </c>
    </row>
    <row r="96" spans="1:13">
      <c r="A96" s="273">
        <v>87</v>
      </c>
      <c r="B96" s="254" t="s">
        <v>244</v>
      </c>
      <c r="C96" s="254">
        <v>1419.6</v>
      </c>
      <c r="D96" s="256">
        <v>1397.8666666666668</v>
      </c>
      <c r="E96" s="256">
        <v>1373.7333333333336</v>
      </c>
      <c r="F96" s="256">
        <v>1327.8666666666668</v>
      </c>
      <c r="G96" s="256">
        <v>1303.7333333333336</v>
      </c>
      <c r="H96" s="256">
        <v>1443.7333333333336</v>
      </c>
      <c r="I96" s="256">
        <v>1467.8666666666668</v>
      </c>
      <c r="J96" s="256">
        <v>1513.7333333333336</v>
      </c>
      <c r="K96" s="254">
        <v>1422</v>
      </c>
      <c r="L96" s="254">
        <v>1352</v>
      </c>
      <c r="M96" s="254">
        <v>5.4257200000000001</v>
      </c>
    </row>
    <row r="97" spans="1:13">
      <c r="A97" s="273">
        <v>88</v>
      </c>
      <c r="B97" s="254" t="s">
        <v>104</v>
      </c>
      <c r="C97" s="254">
        <v>1496.65</v>
      </c>
      <c r="D97" s="256">
        <v>1484.1666666666667</v>
      </c>
      <c r="E97" s="256">
        <v>1467.4833333333336</v>
      </c>
      <c r="F97" s="256">
        <v>1438.3166666666668</v>
      </c>
      <c r="G97" s="256">
        <v>1421.6333333333337</v>
      </c>
      <c r="H97" s="256">
        <v>1513.3333333333335</v>
      </c>
      <c r="I97" s="256">
        <v>1530.0166666666664</v>
      </c>
      <c r="J97" s="256">
        <v>1559.1833333333334</v>
      </c>
      <c r="K97" s="254">
        <v>1500.85</v>
      </c>
      <c r="L97" s="254">
        <v>1455</v>
      </c>
      <c r="M97" s="254">
        <v>11.45818</v>
      </c>
    </row>
    <row r="98" spans="1:13">
      <c r="A98" s="273">
        <v>89</v>
      </c>
      <c r="B98" s="254" t="s">
        <v>372</v>
      </c>
      <c r="C98" s="254">
        <v>678.4</v>
      </c>
      <c r="D98" s="256">
        <v>665.80000000000007</v>
      </c>
      <c r="E98" s="256">
        <v>644.60000000000014</v>
      </c>
      <c r="F98" s="256">
        <v>610.80000000000007</v>
      </c>
      <c r="G98" s="256">
        <v>589.60000000000014</v>
      </c>
      <c r="H98" s="256">
        <v>699.60000000000014</v>
      </c>
      <c r="I98" s="256">
        <v>720.80000000000018</v>
      </c>
      <c r="J98" s="256">
        <v>754.60000000000014</v>
      </c>
      <c r="K98" s="254">
        <v>687</v>
      </c>
      <c r="L98" s="254">
        <v>632</v>
      </c>
      <c r="M98" s="254">
        <v>34.152140000000003</v>
      </c>
    </row>
    <row r="99" spans="1:13">
      <c r="A99" s="273">
        <v>90</v>
      </c>
      <c r="B99" s="254" t="s">
        <v>246</v>
      </c>
      <c r="C99" s="254">
        <v>322.64999999999998</v>
      </c>
      <c r="D99" s="256">
        <v>322.75</v>
      </c>
      <c r="E99" s="256">
        <v>317.14999999999998</v>
      </c>
      <c r="F99" s="256">
        <v>311.64999999999998</v>
      </c>
      <c r="G99" s="256">
        <v>306.04999999999995</v>
      </c>
      <c r="H99" s="256">
        <v>328.25</v>
      </c>
      <c r="I99" s="256">
        <v>333.85</v>
      </c>
      <c r="J99" s="256">
        <v>339.35</v>
      </c>
      <c r="K99" s="254">
        <v>328.35</v>
      </c>
      <c r="L99" s="254">
        <v>317.25</v>
      </c>
      <c r="M99" s="254">
        <v>15.23929</v>
      </c>
    </row>
    <row r="100" spans="1:13">
      <c r="A100" s="273">
        <v>91</v>
      </c>
      <c r="B100" s="254" t="s">
        <v>107</v>
      </c>
      <c r="C100" s="254">
        <v>982</v>
      </c>
      <c r="D100" s="256">
        <v>975.56666666666661</v>
      </c>
      <c r="E100" s="256">
        <v>967.68333333333317</v>
      </c>
      <c r="F100" s="256">
        <v>953.36666666666656</v>
      </c>
      <c r="G100" s="256">
        <v>945.48333333333312</v>
      </c>
      <c r="H100" s="256">
        <v>989.88333333333321</v>
      </c>
      <c r="I100" s="256">
        <v>997.76666666666665</v>
      </c>
      <c r="J100" s="256">
        <v>1012.0833333333333</v>
      </c>
      <c r="K100" s="254">
        <v>983.45</v>
      </c>
      <c r="L100" s="254">
        <v>961.25</v>
      </c>
      <c r="M100" s="254">
        <v>16.394950000000001</v>
      </c>
    </row>
    <row r="101" spans="1:13">
      <c r="A101" s="273">
        <v>92</v>
      </c>
      <c r="B101" s="254" t="s">
        <v>248</v>
      </c>
      <c r="C101" s="254">
        <v>2973.25</v>
      </c>
      <c r="D101" s="256">
        <v>2955.4333333333329</v>
      </c>
      <c r="E101" s="256">
        <v>2925.8666666666659</v>
      </c>
      <c r="F101" s="256">
        <v>2878.4833333333331</v>
      </c>
      <c r="G101" s="256">
        <v>2848.9166666666661</v>
      </c>
      <c r="H101" s="256">
        <v>3002.8166666666657</v>
      </c>
      <c r="I101" s="256">
        <v>3032.3833333333323</v>
      </c>
      <c r="J101" s="256">
        <v>3079.7666666666655</v>
      </c>
      <c r="K101" s="254">
        <v>2985</v>
      </c>
      <c r="L101" s="254">
        <v>2908.05</v>
      </c>
      <c r="M101" s="254">
        <v>1.2936300000000001</v>
      </c>
    </row>
    <row r="102" spans="1:13">
      <c r="A102" s="273">
        <v>93</v>
      </c>
      <c r="B102" s="254" t="s">
        <v>109</v>
      </c>
      <c r="C102" s="254">
        <v>1488.7</v>
      </c>
      <c r="D102" s="256">
        <v>1479.8333333333333</v>
      </c>
      <c r="E102" s="256">
        <v>1467.8666666666666</v>
      </c>
      <c r="F102" s="256">
        <v>1447.0333333333333</v>
      </c>
      <c r="G102" s="256">
        <v>1435.0666666666666</v>
      </c>
      <c r="H102" s="256">
        <v>1500.6666666666665</v>
      </c>
      <c r="I102" s="256">
        <v>1512.6333333333332</v>
      </c>
      <c r="J102" s="256">
        <v>1533.4666666666665</v>
      </c>
      <c r="K102" s="254">
        <v>1491.8</v>
      </c>
      <c r="L102" s="254">
        <v>1459</v>
      </c>
      <c r="M102" s="254">
        <v>36.30236</v>
      </c>
    </row>
    <row r="103" spans="1:13">
      <c r="A103" s="273">
        <v>94</v>
      </c>
      <c r="B103" s="254" t="s">
        <v>249</v>
      </c>
      <c r="C103" s="254">
        <v>718.75</v>
      </c>
      <c r="D103" s="256">
        <v>714.44999999999993</v>
      </c>
      <c r="E103" s="256">
        <v>708.89999999999986</v>
      </c>
      <c r="F103" s="256">
        <v>699.05</v>
      </c>
      <c r="G103" s="256">
        <v>693.49999999999989</v>
      </c>
      <c r="H103" s="256">
        <v>724.29999999999984</v>
      </c>
      <c r="I103" s="256">
        <v>729.8499999999998</v>
      </c>
      <c r="J103" s="256">
        <v>739.69999999999982</v>
      </c>
      <c r="K103" s="254">
        <v>720</v>
      </c>
      <c r="L103" s="254">
        <v>704.6</v>
      </c>
      <c r="M103" s="254">
        <v>61.004869999999997</v>
      </c>
    </row>
    <row r="104" spans="1:13">
      <c r="A104" s="273">
        <v>95</v>
      </c>
      <c r="B104" s="254" t="s">
        <v>105</v>
      </c>
      <c r="C104" s="254">
        <v>982.95</v>
      </c>
      <c r="D104" s="256">
        <v>975.30000000000007</v>
      </c>
      <c r="E104" s="256">
        <v>965.65000000000009</v>
      </c>
      <c r="F104" s="256">
        <v>948.35</v>
      </c>
      <c r="G104" s="256">
        <v>938.7</v>
      </c>
      <c r="H104" s="256">
        <v>992.60000000000014</v>
      </c>
      <c r="I104" s="256">
        <v>1002.25</v>
      </c>
      <c r="J104" s="256">
        <v>1019.5500000000002</v>
      </c>
      <c r="K104" s="254">
        <v>984.95</v>
      </c>
      <c r="L104" s="254">
        <v>958</v>
      </c>
      <c r="M104" s="254">
        <v>17.968699999999998</v>
      </c>
    </row>
    <row r="105" spans="1:13">
      <c r="A105" s="273">
        <v>96</v>
      </c>
      <c r="B105" s="254" t="s">
        <v>110</v>
      </c>
      <c r="C105" s="254">
        <v>2894.85</v>
      </c>
      <c r="D105" s="256">
        <v>2890.9500000000003</v>
      </c>
      <c r="E105" s="256">
        <v>2868.9000000000005</v>
      </c>
      <c r="F105" s="256">
        <v>2842.9500000000003</v>
      </c>
      <c r="G105" s="256">
        <v>2820.9000000000005</v>
      </c>
      <c r="H105" s="256">
        <v>2916.9000000000005</v>
      </c>
      <c r="I105" s="256">
        <v>2938.9500000000007</v>
      </c>
      <c r="J105" s="256">
        <v>2964.9000000000005</v>
      </c>
      <c r="K105" s="254">
        <v>2913</v>
      </c>
      <c r="L105" s="254">
        <v>2865</v>
      </c>
      <c r="M105" s="254">
        <v>5.7793799999999997</v>
      </c>
    </row>
    <row r="106" spans="1:13">
      <c r="A106" s="273">
        <v>97</v>
      </c>
      <c r="B106" s="254" t="s">
        <v>112</v>
      </c>
      <c r="C106" s="254">
        <v>367.6</v>
      </c>
      <c r="D106" s="256">
        <v>365.98333333333329</v>
      </c>
      <c r="E106" s="256">
        <v>362.01666666666659</v>
      </c>
      <c r="F106" s="256">
        <v>356.43333333333328</v>
      </c>
      <c r="G106" s="256">
        <v>352.46666666666658</v>
      </c>
      <c r="H106" s="256">
        <v>371.56666666666661</v>
      </c>
      <c r="I106" s="256">
        <v>375.5333333333333</v>
      </c>
      <c r="J106" s="256">
        <v>381.11666666666662</v>
      </c>
      <c r="K106" s="254">
        <v>369.95</v>
      </c>
      <c r="L106" s="254">
        <v>360.4</v>
      </c>
      <c r="M106" s="254">
        <v>131.72227000000001</v>
      </c>
    </row>
    <row r="107" spans="1:13">
      <c r="A107" s="273">
        <v>98</v>
      </c>
      <c r="B107" s="254" t="s">
        <v>113</v>
      </c>
      <c r="C107" s="254">
        <v>302.39999999999998</v>
      </c>
      <c r="D107" s="256">
        <v>299.58333333333331</v>
      </c>
      <c r="E107" s="256">
        <v>295.86666666666662</v>
      </c>
      <c r="F107" s="256">
        <v>289.33333333333331</v>
      </c>
      <c r="G107" s="256">
        <v>285.61666666666662</v>
      </c>
      <c r="H107" s="256">
        <v>306.11666666666662</v>
      </c>
      <c r="I107" s="256">
        <v>309.83333333333331</v>
      </c>
      <c r="J107" s="256">
        <v>316.36666666666662</v>
      </c>
      <c r="K107" s="254">
        <v>303.3</v>
      </c>
      <c r="L107" s="254">
        <v>293.05</v>
      </c>
      <c r="M107" s="254">
        <v>97.706540000000004</v>
      </c>
    </row>
    <row r="108" spans="1:13">
      <c r="A108" s="273">
        <v>99</v>
      </c>
      <c r="B108" s="254" t="s">
        <v>114</v>
      </c>
      <c r="C108" s="254">
        <v>2514.35</v>
      </c>
      <c r="D108" s="256">
        <v>2503.4500000000003</v>
      </c>
      <c r="E108" s="256">
        <v>2477.9000000000005</v>
      </c>
      <c r="F108" s="256">
        <v>2441.4500000000003</v>
      </c>
      <c r="G108" s="256">
        <v>2415.9000000000005</v>
      </c>
      <c r="H108" s="256">
        <v>2539.9000000000005</v>
      </c>
      <c r="I108" s="256">
        <v>2565.4500000000007</v>
      </c>
      <c r="J108" s="256">
        <v>2601.9000000000005</v>
      </c>
      <c r="K108" s="254">
        <v>2529</v>
      </c>
      <c r="L108" s="254">
        <v>2467</v>
      </c>
      <c r="M108" s="254">
        <v>25.06277</v>
      </c>
    </row>
    <row r="109" spans="1:13">
      <c r="A109" s="273">
        <v>100</v>
      </c>
      <c r="B109" s="254" t="s">
        <v>250</v>
      </c>
      <c r="C109" s="254">
        <v>331.75</v>
      </c>
      <c r="D109" s="256">
        <v>329.71666666666664</v>
      </c>
      <c r="E109" s="256">
        <v>324.5333333333333</v>
      </c>
      <c r="F109" s="256">
        <v>317.31666666666666</v>
      </c>
      <c r="G109" s="256">
        <v>312.13333333333333</v>
      </c>
      <c r="H109" s="256">
        <v>336.93333333333328</v>
      </c>
      <c r="I109" s="256">
        <v>342.11666666666656</v>
      </c>
      <c r="J109" s="256">
        <v>349.33333333333326</v>
      </c>
      <c r="K109" s="254">
        <v>334.9</v>
      </c>
      <c r="L109" s="254">
        <v>322.5</v>
      </c>
      <c r="M109" s="254">
        <v>9.0695399999999999</v>
      </c>
    </row>
    <row r="110" spans="1:13">
      <c r="A110" s="273">
        <v>101</v>
      </c>
      <c r="B110" s="254" t="s">
        <v>251</v>
      </c>
      <c r="C110" s="254">
        <v>51.15</v>
      </c>
      <c r="D110" s="256">
        <v>50.616666666666667</v>
      </c>
      <c r="E110" s="256">
        <v>49.633333333333333</v>
      </c>
      <c r="F110" s="256">
        <v>48.116666666666667</v>
      </c>
      <c r="G110" s="256">
        <v>47.133333333333333</v>
      </c>
      <c r="H110" s="256">
        <v>52.133333333333333</v>
      </c>
      <c r="I110" s="256">
        <v>53.116666666666667</v>
      </c>
      <c r="J110" s="256">
        <v>54.633333333333333</v>
      </c>
      <c r="K110" s="254">
        <v>51.6</v>
      </c>
      <c r="L110" s="254">
        <v>49.1</v>
      </c>
      <c r="M110" s="254">
        <v>26.889379999999999</v>
      </c>
    </row>
    <row r="111" spans="1:13">
      <c r="A111" s="273">
        <v>102</v>
      </c>
      <c r="B111" s="254" t="s">
        <v>108</v>
      </c>
      <c r="C111" s="254">
        <v>2516.4</v>
      </c>
      <c r="D111" s="256">
        <v>2497.2000000000003</v>
      </c>
      <c r="E111" s="256">
        <v>2470.2000000000007</v>
      </c>
      <c r="F111" s="256">
        <v>2424.0000000000005</v>
      </c>
      <c r="G111" s="256">
        <v>2397.0000000000009</v>
      </c>
      <c r="H111" s="256">
        <v>2543.4000000000005</v>
      </c>
      <c r="I111" s="256">
        <v>2570.3999999999996</v>
      </c>
      <c r="J111" s="256">
        <v>2616.6000000000004</v>
      </c>
      <c r="K111" s="254">
        <v>2524.1999999999998</v>
      </c>
      <c r="L111" s="254">
        <v>2451</v>
      </c>
      <c r="M111" s="254">
        <v>18.916509999999999</v>
      </c>
    </row>
    <row r="112" spans="1:13">
      <c r="A112" s="273">
        <v>103</v>
      </c>
      <c r="B112" s="254" t="s">
        <v>116</v>
      </c>
      <c r="C112" s="254">
        <v>631.25</v>
      </c>
      <c r="D112" s="256">
        <v>626.86666666666667</v>
      </c>
      <c r="E112" s="256">
        <v>620.63333333333333</v>
      </c>
      <c r="F112" s="256">
        <v>610.01666666666665</v>
      </c>
      <c r="G112" s="256">
        <v>603.7833333333333</v>
      </c>
      <c r="H112" s="256">
        <v>637.48333333333335</v>
      </c>
      <c r="I112" s="256">
        <v>643.7166666666667</v>
      </c>
      <c r="J112" s="256">
        <v>654.33333333333337</v>
      </c>
      <c r="K112" s="254">
        <v>633.1</v>
      </c>
      <c r="L112" s="254">
        <v>616.25</v>
      </c>
      <c r="M112" s="254">
        <v>134.07445999999999</v>
      </c>
    </row>
    <row r="113" spans="1:13">
      <c r="A113" s="273">
        <v>104</v>
      </c>
      <c r="B113" s="254" t="s">
        <v>252</v>
      </c>
      <c r="C113" s="254">
        <v>1527.35</v>
      </c>
      <c r="D113" s="256">
        <v>1537.5666666666666</v>
      </c>
      <c r="E113" s="256">
        <v>1511.1333333333332</v>
      </c>
      <c r="F113" s="256">
        <v>1494.9166666666665</v>
      </c>
      <c r="G113" s="256">
        <v>1468.4833333333331</v>
      </c>
      <c r="H113" s="256">
        <v>1553.7833333333333</v>
      </c>
      <c r="I113" s="256">
        <v>1580.2166666666667</v>
      </c>
      <c r="J113" s="256">
        <v>1596.4333333333334</v>
      </c>
      <c r="K113" s="254">
        <v>1564</v>
      </c>
      <c r="L113" s="254">
        <v>1521.35</v>
      </c>
      <c r="M113" s="254">
        <v>4.2013699999999998</v>
      </c>
    </row>
    <row r="114" spans="1:13">
      <c r="A114" s="273">
        <v>105</v>
      </c>
      <c r="B114" s="254" t="s">
        <v>117</v>
      </c>
      <c r="C114" s="254">
        <v>579.29999999999995</v>
      </c>
      <c r="D114" s="256">
        <v>577.43333333333328</v>
      </c>
      <c r="E114" s="256">
        <v>569.86666666666656</v>
      </c>
      <c r="F114" s="256">
        <v>560.43333333333328</v>
      </c>
      <c r="G114" s="256">
        <v>552.86666666666656</v>
      </c>
      <c r="H114" s="256">
        <v>586.86666666666656</v>
      </c>
      <c r="I114" s="256">
        <v>594.43333333333339</v>
      </c>
      <c r="J114" s="256">
        <v>603.86666666666656</v>
      </c>
      <c r="K114" s="254">
        <v>585</v>
      </c>
      <c r="L114" s="254">
        <v>568</v>
      </c>
      <c r="M114" s="254">
        <v>20.118230000000001</v>
      </c>
    </row>
    <row r="115" spans="1:13">
      <c r="A115" s="273">
        <v>106</v>
      </c>
      <c r="B115" s="254" t="s">
        <v>387</v>
      </c>
      <c r="C115" s="254">
        <v>626.95000000000005</v>
      </c>
      <c r="D115" s="256">
        <v>628.19999999999993</v>
      </c>
      <c r="E115" s="256">
        <v>614.99999999999989</v>
      </c>
      <c r="F115" s="256">
        <v>603.04999999999995</v>
      </c>
      <c r="G115" s="256">
        <v>589.84999999999991</v>
      </c>
      <c r="H115" s="256">
        <v>640.14999999999986</v>
      </c>
      <c r="I115" s="256">
        <v>653.34999999999991</v>
      </c>
      <c r="J115" s="256">
        <v>665.29999999999984</v>
      </c>
      <c r="K115" s="254">
        <v>641.4</v>
      </c>
      <c r="L115" s="254">
        <v>616.25</v>
      </c>
      <c r="M115" s="254">
        <v>3.97723</v>
      </c>
    </row>
    <row r="116" spans="1:13">
      <c r="A116" s="273">
        <v>107</v>
      </c>
      <c r="B116" s="254" t="s">
        <v>119</v>
      </c>
      <c r="C116" s="254">
        <v>58.45</v>
      </c>
      <c r="D116" s="256">
        <v>57.766666666666673</v>
      </c>
      <c r="E116" s="256">
        <v>56.833333333333343</v>
      </c>
      <c r="F116" s="256">
        <v>55.216666666666669</v>
      </c>
      <c r="G116" s="256">
        <v>54.283333333333339</v>
      </c>
      <c r="H116" s="256">
        <v>59.383333333333347</v>
      </c>
      <c r="I116" s="256">
        <v>60.31666666666667</v>
      </c>
      <c r="J116" s="256">
        <v>61.933333333333351</v>
      </c>
      <c r="K116" s="254">
        <v>58.7</v>
      </c>
      <c r="L116" s="254">
        <v>56.15</v>
      </c>
      <c r="M116" s="254">
        <v>322.22683000000001</v>
      </c>
    </row>
    <row r="117" spans="1:13">
      <c r="A117" s="273">
        <v>108</v>
      </c>
      <c r="B117" s="254" t="s">
        <v>126</v>
      </c>
      <c r="C117" s="254">
        <v>204.45</v>
      </c>
      <c r="D117" s="256">
        <v>204.28333333333333</v>
      </c>
      <c r="E117" s="256">
        <v>202.56666666666666</v>
      </c>
      <c r="F117" s="256">
        <v>200.68333333333334</v>
      </c>
      <c r="G117" s="256">
        <v>198.96666666666667</v>
      </c>
      <c r="H117" s="256">
        <v>206.16666666666666</v>
      </c>
      <c r="I117" s="256">
        <v>207.8833333333333</v>
      </c>
      <c r="J117" s="256">
        <v>209.76666666666665</v>
      </c>
      <c r="K117" s="254">
        <v>206</v>
      </c>
      <c r="L117" s="254">
        <v>202.4</v>
      </c>
      <c r="M117" s="254">
        <v>190.74684999999999</v>
      </c>
    </row>
    <row r="118" spans="1:13">
      <c r="A118" s="273">
        <v>109</v>
      </c>
      <c r="B118" s="254" t="s">
        <v>115</v>
      </c>
      <c r="C118" s="254">
        <v>276.89999999999998</v>
      </c>
      <c r="D118" s="256">
        <v>276.43333333333334</v>
      </c>
      <c r="E118" s="256">
        <v>269.26666666666665</v>
      </c>
      <c r="F118" s="256">
        <v>261.63333333333333</v>
      </c>
      <c r="G118" s="256">
        <v>254.46666666666664</v>
      </c>
      <c r="H118" s="256">
        <v>284.06666666666666</v>
      </c>
      <c r="I118" s="256">
        <v>291.23333333333329</v>
      </c>
      <c r="J118" s="256">
        <v>298.86666666666667</v>
      </c>
      <c r="K118" s="254">
        <v>283.60000000000002</v>
      </c>
      <c r="L118" s="254">
        <v>268.8</v>
      </c>
      <c r="M118" s="254">
        <v>209.34372999999999</v>
      </c>
    </row>
    <row r="119" spans="1:13">
      <c r="A119" s="273">
        <v>110</v>
      </c>
      <c r="B119" s="254" t="s">
        <v>255</v>
      </c>
      <c r="C119" s="254">
        <v>133.75</v>
      </c>
      <c r="D119" s="256">
        <v>133.25</v>
      </c>
      <c r="E119" s="256">
        <v>131.85</v>
      </c>
      <c r="F119" s="256">
        <v>129.94999999999999</v>
      </c>
      <c r="G119" s="256">
        <v>128.54999999999998</v>
      </c>
      <c r="H119" s="256">
        <v>135.15</v>
      </c>
      <c r="I119" s="256">
        <v>136.54999999999998</v>
      </c>
      <c r="J119" s="256">
        <v>138.45000000000002</v>
      </c>
      <c r="K119" s="254">
        <v>134.65</v>
      </c>
      <c r="L119" s="254">
        <v>131.35</v>
      </c>
      <c r="M119" s="254">
        <v>18.17586</v>
      </c>
    </row>
    <row r="120" spans="1:13">
      <c r="A120" s="273">
        <v>111</v>
      </c>
      <c r="B120" s="254" t="s">
        <v>125</v>
      </c>
      <c r="C120" s="254">
        <v>112.65</v>
      </c>
      <c r="D120" s="256">
        <v>112.26666666666667</v>
      </c>
      <c r="E120" s="256">
        <v>111.03333333333333</v>
      </c>
      <c r="F120" s="256">
        <v>109.41666666666667</v>
      </c>
      <c r="G120" s="256">
        <v>108.18333333333334</v>
      </c>
      <c r="H120" s="256">
        <v>113.88333333333333</v>
      </c>
      <c r="I120" s="256">
        <v>115.11666666666665</v>
      </c>
      <c r="J120" s="256">
        <v>116.73333333333332</v>
      </c>
      <c r="K120" s="254">
        <v>113.5</v>
      </c>
      <c r="L120" s="254">
        <v>110.65</v>
      </c>
      <c r="M120" s="254">
        <v>150.93434999999999</v>
      </c>
    </row>
    <row r="121" spans="1:13">
      <c r="A121" s="273">
        <v>112</v>
      </c>
      <c r="B121" s="254" t="s">
        <v>772</v>
      </c>
      <c r="C121" s="254">
        <v>2076.85</v>
      </c>
      <c r="D121" s="256">
        <v>2050.5833333333335</v>
      </c>
      <c r="E121" s="256">
        <v>2007.416666666667</v>
      </c>
      <c r="F121" s="256">
        <v>1937.9833333333336</v>
      </c>
      <c r="G121" s="256">
        <v>1894.8166666666671</v>
      </c>
      <c r="H121" s="256">
        <v>2120.0166666666669</v>
      </c>
      <c r="I121" s="256">
        <v>2163.1833333333338</v>
      </c>
      <c r="J121" s="256">
        <v>2232.6166666666668</v>
      </c>
      <c r="K121" s="254">
        <v>2093.75</v>
      </c>
      <c r="L121" s="254">
        <v>1981.15</v>
      </c>
      <c r="M121" s="254">
        <v>16.932600000000001</v>
      </c>
    </row>
    <row r="122" spans="1:13">
      <c r="A122" s="273">
        <v>113</v>
      </c>
      <c r="B122" s="254" t="s">
        <v>120</v>
      </c>
      <c r="C122" s="254">
        <v>533.70000000000005</v>
      </c>
      <c r="D122" s="256">
        <v>529.93333333333339</v>
      </c>
      <c r="E122" s="256">
        <v>524.86666666666679</v>
      </c>
      <c r="F122" s="256">
        <v>516.03333333333342</v>
      </c>
      <c r="G122" s="256">
        <v>510.96666666666681</v>
      </c>
      <c r="H122" s="256">
        <v>538.76666666666677</v>
      </c>
      <c r="I122" s="256">
        <v>543.83333333333337</v>
      </c>
      <c r="J122" s="256">
        <v>552.66666666666674</v>
      </c>
      <c r="K122" s="254">
        <v>535</v>
      </c>
      <c r="L122" s="254">
        <v>521.1</v>
      </c>
      <c r="M122" s="254">
        <v>17.69603</v>
      </c>
    </row>
    <row r="123" spans="1:13">
      <c r="A123" s="273">
        <v>114</v>
      </c>
      <c r="B123" s="254" t="s">
        <v>822</v>
      </c>
      <c r="C123" s="254">
        <v>245.45</v>
      </c>
      <c r="D123" s="256">
        <v>244.54999999999998</v>
      </c>
      <c r="E123" s="256">
        <v>242.09999999999997</v>
      </c>
      <c r="F123" s="256">
        <v>238.74999999999997</v>
      </c>
      <c r="G123" s="256">
        <v>236.29999999999995</v>
      </c>
      <c r="H123" s="256">
        <v>247.89999999999998</v>
      </c>
      <c r="I123" s="256">
        <v>250.34999999999997</v>
      </c>
      <c r="J123" s="256">
        <v>253.7</v>
      </c>
      <c r="K123" s="254">
        <v>247</v>
      </c>
      <c r="L123" s="254">
        <v>241.2</v>
      </c>
      <c r="M123" s="254">
        <v>19.98516</v>
      </c>
    </row>
    <row r="124" spans="1:13">
      <c r="A124" s="273">
        <v>115</v>
      </c>
      <c r="B124" s="254" t="s">
        <v>122</v>
      </c>
      <c r="C124" s="254">
        <v>1007.55</v>
      </c>
      <c r="D124" s="256">
        <v>995.19999999999993</v>
      </c>
      <c r="E124" s="256">
        <v>980.39999999999986</v>
      </c>
      <c r="F124" s="256">
        <v>953.24999999999989</v>
      </c>
      <c r="G124" s="256">
        <v>938.44999999999982</v>
      </c>
      <c r="H124" s="256">
        <v>1022.3499999999999</v>
      </c>
      <c r="I124" s="256">
        <v>1037.1499999999999</v>
      </c>
      <c r="J124" s="256">
        <v>1064.3</v>
      </c>
      <c r="K124" s="254">
        <v>1010</v>
      </c>
      <c r="L124" s="254">
        <v>968.05</v>
      </c>
      <c r="M124" s="254">
        <v>31.6099</v>
      </c>
    </row>
    <row r="125" spans="1:13">
      <c r="A125" s="273">
        <v>116</v>
      </c>
      <c r="B125" s="254" t="s">
        <v>256</v>
      </c>
      <c r="C125" s="254">
        <v>4977.7</v>
      </c>
      <c r="D125" s="256">
        <v>4933.8833333333341</v>
      </c>
      <c r="E125" s="256">
        <v>4853.7666666666682</v>
      </c>
      <c r="F125" s="256">
        <v>4729.8333333333339</v>
      </c>
      <c r="G125" s="256">
        <v>4649.7166666666681</v>
      </c>
      <c r="H125" s="256">
        <v>5057.8166666666684</v>
      </c>
      <c r="I125" s="256">
        <v>5137.9333333333352</v>
      </c>
      <c r="J125" s="256">
        <v>5261.8666666666686</v>
      </c>
      <c r="K125" s="254">
        <v>5014</v>
      </c>
      <c r="L125" s="254">
        <v>4809.95</v>
      </c>
      <c r="M125" s="254">
        <v>10.208310000000001</v>
      </c>
    </row>
    <row r="126" spans="1:13">
      <c r="A126" s="273">
        <v>117</v>
      </c>
      <c r="B126" s="254" t="s">
        <v>124</v>
      </c>
      <c r="C126" s="254">
        <v>1500.3</v>
      </c>
      <c r="D126" s="256">
        <v>1496.7666666666667</v>
      </c>
      <c r="E126" s="256">
        <v>1487.7333333333333</v>
      </c>
      <c r="F126" s="256">
        <v>1475.1666666666667</v>
      </c>
      <c r="G126" s="256">
        <v>1466.1333333333334</v>
      </c>
      <c r="H126" s="256">
        <v>1509.3333333333333</v>
      </c>
      <c r="I126" s="256">
        <v>1518.3666666666666</v>
      </c>
      <c r="J126" s="256">
        <v>1530.9333333333332</v>
      </c>
      <c r="K126" s="254">
        <v>1505.8</v>
      </c>
      <c r="L126" s="254">
        <v>1484.2</v>
      </c>
      <c r="M126" s="254">
        <v>54.540520000000001</v>
      </c>
    </row>
    <row r="127" spans="1:13">
      <c r="A127" s="273">
        <v>118</v>
      </c>
      <c r="B127" s="254" t="s">
        <v>121</v>
      </c>
      <c r="C127" s="254">
        <v>1719</v>
      </c>
      <c r="D127" s="256">
        <v>1706.6833333333334</v>
      </c>
      <c r="E127" s="256">
        <v>1688.3666666666668</v>
      </c>
      <c r="F127" s="256">
        <v>1657.7333333333333</v>
      </c>
      <c r="G127" s="256">
        <v>1639.4166666666667</v>
      </c>
      <c r="H127" s="256">
        <v>1737.3166666666668</v>
      </c>
      <c r="I127" s="256">
        <v>1755.6333333333334</v>
      </c>
      <c r="J127" s="256">
        <v>1786.2666666666669</v>
      </c>
      <c r="K127" s="254">
        <v>1725</v>
      </c>
      <c r="L127" s="254">
        <v>1676.05</v>
      </c>
      <c r="M127" s="254">
        <v>5.19407</v>
      </c>
    </row>
    <row r="128" spans="1:13">
      <c r="A128" s="273">
        <v>119</v>
      </c>
      <c r="B128" s="254" t="s">
        <v>257</v>
      </c>
      <c r="C128" s="254">
        <v>2009.5</v>
      </c>
      <c r="D128" s="256">
        <v>2015.4666666666665</v>
      </c>
      <c r="E128" s="256">
        <v>1973.0333333333328</v>
      </c>
      <c r="F128" s="256">
        <v>1936.5666666666664</v>
      </c>
      <c r="G128" s="256">
        <v>1894.1333333333328</v>
      </c>
      <c r="H128" s="256">
        <v>2051.9333333333329</v>
      </c>
      <c r="I128" s="256">
        <v>2094.3666666666668</v>
      </c>
      <c r="J128" s="256">
        <v>2130.833333333333</v>
      </c>
      <c r="K128" s="254">
        <v>2057.9</v>
      </c>
      <c r="L128" s="254">
        <v>1979</v>
      </c>
      <c r="M128" s="254">
        <v>2.1995900000000002</v>
      </c>
    </row>
    <row r="129" spans="1:13">
      <c r="A129" s="273">
        <v>120</v>
      </c>
      <c r="B129" s="254" t="s">
        <v>258</v>
      </c>
      <c r="C129" s="254">
        <v>158.69999999999999</v>
      </c>
      <c r="D129" s="256">
        <v>157.20000000000002</v>
      </c>
      <c r="E129" s="256">
        <v>153.00000000000003</v>
      </c>
      <c r="F129" s="256">
        <v>147.30000000000001</v>
      </c>
      <c r="G129" s="256">
        <v>143.10000000000002</v>
      </c>
      <c r="H129" s="256">
        <v>162.90000000000003</v>
      </c>
      <c r="I129" s="256">
        <v>167.10000000000002</v>
      </c>
      <c r="J129" s="256">
        <v>172.80000000000004</v>
      </c>
      <c r="K129" s="254">
        <v>161.4</v>
      </c>
      <c r="L129" s="254">
        <v>151.5</v>
      </c>
      <c r="M129" s="254">
        <v>30.109570000000001</v>
      </c>
    </row>
    <row r="130" spans="1:13">
      <c r="A130" s="273">
        <v>121</v>
      </c>
      <c r="B130" s="254" t="s">
        <v>128</v>
      </c>
      <c r="C130" s="254">
        <v>672.95</v>
      </c>
      <c r="D130" s="256">
        <v>665.13333333333333</v>
      </c>
      <c r="E130" s="256">
        <v>653.9666666666667</v>
      </c>
      <c r="F130" s="256">
        <v>634.98333333333335</v>
      </c>
      <c r="G130" s="256">
        <v>623.81666666666672</v>
      </c>
      <c r="H130" s="256">
        <v>684.11666666666667</v>
      </c>
      <c r="I130" s="256">
        <v>695.28333333333342</v>
      </c>
      <c r="J130" s="256">
        <v>714.26666666666665</v>
      </c>
      <c r="K130" s="254">
        <v>676.3</v>
      </c>
      <c r="L130" s="254">
        <v>646.15</v>
      </c>
      <c r="M130" s="254">
        <v>81.873410000000007</v>
      </c>
    </row>
    <row r="131" spans="1:13">
      <c r="A131" s="273">
        <v>122</v>
      </c>
      <c r="B131" s="254" t="s">
        <v>127</v>
      </c>
      <c r="C131" s="254">
        <v>381.95</v>
      </c>
      <c r="D131" s="256">
        <v>381.3</v>
      </c>
      <c r="E131" s="256">
        <v>374.1</v>
      </c>
      <c r="F131" s="256">
        <v>366.25</v>
      </c>
      <c r="G131" s="256">
        <v>359.05</v>
      </c>
      <c r="H131" s="256">
        <v>389.15000000000003</v>
      </c>
      <c r="I131" s="256">
        <v>396.34999999999997</v>
      </c>
      <c r="J131" s="256">
        <v>404.20000000000005</v>
      </c>
      <c r="K131" s="254">
        <v>388.5</v>
      </c>
      <c r="L131" s="254">
        <v>373.45</v>
      </c>
      <c r="M131" s="254">
        <v>182.16426000000001</v>
      </c>
    </row>
    <row r="132" spans="1:13">
      <c r="A132" s="273">
        <v>123</v>
      </c>
      <c r="B132" s="254" t="s">
        <v>129</v>
      </c>
      <c r="C132" s="254">
        <v>3248.35</v>
      </c>
      <c r="D132" s="256">
        <v>3252.5333333333333</v>
      </c>
      <c r="E132" s="256">
        <v>3223.9166666666665</v>
      </c>
      <c r="F132" s="256">
        <v>3199.4833333333331</v>
      </c>
      <c r="G132" s="256">
        <v>3170.8666666666663</v>
      </c>
      <c r="H132" s="256">
        <v>3276.9666666666667</v>
      </c>
      <c r="I132" s="256">
        <v>3305.5833333333335</v>
      </c>
      <c r="J132" s="256">
        <v>3330.0166666666669</v>
      </c>
      <c r="K132" s="254">
        <v>3281.15</v>
      </c>
      <c r="L132" s="254">
        <v>3228.1</v>
      </c>
      <c r="M132" s="254">
        <v>3.1829900000000002</v>
      </c>
    </row>
    <row r="133" spans="1:13">
      <c r="A133" s="273">
        <v>124</v>
      </c>
      <c r="B133" s="254" t="s">
        <v>131</v>
      </c>
      <c r="C133" s="254">
        <v>1772.05</v>
      </c>
      <c r="D133" s="256">
        <v>1760.1833333333334</v>
      </c>
      <c r="E133" s="256">
        <v>1743.1666666666667</v>
      </c>
      <c r="F133" s="256">
        <v>1714.2833333333333</v>
      </c>
      <c r="G133" s="256">
        <v>1697.2666666666667</v>
      </c>
      <c r="H133" s="256">
        <v>1789.0666666666668</v>
      </c>
      <c r="I133" s="256">
        <v>1806.0833333333333</v>
      </c>
      <c r="J133" s="256">
        <v>1834.9666666666669</v>
      </c>
      <c r="K133" s="254">
        <v>1777.2</v>
      </c>
      <c r="L133" s="254">
        <v>1731.3</v>
      </c>
      <c r="M133" s="254">
        <v>12.79321</v>
      </c>
    </row>
    <row r="134" spans="1:13">
      <c r="A134" s="273">
        <v>125</v>
      </c>
      <c r="B134" s="254" t="s">
        <v>132</v>
      </c>
      <c r="C134" s="254">
        <v>92.4</v>
      </c>
      <c r="D134" s="256">
        <v>91.533333333333346</v>
      </c>
      <c r="E134" s="256">
        <v>90.066666666666691</v>
      </c>
      <c r="F134" s="256">
        <v>87.733333333333348</v>
      </c>
      <c r="G134" s="256">
        <v>86.266666666666694</v>
      </c>
      <c r="H134" s="256">
        <v>93.866666666666688</v>
      </c>
      <c r="I134" s="256">
        <v>95.333333333333357</v>
      </c>
      <c r="J134" s="256">
        <v>97.666666666666686</v>
      </c>
      <c r="K134" s="254">
        <v>93</v>
      </c>
      <c r="L134" s="254">
        <v>89.2</v>
      </c>
      <c r="M134" s="254">
        <v>130.74457000000001</v>
      </c>
    </row>
    <row r="135" spans="1:13">
      <c r="A135" s="273">
        <v>126</v>
      </c>
      <c r="B135" s="254" t="s">
        <v>259</v>
      </c>
      <c r="C135" s="254">
        <v>2806.55</v>
      </c>
      <c r="D135" s="256">
        <v>2781.2333333333336</v>
      </c>
      <c r="E135" s="256">
        <v>2745.3166666666671</v>
      </c>
      <c r="F135" s="256">
        <v>2684.0833333333335</v>
      </c>
      <c r="G135" s="256">
        <v>2648.166666666667</v>
      </c>
      <c r="H135" s="256">
        <v>2842.4666666666672</v>
      </c>
      <c r="I135" s="256">
        <v>2878.3833333333332</v>
      </c>
      <c r="J135" s="256">
        <v>2939.6166666666672</v>
      </c>
      <c r="K135" s="254">
        <v>2817.15</v>
      </c>
      <c r="L135" s="254">
        <v>2720</v>
      </c>
      <c r="M135" s="254">
        <v>1.13232</v>
      </c>
    </row>
    <row r="136" spans="1:13">
      <c r="A136" s="273">
        <v>127</v>
      </c>
      <c r="B136" s="254" t="s">
        <v>133</v>
      </c>
      <c r="C136" s="254">
        <v>470.25</v>
      </c>
      <c r="D136" s="256">
        <v>466.11666666666662</v>
      </c>
      <c r="E136" s="256">
        <v>459.98333333333323</v>
      </c>
      <c r="F136" s="256">
        <v>449.71666666666664</v>
      </c>
      <c r="G136" s="256">
        <v>443.58333333333326</v>
      </c>
      <c r="H136" s="256">
        <v>476.38333333333321</v>
      </c>
      <c r="I136" s="256">
        <v>482.51666666666654</v>
      </c>
      <c r="J136" s="256">
        <v>492.78333333333319</v>
      </c>
      <c r="K136" s="254">
        <v>472.25</v>
      </c>
      <c r="L136" s="254">
        <v>455.85</v>
      </c>
      <c r="M136" s="254">
        <v>51.460250000000002</v>
      </c>
    </row>
    <row r="137" spans="1:13">
      <c r="A137" s="273">
        <v>128</v>
      </c>
      <c r="B137" s="254" t="s">
        <v>260</v>
      </c>
      <c r="C137" s="254">
        <v>4078.85</v>
      </c>
      <c r="D137" s="256">
        <v>4059.9166666666665</v>
      </c>
      <c r="E137" s="256">
        <v>4026.9333333333329</v>
      </c>
      <c r="F137" s="256">
        <v>3975.0166666666664</v>
      </c>
      <c r="G137" s="256">
        <v>3942.0333333333328</v>
      </c>
      <c r="H137" s="256">
        <v>4111.833333333333</v>
      </c>
      <c r="I137" s="256">
        <v>4144.8166666666666</v>
      </c>
      <c r="J137" s="256">
        <v>4196.7333333333336</v>
      </c>
      <c r="K137" s="254">
        <v>4092.9</v>
      </c>
      <c r="L137" s="254">
        <v>4008</v>
      </c>
      <c r="M137" s="254">
        <v>1.08975</v>
      </c>
    </row>
    <row r="138" spans="1:13">
      <c r="A138" s="273">
        <v>129</v>
      </c>
      <c r="B138" s="254" t="s">
        <v>134</v>
      </c>
      <c r="C138" s="254">
        <v>1467.05</v>
      </c>
      <c r="D138" s="256">
        <v>1461.2333333333333</v>
      </c>
      <c r="E138" s="256">
        <v>1453.0666666666666</v>
      </c>
      <c r="F138" s="256">
        <v>1439.0833333333333</v>
      </c>
      <c r="G138" s="256">
        <v>1430.9166666666665</v>
      </c>
      <c r="H138" s="256">
        <v>1475.2166666666667</v>
      </c>
      <c r="I138" s="256">
        <v>1483.3833333333332</v>
      </c>
      <c r="J138" s="256">
        <v>1497.3666666666668</v>
      </c>
      <c r="K138" s="254">
        <v>1469.4</v>
      </c>
      <c r="L138" s="254">
        <v>1447.25</v>
      </c>
      <c r="M138" s="254">
        <v>19.700119999999998</v>
      </c>
    </row>
    <row r="139" spans="1:13">
      <c r="A139" s="273">
        <v>130</v>
      </c>
      <c r="B139" s="254" t="s">
        <v>135</v>
      </c>
      <c r="C139" s="254">
        <v>1156.55</v>
      </c>
      <c r="D139" s="256">
        <v>1152.5666666666666</v>
      </c>
      <c r="E139" s="256">
        <v>1141.5833333333333</v>
      </c>
      <c r="F139" s="256">
        <v>1126.6166666666666</v>
      </c>
      <c r="G139" s="256">
        <v>1115.6333333333332</v>
      </c>
      <c r="H139" s="256">
        <v>1167.5333333333333</v>
      </c>
      <c r="I139" s="256">
        <v>1178.5166666666669</v>
      </c>
      <c r="J139" s="256">
        <v>1193.4833333333333</v>
      </c>
      <c r="K139" s="254">
        <v>1163.55</v>
      </c>
      <c r="L139" s="254">
        <v>1137.5999999999999</v>
      </c>
      <c r="M139" s="254">
        <v>9.5416799999999995</v>
      </c>
    </row>
    <row r="140" spans="1:13">
      <c r="A140" s="273">
        <v>131</v>
      </c>
      <c r="B140" s="254" t="s">
        <v>146</v>
      </c>
      <c r="C140" s="254">
        <v>81777.05</v>
      </c>
      <c r="D140" s="256">
        <v>81675.683333333334</v>
      </c>
      <c r="E140" s="256">
        <v>81101.366666666669</v>
      </c>
      <c r="F140" s="256">
        <v>80425.683333333334</v>
      </c>
      <c r="G140" s="256">
        <v>79851.366666666669</v>
      </c>
      <c r="H140" s="256">
        <v>82351.366666666669</v>
      </c>
      <c r="I140" s="256">
        <v>82925.683333333349</v>
      </c>
      <c r="J140" s="256">
        <v>83601.366666666669</v>
      </c>
      <c r="K140" s="254">
        <v>82250</v>
      </c>
      <c r="L140" s="254">
        <v>81000</v>
      </c>
      <c r="M140" s="254">
        <v>6.9279999999999994E-2</v>
      </c>
    </row>
    <row r="141" spans="1:13">
      <c r="A141" s="273">
        <v>132</v>
      </c>
      <c r="B141" s="254" t="s">
        <v>143</v>
      </c>
      <c r="C141" s="254">
        <v>1191.7</v>
      </c>
      <c r="D141" s="256">
        <v>1182.2333333333333</v>
      </c>
      <c r="E141" s="256">
        <v>1167.5666666666666</v>
      </c>
      <c r="F141" s="256">
        <v>1143.4333333333332</v>
      </c>
      <c r="G141" s="256">
        <v>1128.7666666666664</v>
      </c>
      <c r="H141" s="256">
        <v>1206.3666666666668</v>
      </c>
      <c r="I141" s="256">
        <v>1221.0333333333333</v>
      </c>
      <c r="J141" s="256">
        <v>1245.166666666667</v>
      </c>
      <c r="K141" s="254">
        <v>1196.9000000000001</v>
      </c>
      <c r="L141" s="254">
        <v>1158.0999999999999</v>
      </c>
      <c r="M141" s="254">
        <v>3.7275499999999999</v>
      </c>
    </row>
    <row r="142" spans="1:13">
      <c r="A142" s="273">
        <v>133</v>
      </c>
      <c r="B142" s="254" t="s">
        <v>137</v>
      </c>
      <c r="C142" s="254">
        <v>159.65</v>
      </c>
      <c r="D142" s="256">
        <v>158.1</v>
      </c>
      <c r="E142" s="256">
        <v>156.19999999999999</v>
      </c>
      <c r="F142" s="256">
        <v>152.75</v>
      </c>
      <c r="G142" s="256">
        <v>150.85</v>
      </c>
      <c r="H142" s="256">
        <v>161.54999999999998</v>
      </c>
      <c r="I142" s="256">
        <v>163.45000000000002</v>
      </c>
      <c r="J142" s="256">
        <v>166.89999999999998</v>
      </c>
      <c r="K142" s="254">
        <v>160</v>
      </c>
      <c r="L142" s="254">
        <v>154.65</v>
      </c>
      <c r="M142" s="254">
        <v>57.21893</v>
      </c>
    </row>
    <row r="143" spans="1:13">
      <c r="A143" s="273">
        <v>134</v>
      </c>
      <c r="B143" s="254" t="s">
        <v>136</v>
      </c>
      <c r="C143" s="254">
        <v>776.85</v>
      </c>
      <c r="D143" s="256">
        <v>772.68333333333339</v>
      </c>
      <c r="E143" s="256">
        <v>766.51666666666677</v>
      </c>
      <c r="F143" s="256">
        <v>756.18333333333339</v>
      </c>
      <c r="G143" s="256">
        <v>750.01666666666677</v>
      </c>
      <c r="H143" s="256">
        <v>783.01666666666677</v>
      </c>
      <c r="I143" s="256">
        <v>789.18333333333328</v>
      </c>
      <c r="J143" s="256">
        <v>799.51666666666677</v>
      </c>
      <c r="K143" s="254">
        <v>778.85</v>
      </c>
      <c r="L143" s="254">
        <v>762.35</v>
      </c>
      <c r="M143" s="254">
        <v>30.248519999999999</v>
      </c>
    </row>
    <row r="144" spans="1:13">
      <c r="A144" s="273">
        <v>135</v>
      </c>
      <c r="B144" s="254" t="s">
        <v>138</v>
      </c>
      <c r="C144" s="254">
        <v>160.65</v>
      </c>
      <c r="D144" s="256">
        <v>159.33333333333334</v>
      </c>
      <c r="E144" s="256">
        <v>157.76666666666668</v>
      </c>
      <c r="F144" s="256">
        <v>154.88333333333333</v>
      </c>
      <c r="G144" s="256">
        <v>153.31666666666666</v>
      </c>
      <c r="H144" s="256">
        <v>162.2166666666667</v>
      </c>
      <c r="I144" s="256">
        <v>163.78333333333336</v>
      </c>
      <c r="J144" s="256">
        <v>166.66666666666671</v>
      </c>
      <c r="K144" s="254">
        <v>160.9</v>
      </c>
      <c r="L144" s="254">
        <v>156.44999999999999</v>
      </c>
      <c r="M144" s="254">
        <v>38.236350000000002</v>
      </c>
    </row>
    <row r="145" spans="1:13">
      <c r="A145" s="273">
        <v>136</v>
      </c>
      <c r="B145" s="254" t="s">
        <v>139</v>
      </c>
      <c r="C145" s="254">
        <v>520</v>
      </c>
      <c r="D145" s="256">
        <v>520.44999999999993</v>
      </c>
      <c r="E145" s="256">
        <v>513.64999999999986</v>
      </c>
      <c r="F145" s="256">
        <v>507.29999999999995</v>
      </c>
      <c r="G145" s="256">
        <v>500.49999999999989</v>
      </c>
      <c r="H145" s="256">
        <v>526.79999999999984</v>
      </c>
      <c r="I145" s="256">
        <v>533.5999999999998</v>
      </c>
      <c r="J145" s="256">
        <v>539.94999999999982</v>
      </c>
      <c r="K145" s="254">
        <v>527.25</v>
      </c>
      <c r="L145" s="254">
        <v>514.1</v>
      </c>
      <c r="M145" s="254">
        <v>15.220190000000001</v>
      </c>
    </row>
    <row r="146" spans="1:13">
      <c r="A146" s="273">
        <v>137</v>
      </c>
      <c r="B146" s="254" t="s">
        <v>140</v>
      </c>
      <c r="C146" s="254">
        <v>6899.9</v>
      </c>
      <c r="D146" s="256">
        <v>6888.9666666666672</v>
      </c>
      <c r="E146" s="256">
        <v>6852.9333333333343</v>
      </c>
      <c r="F146" s="256">
        <v>6805.9666666666672</v>
      </c>
      <c r="G146" s="256">
        <v>6769.9333333333343</v>
      </c>
      <c r="H146" s="256">
        <v>6935.9333333333343</v>
      </c>
      <c r="I146" s="256">
        <v>6971.9666666666672</v>
      </c>
      <c r="J146" s="256">
        <v>7018.9333333333343</v>
      </c>
      <c r="K146" s="254">
        <v>6925</v>
      </c>
      <c r="L146" s="254">
        <v>6842</v>
      </c>
      <c r="M146" s="254">
        <v>4.4379499999999998</v>
      </c>
    </row>
    <row r="147" spans="1:13">
      <c r="A147" s="273">
        <v>138</v>
      </c>
      <c r="B147" s="254" t="s">
        <v>142</v>
      </c>
      <c r="C147" s="254">
        <v>1019.4</v>
      </c>
      <c r="D147" s="256">
        <v>1002.8166666666666</v>
      </c>
      <c r="E147" s="256">
        <v>980.0333333333333</v>
      </c>
      <c r="F147" s="256">
        <v>940.66666666666674</v>
      </c>
      <c r="G147" s="256">
        <v>917.88333333333344</v>
      </c>
      <c r="H147" s="256">
        <v>1042.1833333333332</v>
      </c>
      <c r="I147" s="256">
        <v>1064.9666666666665</v>
      </c>
      <c r="J147" s="256">
        <v>1104.333333333333</v>
      </c>
      <c r="K147" s="254">
        <v>1025.5999999999999</v>
      </c>
      <c r="L147" s="254">
        <v>963.45</v>
      </c>
      <c r="M147" s="254">
        <v>13.31678</v>
      </c>
    </row>
    <row r="148" spans="1:13">
      <c r="A148" s="273">
        <v>139</v>
      </c>
      <c r="B148" s="254" t="s">
        <v>144</v>
      </c>
      <c r="C148" s="254">
        <v>2487.9499999999998</v>
      </c>
      <c r="D148" s="256">
        <v>2474.65</v>
      </c>
      <c r="E148" s="256">
        <v>2451.3000000000002</v>
      </c>
      <c r="F148" s="256">
        <v>2414.65</v>
      </c>
      <c r="G148" s="256">
        <v>2391.3000000000002</v>
      </c>
      <c r="H148" s="256">
        <v>2511.3000000000002</v>
      </c>
      <c r="I148" s="256">
        <v>2534.6499999999996</v>
      </c>
      <c r="J148" s="256">
        <v>2571.3000000000002</v>
      </c>
      <c r="K148" s="254">
        <v>2498</v>
      </c>
      <c r="L148" s="254">
        <v>2438</v>
      </c>
      <c r="M148" s="254">
        <v>2.54061</v>
      </c>
    </row>
    <row r="149" spans="1:13">
      <c r="A149" s="273">
        <v>140</v>
      </c>
      <c r="B149" s="254" t="s">
        <v>145</v>
      </c>
      <c r="C149" s="254">
        <v>236.5</v>
      </c>
      <c r="D149" s="256">
        <v>235.73333333333335</v>
      </c>
      <c r="E149" s="256">
        <v>231.41666666666669</v>
      </c>
      <c r="F149" s="256">
        <v>226.33333333333334</v>
      </c>
      <c r="G149" s="256">
        <v>222.01666666666668</v>
      </c>
      <c r="H149" s="256">
        <v>240.81666666666669</v>
      </c>
      <c r="I149" s="256">
        <v>245.13333333333335</v>
      </c>
      <c r="J149" s="256">
        <v>250.2166666666667</v>
      </c>
      <c r="K149" s="254">
        <v>240.05</v>
      </c>
      <c r="L149" s="254">
        <v>230.65</v>
      </c>
      <c r="M149" s="254">
        <v>84.518919999999994</v>
      </c>
    </row>
    <row r="150" spans="1:13">
      <c r="A150" s="273">
        <v>141</v>
      </c>
      <c r="B150" s="254" t="s">
        <v>262</v>
      </c>
      <c r="C150" s="254">
        <v>2047.25</v>
      </c>
      <c r="D150" s="256">
        <v>2026.3999999999999</v>
      </c>
      <c r="E150" s="256">
        <v>1994.85</v>
      </c>
      <c r="F150" s="256">
        <v>1942.45</v>
      </c>
      <c r="G150" s="256">
        <v>1910.9</v>
      </c>
      <c r="H150" s="256">
        <v>2078.7999999999997</v>
      </c>
      <c r="I150" s="256">
        <v>2110.3499999999995</v>
      </c>
      <c r="J150" s="256">
        <v>2162.7499999999995</v>
      </c>
      <c r="K150" s="254">
        <v>2057.9499999999998</v>
      </c>
      <c r="L150" s="254">
        <v>1974</v>
      </c>
      <c r="M150" s="254">
        <v>4.3493000000000004</v>
      </c>
    </row>
    <row r="151" spans="1:13">
      <c r="A151" s="273">
        <v>142</v>
      </c>
      <c r="B151" s="254" t="s">
        <v>147</v>
      </c>
      <c r="C151" s="254">
        <v>1486.75</v>
      </c>
      <c r="D151" s="256">
        <v>1477.8833333333332</v>
      </c>
      <c r="E151" s="256">
        <v>1456.8666666666663</v>
      </c>
      <c r="F151" s="256">
        <v>1426.9833333333331</v>
      </c>
      <c r="G151" s="256">
        <v>1405.9666666666662</v>
      </c>
      <c r="H151" s="256">
        <v>1507.7666666666664</v>
      </c>
      <c r="I151" s="256">
        <v>1528.7833333333333</v>
      </c>
      <c r="J151" s="256">
        <v>1558.6666666666665</v>
      </c>
      <c r="K151" s="254">
        <v>1498.9</v>
      </c>
      <c r="L151" s="254">
        <v>1448</v>
      </c>
      <c r="M151" s="254">
        <v>13.07713</v>
      </c>
    </row>
    <row r="152" spans="1:13">
      <c r="A152" s="273">
        <v>143</v>
      </c>
      <c r="B152" s="254" t="s">
        <v>263</v>
      </c>
      <c r="C152" s="254">
        <v>1096.5</v>
      </c>
      <c r="D152" s="256">
        <v>1094.2333333333333</v>
      </c>
      <c r="E152" s="256">
        <v>1072.4666666666667</v>
      </c>
      <c r="F152" s="256">
        <v>1048.4333333333334</v>
      </c>
      <c r="G152" s="256">
        <v>1026.6666666666667</v>
      </c>
      <c r="H152" s="256">
        <v>1118.2666666666667</v>
      </c>
      <c r="I152" s="256">
        <v>1140.0333333333335</v>
      </c>
      <c r="J152" s="256">
        <v>1164.0666666666666</v>
      </c>
      <c r="K152" s="254">
        <v>1116</v>
      </c>
      <c r="L152" s="254">
        <v>1070.2</v>
      </c>
      <c r="M152" s="254">
        <v>4.9162800000000004</v>
      </c>
    </row>
    <row r="153" spans="1:13">
      <c r="A153" s="273">
        <v>144</v>
      </c>
      <c r="B153" s="254" t="s">
        <v>152</v>
      </c>
      <c r="C153" s="254">
        <v>184.85</v>
      </c>
      <c r="D153" s="256">
        <v>181.44999999999996</v>
      </c>
      <c r="E153" s="256">
        <v>177.19999999999993</v>
      </c>
      <c r="F153" s="256">
        <v>169.54999999999998</v>
      </c>
      <c r="G153" s="256">
        <v>165.29999999999995</v>
      </c>
      <c r="H153" s="256">
        <v>189.09999999999991</v>
      </c>
      <c r="I153" s="256">
        <v>193.34999999999997</v>
      </c>
      <c r="J153" s="256">
        <v>200.99999999999989</v>
      </c>
      <c r="K153" s="254">
        <v>185.7</v>
      </c>
      <c r="L153" s="254">
        <v>173.8</v>
      </c>
      <c r="M153" s="254">
        <v>145.65369999999999</v>
      </c>
    </row>
    <row r="154" spans="1:13">
      <c r="A154" s="273">
        <v>145</v>
      </c>
      <c r="B154" s="254" t="s">
        <v>153</v>
      </c>
      <c r="C154" s="254">
        <v>118</v>
      </c>
      <c r="D154" s="256">
        <v>116.5</v>
      </c>
      <c r="E154" s="256">
        <v>114.55</v>
      </c>
      <c r="F154" s="256">
        <v>111.1</v>
      </c>
      <c r="G154" s="256">
        <v>109.14999999999999</v>
      </c>
      <c r="H154" s="256">
        <v>119.95</v>
      </c>
      <c r="I154" s="256">
        <v>121.89999999999999</v>
      </c>
      <c r="J154" s="256">
        <v>125.35000000000001</v>
      </c>
      <c r="K154" s="254">
        <v>118.45</v>
      </c>
      <c r="L154" s="254">
        <v>113.05</v>
      </c>
      <c r="M154" s="254">
        <v>345.97018000000003</v>
      </c>
    </row>
    <row r="155" spans="1:13">
      <c r="A155" s="273">
        <v>146</v>
      </c>
      <c r="B155" s="254" t="s">
        <v>148</v>
      </c>
      <c r="C155" s="254">
        <v>68.8</v>
      </c>
      <c r="D155" s="256">
        <v>67.8</v>
      </c>
      <c r="E155" s="256">
        <v>66.5</v>
      </c>
      <c r="F155" s="256">
        <v>64.2</v>
      </c>
      <c r="G155" s="256">
        <v>62.900000000000006</v>
      </c>
      <c r="H155" s="256">
        <v>70.099999999999994</v>
      </c>
      <c r="I155" s="256">
        <v>71.399999999999977</v>
      </c>
      <c r="J155" s="256">
        <v>73.699999999999989</v>
      </c>
      <c r="K155" s="254">
        <v>69.099999999999994</v>
      </c>
      <c r="L155" s="254">
        <v>65.5</v>
      </c>
      <c r="M155" s="254">
        <v>193.66291000000001</v>
      </c>
    </row>
    <row r="156" spans="1:13">
      <c r="A156" s="273">
        <v>147</v>
      </c>
      <c r="B156" s="254" t="s">
        <v>450</v>
      </c>
      <c r="C156" s="254">
        <v>3316.8</v>
      </c>
      <c r="D156" s="256">
        <v>3313.4333333333329</v>
      </c>
      <c r="E156" s="256">
        <v>3263.3666666666659</v>
      </c>
      <c r="F156" s="256">
        <v>3209.9333333333329</v>
      </c>
      <c r="G156" s="256">
        <v>3159.8666666666659</v>
      </c>
      <c r="H156" s="256">
        <v>3366.8666666666659</v>
      </c>
      <c r="I156" s="256">
        <v>3416.9333333333325</v>
      </c>
      <c r="J156" s="256">
        <v>3470.3666666666659</v>
      </c>
      <c r="K156" s="254">
        <v>3363.5</v>
      </c>
      <c r="L156" s="254">
        <v>3260</v>
      </c>
      <c r="M156" s="254">
        <v>0.82240999999999997</v>
      </c>
    </row>
    <row r="157" spans="1:13">
      <c r="A157" s="273">
        <v>148</v>
      </c>
      <c r="B157" s="254" t="s">
        <v>151</v>
      </c>
      <c r="C157" s="254">
        <v>17649.150000000001</v>
      </c>
      <c r="D157" s="256">
        <v>17624.066666666666</v>
      </c>
      <c r="E157" s="256">
        <v>17538.083333333332</v>
      </c>
      <c r="F157" s="256">
        <v>17427.016666666666</v>
      </c>
      <c r="G157" s="256">
        <v>17341.033333333333</v>
      </c>
      <c r="H157" s="256">
        <v>17735.133333333331</v>
      </c>
      <c r="I157" s="256">
        <v>17821.116666666669</v>
      </c>
      <c r="J157" s="256">
        <v>17932.183333333331</v>
      </c>
      <c r="K157" s="254">
        <v>17710.05</v>
      </c>
      <c r="L157" s="254">
        <v>17513</v>
      </c>
      <c r="M157" s="254">
        <v>0.40179999999999999</v>
      </c>
    </row>
    <row r="158" spans="1:13">
      <c r="A158" s="273">
        <v>149</v>
      </c>
      <c r="B158" s="254" t="s">
        <v>790</v>
      </c>
      <c r="C158" s="254">
        <v>356.05</v>
      </c>
      <c r="D158" s="256">
        <v>354.4666666666667</v>
      </c>
      <c r="E158" s="256">
        <v>351.68333333333339</v>
      </c>
      <c r="F158" s="256">
        <v>347.31666666666672</v>
      </c>
      <c r="G158" s="256">
        <v>344.53333333333342</v>
      </c>
      <c r="H158" s="256">
        <v>358.83333333333337</v>
      </c>
      <c r="I158" s="256">
        <v>361.61666666666667</v>
      </c>
      <c r="J158" s="256">
        <v>365.98333333333335</v>
      </c>
      <c r="K158" s="254">
        <v>357.25</v>
      </c>
      <c r="L158" s="254">
        <v>350.1</v>
      </c>
      <c r="M158" s="254">
        <v>4.9600400000000002</v>
      </c>
    </row>
    <row r="159" spans="1:13">
      <c r="A159" s="273">
        <v>150</v>
      </c>
      <c r="B159" s="254" t="s">
        <v>265</v>
      </c>
      <c r="C159" s="254">
        <v>622.20000000000005</v>
      </c>
      <c r="D159" s="256">
        <v>611.20000000000005</v>
      </c>
      <c r="E159" s="256">
        <v>597.05000000000007</v>
      </c>
      <c r="F159" s="256">
        <v>571.9</v>
      </c>
      <c r="G159" s="256">
        <v>557.75</v>
      </c>
      <c r="H159" s="256">
        <v>636.35000000000014</v>
      </c>
      <c r="I159" s="256">
        <v>650.50000000000023</v>
      </c>
      <c r="J159" s="256">
        <v>675.6500000000002</v>
      </c>
      <c r="K159" s="254">
        <v>625.35</v>
      </c>
      <c r="L159" s="254">
        <v>586.04999999999995</v>
      </c>
      <c r="M159" s="254">
        <v>2.7225600000000001</v>
      </c>
    </row>
    <row r="160" spans="1:13">
      <c r="A160" s="273">
        <v>151</v>
      </c>
      <c r="B160" s="254" t="s">
        <v>155</v>
      </c>
      <c r="C160" s="254">
        <v>120.95</v>
      </c>
      <c r="D160" s="256">
        <v>120.63333333333333</v>
      </c>
      <c r="E160" s="256">
        <v>119.26666666666665</v>
      </c>
      <c r="F160" s="256">
        <v>117.58333333333333</v>
      </c>
      <c r="G160" s="256">
        <v>116.21666666666665</v>
      </c>
      <c r="H160" s="256">
        <v>122.31666666666665</v>
      </c>
      <c r="I160" s="256">
        <v>123.68333333333332</v>
      </c>
      <c r="J160" s="256">
        <v>125.36666666666665</v>
      </c>
      <c r="K160" s="254">
        <v>122</v>
      </c>
      <c r="L160" s="254">
        <v>118.95</v>
      </c>
      <c r="M160" s="254">
        <v>156.69820999999999</v>
      </c>
    </row>
    <row r="161" spans="1:13">
      <c r="A161" s="273">
        <v>152</v>
      </c>
      <c r="B161" s="254" t="s">
        <v>154</v>
      </c>
      <c r="C161" s="254">
        <v>149.65</v>
      </c>
      <c r="D161" s="256">
        <v>149.1</v>
      </c>
      <c r="E161" s="256">
        <v>147.19999999999999</v>
      </c>
      <c r="F161" s="256">
        <v>144.75</v>
      </c>
      <c r="G161" s="256">
        <v>142.85</v>
      </c>
      <c r="H161" s="256">
        <v>151.54999999999998</v>
      </c>
      <c r="I161" s="256">
        <v>153.45000000000002</v>
      </c>
      <c r="J161" s="256">
        <v>155.89999999999998</v>
      </c>
      <c r="K161" s="254">
        <v>151</v>
      </c>
      <c r="L161" s="254">
        <v>146.65</v>
      </c>
      <c r="M161" s="254">
        <v>18.709409999999998</v>
      </c>
    </row>
    <row r="162" spans="1:13">
      <c r="A162" s="273">
        <v>153</v>
      </c>
      <c r="B162" s="254" t="s">
        <v>266</v>
      </c>
      <c r="C162" s="254">
        <v>3598.5</v>
      </c>
      <c r="D162" s="256">
        <v>3573.0666666666671</v>
      </c>
      <c r="E162" s="256">
        <v>3516.1333333333341</v>
      </c>
      <c r="F162" s="256">
        <v>3433.7666666666669</v>
      </c>
      <c r="G162" s="256">
        <v>3376.8333333333339</v>
      </c>
      <c r="H162" s="256">
        <v>3655.4333333333343</v>
      </c>
      <c r="I162" s="256">
        <v>3712.3666666666677</v>
      </c>
      <c r="J162" s="256">
        <v>3794.7333333333345</v>
      </c>
      <c r="K162" s="254">
        <v>3630</v>
      </c>
      <c r="L162" s="254">
        <v>3490.7</v>
      </c>
      <c r="M162" s="254">
        <v>0.38584000000000002</v>
      </c>
    </row>
    <row r="163" spans="1:13">
      <c r="A163" s="273">
        <v>154</v>
      </c>
      <c r="B163" s="254" t="s">
        <v>267</v>
      </c>
      <c r="C163" s="254">
        <v>2809.55</v>
      </c>
      <c r="D163" s="256">
        <v>2815</v>
      </c>
      <c r="E163" s="256">
        <v>2780.55</v>
      </c>
      <c r="F163" s="256">
        <v>2751.55</v>
      </c>
      <c r="G163" s="256">
        <v>2717.1000000000004</v>
      </c>
      <c r="H163" s="256">
        <v>2844</v>
      </c>
      <c r="I163" s="256">
        <v>2878.45</v>
      </c>
      <c r="J163" s="256">
        <v>2907.45</v>
      </c>
      <c r="K163" s="254">
        <v>2849.45</v>
      </c>
      <c r="L163" s="254">
        <v>2786</v>
      </c>
      <c r="M163" s="254">
        <v>1.1842600000000001</v>
      </c>
    </row>
    <row r="164" spans="1:13">
      <c r="A164" s="273">
        <v>155</v>
      </c>
      <c r="B164" s="254" t="s">
        <v>156</v>
      </c>
      <c r="C164" s="254">
        <v>29682.85</v>
      </c>
      <c r="D164" s="256">
        <v>29707.083333333332</v>
      </c>
      <c r="E164" s="256">
        <v>29435.766666666663</v>
      </c>
      <c r="F164" s="256">
        <v>29188.683333333331</v>
      </c>
      <c r="G164" s="256">
        <v>28917.366666666661</v>
      </c>
      <c r="H164" s="256">
        <v>29954.166666666664</v>
      </c>
      <c r="I164" s="256">
        <v>30225.483333333337</v>
      </c>
      <c r="J164" s="256">
        <v>30472.566666666666</v>
      </c>
      <c r="K164" s="254">
        <v>29978.400000000001</v>
      </c>
      <c r="L164" s="254">
        <v>29460</v>
      </c>
      <c r="M164" s="254">
        <v>0.13779</v>
      </c>
    </row>
    <row r="165" spans="1:13">
      <c r="A165" s="273">
        <v>156</v>
      </c>
      <c r="B165" s="254" t="s">
        <v>158</v>
      </c>
      <c r="C165" s="254">
        <v>228</v>
      </c>
      <c r="D165" s="256">
        <v>226.53333333333333</v>
      </c>
      <c r="E165" s="256">
        <v>224.56666666666666</v>
      </c>
      <c r="F165" s="256">
        <v>221.13333333333333</v>
      </c>
      <c r="G165" s="256">
        <v>219.16666666666666</v>
      </c>
      <c r="H165" s="256">
        <v>229.96666666666667</v>
      </c>
      <c r="I165" s="256">
        <v>231.93333333333331</v>
      </c>
      <c r="J165" s="256">
        <v>235.36666666666667</v>
      </c>
      <c r="K165" s="254">
        <v>228.5</v>
      </c>
      <c r="L165" s="254">
        <v>223.1</v>
      </c>
      <c r="M165" s="254">
        <v>28.251390000000001</v>
      </c>
    </row>
    <row r="166" spans="1:13">
      <c r="A166" s="273">
        <v>157</v>
      </c>
      <c r="B166" s="254" t="s">
        <v>269</v>
      </c>
      <c r="C166" s="254">
        <v>5555.15</v>
      </c>
      <c r="D166" s="256">
        <v>5498.05</v>
      </c>
      <c r="E166" s="256">
        <v>5427.1</v>
      </c>
      <c r="F166" s="256">
        <v>5299.05</v>
      </c>
      <c r="G166" s="256">
        <v>5228.1000000000004</v>
      </c>
      <c r="H166" s="256">
        <v>5626.1</v>
      </c>
      <c r="I166" s="256">
        <v>5697.0499999999993</v>
      </c>
      <c r="J166" s="256">
        <v>5825.1</v>
      </c>
      <c r="K166" s="254">
        <v>5569</v>
      </c>
      <c r="L166" s="254">
        <v>5370</v>
      </c>
      <c r="M166" s="254">
        <v>1.5763400000000001</v>
      </c>
    </row>
    <row r="167" spans="1:13">
      <c r="A167" s="273">
        <v>158</v>
      </c>
      <c r="B167" s="254" t="s">
        <v>160</v>
      </c>
      <c r="C167" s="254">
        <v>2150.9</v>
      </c>
      <c r="D167" s="256">
        <v>2134.3333333333335</v>
      </c>
      <c r="E167" s="256">
        <v>2112.5666666666671</v>
      </c>
      <c r="F167" s="256">
        <v>2074.2333333333336</v>
      </c>
      <c r="G167" s="256">
        <v>2052.4666666666672</v>
      </c>
      <c r="H167" s="256">
        <v>2172.666666666667</v>
      </c>
      <c r="I167" s="256">
        <v>2194.4333333333334</v>
      </c>
      <c r="J167" s="256">
        <v>2232.7666666666669</v>
      </c>
      <c r="K167" s="254">
        <v>2156.1</v>
      </c>
      <c r="L167" s="254">
        <v>2096</v>
      </c>
      <c r="M167" s="254">
        <v>2.8199000000000001</v>
      </c>
    </row>
    <row r="168" spans="1:13">
      <c r="A168" s="273">
        <v>159</v>
      </c>
      <c r="B168" s="254" t="s">
        <v>157</v>
      </c>
      <c r="C168" s="254">
        <v>2321.4</v>
      </c>
      <c r="D168" s="256">
        <v>2280.7999999999997</v>
      </c>
      <c r="E168" s="256">
        <v>2225.5999999999995</v>
      </c>
      <c r="F168" s="256">
        <v>2129.7999999999997</v>
      </c>
      <c r="G168" s="256">
        <v>2074.5999999999995</v>
      </c>
      <c r="H168" s="256">
        <v>2376.5999999999995</v>
      </c>
      <c r="I168" s="256">
        <v>2431.7999999999993</v>
      </c>
      <c r="J168" s="256">
        <v>2527.5999999999995</v>
      </c>
      <c r="K168" s="254">
        <v>2336</v>
      </c>
      <c r="L168" s="254">
        <v>2185</v>
      </c>
      <c r="M168" s="254">
        <v>16.486260000000001</v>
      </c>
    </row>
    <row r="169" spans="1:13">
      <c r="A169" s="273">
        <v>160</v>
      </c>
      <c r="B169" s="254" t="s">
        <v>461</v>
      </c>
      <c r="C169" s="254">
        <v>1966</v>
      </c>
      <c r="D169" s="256">
        <v>1951.0333333333335</v>
      </c>
      <c r="E169" s="256">
        <v>1927.0666666666671</v>
      </c>
      <c r="F169" s="256">
        <v>1888.1333333333334</v>
      </c>
      <c r="G169" s="256">
        <v>1864.166666666667</v>
      </c>
      <c r="H169" s="256">
        <v>1989.9666666666672</v>
      </c>
      <c r="I169" s="256">
        <v>2013.9333333333338</v>
      </c>
      <c r="J169" s="256">
        <v>2052.8666666666672</v>
      </c>
      <c r="K169" s="254">
        <v>1975</v>
      </c>
      <c r="L169" s="254">
        <v>1912.1</v>
      </c>
      <c r="M169" s="254">
        <v>3.4965099999999998</v>
      </c>
    </row>
    <row r="170" spans="1:13">
      <c r="A170" s="273">
        <v>161</v>
      </c>
      <c r="B170" s="254" t="s">
        <v>159</v>
      </c>
      <c r="C170" s="254">
        <v>124.4</v>
      </c>
      <c r="D170" s="256">
        <v>123.85000000000001</v>
      </c>
      <c r="E170" s="256">
        <v>122.95000000000002</v>
      </c>
      <c r="F170" s="256">
        <v>121.50000000000001</v>
      </c>
      <c r="G170" s="256">
        <v>120.60000000000002</v>
      </c>
      <c r="H170" s="256">
        <v>125.30000000000001</v>
      </c>
      <c r="I170" s="256">
        <v>126.20000000000002</v>
      </c>
      <c r="J170" s="256">
        <v>127.65</v>
      </c>
      <c r="K170" s="254">
        <v>124.75</v>
      </c>
      <c r="L170" s="254">
        <v>122.4</v>
      </c>
      <c r="M170" s="254">
        <v>60.029820000000001</v>
      </c>
    </row>
    <row r="171" spans="1:13">
      <c r="A171" s="273">
        <v>162</v>
      </c>
      <c r="B171" s="254" t="s">
        <v>162</v>
      </c>
      <c r="C171" s="254">
        <v>234.85</v>
      </c>
      <c r="D171" s="256">
        <v>232.89999999999998</v>
      </c>
      <c r="E171" s="256">
        <v>230.34999999999997</v>
      </c>
      <c r="F171" s="256">
        <v>225.85</v>
      </c>
      <c r="G171" s="256">
        <v>223.29999999999998</v>
      </c>
      <c r="H171" s="256">
        <v>237.39999999999995</v>
      </c>
      <c r="I171" s="256">
        <v>239.94999999999996</v>
      </c>
      <c r="J171" s="256">
        <v>244.44999999999993</v>
      </c>
      <c r="K171" s="254">
        <v>235.45</v>
      </c>
      <c r="L171" s="254">
        <v>228.4</v>
      </c>
      <c r="M171" s="254">
        <v>65.92407</v>
      </c>
    </row>
    <row r="172" spans="1:13">
      <c r="A172" s="273">
        <v>163</v>
      </c>
      <c r="B172" s="254" t="s">
        <v>270</v>
      </c>
      <c r="C172" s="254">
        <v>292</v>
      </c>
      <c r="D172" s="256">
        <v>287.85000000000002</v>
      </c>
      <c r="E172" s="256">
        <v>283.00000000000006</v>
      </c>
      <c r="F172" s="256">
        <v>274.00000000000006</v>
      </c>
      <c r="G172" s="256">
        <v>269.15000000000009</v>
      </c>
      <c r="H172" s="256">
        <v>296.85000000000002</v>
      </c>
      <c r="I172" s="256">
        <v>301.69999999999993</v>
      </c>
      <c r="J172" s="256">
        <v>310.7</v>
      </c>
      <c r="K172" s="254">
        <v>292.7</v>
      </c>
      <c r="L172" s="254">
        <v>278.85000000000002</v>
      </c>
      <c r="M172" s="254">
        <v>7.0908600000000002</v>
      </c>
    </row>
    <row r="173" spans="1:13">
      <c r="A173" s="273">
        <v>164</v>
      </c>
      <c r="B173" s="254" t="s">
        <v>271</v>
      </c>
      <c r="C173" s="254">
        <v>13197</v>
      </c>
      <c r="D173" s="256">
        <v>13137.333333333334</v>
      </c>
      <c r="E173" s="256">
        <v>12975.666666666668</v>
      </c>
      <c r="F173" s="256">
        <v>12754.333333333334</v>
      </c>
      <c r="G173" s="256">
        <v>12592.666666666668</v>
      </c>
      <c r="H173" s="256">
        <v>13358.666666666668</v>
      </c>
      <c r="I173" s="256">
        <v>13520.333333333336</v>
      </c>
      <c r="J173" s="256">
        <v>13741.666666666668</v>
      </c>
      <c r="K173" s="254">
        <v>13299</v>
      </c>
      <c r="L173" s="254">
        <v>12916</v>
      </c>
      <c r="M173" s="254">
        <v>5.6059999999999999E-2</v>
      </c>
    </row>
    <row r="174" spans="1:13">
      <c r="A174" s="273">
        <v>165</v>
      </c>
      <c r="B174" s="254" t="s">
        <v>161</v>
      </c>
      <c r="C174" s="254">
        <v>41.7</v>
      </c>
      <c r="D174" s="256">
        <v>40.93333333333333</v>
      </c>
      <c r="E174" s="256">
        <v>39.966666666666661</v>
      </c>
      <c r="F174" s="256">
        <v>38.233333333333334</v>
      </c>
      <c r="G174" s="256">
        <v>37.266666666666666</v>
      </c>
      <c r="H174" s="256">
        <v>42.666666666666657</v>
      </c>
      <c r="I174" s="256">
        <v>43.633333333333326</v>
      </c>
      <c r="J174" s="256">
        <v>45.366666666666653</v>
      </c>
      <c r="K174" s="254">
        <v>41.9</v>
      </c>
      <c r="L174" s="254">
        <v>39.200000000000003</v>
      </c>
      <c r="M174" s="254">
        <v>1164.5076899999999</v>
      </c>
    </row>
    <row r="175" spans="1:13">
      <c r="A175" s="273">
        <v>166</v>
      </c>
      <c r="B175" s="254" t="s">
        <v>165</v>
      </c>
      <c r="C175" s="254">
        <v>212</v>
      </c>
      <c r="D175" s="256">
        <v>208.66666666666666</v>
      </c>
      <c r="E175" s="256">
        <v>204.43333333333331</v>
      </c>
      <c r="F175" s="256">
        <v>196.86666666666665</v>
      </c>
      <c r="G175" s="256">
        <v>192.6333333333333</v>
      </c>
      <c r="H175" s="256">
        <v>216.23333333333332</v>
      </c>
      <c r="I175" s="256">
        <v>220.46666666666667</v>
      </c>
      <c r="J175" s="256">
        <v>228.03333333333333</v>
      </c>
      <c r="K175" s="254">
        <v>212.9</v>
      </c>
      <c r="L175" s="254">
        <v>201.1</v>
      </c>
      <c r="M175" s="254">
        <v>89.866349999999997</v>
      </c>
    </row>
    <row r="176" spans="1:13">
      <c r="A176" s="273">
        <v>167</v>
      </c>
      <c r="B176" s="254" t="s">
        <v>166</v>
      </c>
      <c r="C176" s="254">
        <v>147.69999999999999</v>
      </c>
      <c r="D176" s="256">
        <v>147.13333333333333</v>
      </c>
      <c r="E176" s="256">
        <v>145.41666666666666</v>
      </c>
      <c r="F176" s="256">
        <v>143.13333333333333</v>
      </c>
      <c r="G176" s="256">
        <v>141.41666666666666</v>
      </c>
      <c r="H176" s="256">
        <v>149.41666666666666</v>
      </c>
      <c r="I176" s="256">
        <v>151.13333333333335</v>
      </c>
      <c r="J176" s="256">
        <v>153.41666666666666</v>
      </c>
      <c r="K176" s="254">
        <v>148.85</v>
      </c>
      <c r="L176" s="254">
        <v>144.85</v>
      </c>
      <c r="M176" s="254">
        <v>19.563939999999999</v>
      </c>
    </row>
    <row r="177" spans="1:13">
      <c r="A177" s="273">
        <v>168</v>
      </c>
      <c r="B177" s="254" t="s">
        <v>273</v>
      </c>
      <c r="C177" s="254">
        <v>586.35</v>
      </c>
      <c r="D177" s="256">
        <v>593.05000000000007</v>
      </c>
      <c r="E177" s="256">
        <v>574.45000000000016</v>
      </c>
      <c r="F177" s="256">
        <v>562.55000000000007</v>
      </c>
      <c r="G177" s="256">
        <v>543.95000000000016</v>
      </c>
      <c r="H177" s="256">
        <v>604.95000000000016</v>
      </c>
      <c r="I177" s="256">
        <v>623.55000000000007</v>
      </c>
      <c r="J177" s="256">
        <v>635.45000000000016</v>
      </c>
      <c r="K177" s="254">
        <v>611.65</v>
      </c>
      <c r="L177" s="254">
        <v>581.15</v>
      </c>
      <c r="M177" s="254">
        <v>3.5823900000000002</v>
      </c>
    </row>
    <row r="178" spans="1:13">
      <c r="A178" s="273">
        <v>169</v>
      </c>
      <c r="B178" s="254" t="s">
        <v>167</v>
      </c>
      <c r="C178" s="254">
        <v>2237.25</v>
      </c>
      <c r="D178" s="256">
        <v>2228.2999999999997</v>
      </c>
      <c r="E178" s="256">
        <v>2209.0999999999995</v>
      </c>
      <c r="F178" s="256">
        <v>2180.9499999999998</v>
      </c>
      <c r="G178" s="256">
        <v>2161.7499999999995</v>
      </c>
      <c r="H178" s="256">
        <v>2256.4499999999994</v>
      </c>
      <c r="I178" s="256">
        <v>2275.6499999999992</v>
      </c>
      <c r="J178" s="256">
        <v>2303.7999999999993</v>
      </c>
      <c r="K178" s="254">
        <v>2247.5</v>
      </c>
      <c r="L178" s="254">
        <v>2200.15</v>
      </c>
      <c r="M178" s="254">
        <v>56.24044</v>
      </c>
    </row>
    <row r="179" spans="1:13">
      <c r="A179" s="273">
        <v>170</v>
      </c>
      <c r="B179" s="254" t="s">
        <v>814</v>
      </c>
      <c r="C179" s="254">
        <v>999.45</v>
      </c>
      <c r="D179" s="256">
        <v>999.05000000000007</v>
      </c>
      <c r="E179" s="256">
        <v>990.15000000000009</v>
      </c>
      <c r="F179" s="256">
        <v>980.85</v>
      </c>
      <c r="G179" s="256">
        <v>971.95</v>
      </c>
      <c r="H179" s="256">
        <v>1008.3500000000001</v>
      </c>
      <c r="I179" s="256">
        <v>1017.25</v>
      </c>
      <c r="J179" s="256">
        <v>1026.5500000000002</v>
      </c>
      <c r="K179" s="254">
        <v>1007.95</v>
      </c>
      <c r="L179" s="254">
        <v>989.75</v>
      </c>
      <c r="M179" s="254">
        <v>12.317449999999999</v>
      </c>
    </row>
    <row r="180" spans="1:13">
      <c r="A180" s="273">
        <v>171</v>
      </c>
      <c r="B180" s="254" t="s">
        <v>274</v>
      </c>
      <c r="C180" s="254">
        <v>981.55</v>
      </c>
      <c r="D180" s="256">
        <v>980.09999999999991</v>
      </c>
      <c r="E180" s="256">
        <v>969.79999999999984</v>
      </c>
      <c r="F180" s="256">
        <v>958.05</v>
      </c>
      <c r="G180" s="256">
        <v>947.74999999999989</v>
      </c>
      <c r="H180" s="256">
        <v>991.8499999999998</v>
      </c>
      <c r="I180" s="256">
        <v>1002.15</v>
      </c>
      <c r="J180" s="256">
        <v>1013.8999999999997</v>
      </c>
      <c r="K180" s="254">
        <v>990.4</v>
      </c>
      <c r="L180" s="254">
        <v>968.35</v>
      </c>
      <c r="M180" s="254">
        <v>8.8794299999999993</v>
      </c>
    </row>
    <row r="181" spans="1:13">
      <c r="A181" s="273">
        <v>172</v>
      </c>
      <c r="B181" s="254" t="s">
        <v>172</v>
      </c>
      <c r="C181" s="254">
        <v>6933.2</v>
      </c>
      <c r="D181" s="256">
        <v>6958.0666666666666</v>
      </c>
      <c r="E181" s="256">
        <v>6881.1333333333332</v>
      </c>
      <c r="F181" s="256">
        <v>6829.0666666666666</v>
      </c>
      <c r="G181" s="256">
        <v>6752.1333333333332</v>
      </c>
      <c r="H181" s="256">
        <v>7010.1333333333332</v>
      </c>
      <c r="I181" s="256">
        <v>7087.0666666666657</v>
      </c>
      <c r="J181" s="256">
        <v>7139.1333333333332</v>
      </c>
      <c r="K181" s="254">
        <v>7035</v>
      </c>
      <c r="L181" s="254">
        <v>6906</v>
      </c>
      <c r="M181" s="254">
        <v>1.2378199999999999</v>
      </c>
    </row>
    <row r="182" spans="1:13">
      <c r="A182" s="273">
        <v>173</v>
      </c>
      <c r="B182" s="254" t="s">
        <v>478</v>
      </c>
      <c r="C182" s="254">
        <v>7638.25</v>
      </c>
      <c r="D182" s="256">
        <v>7624.083333333333</v>
      </c>
      <c r="E182" s="256">
        <v>7579.1666666666661</v>
      </c>
      <c r="F182" s="256">
        <v>7520.083333333333</v>
      </c>
      <c r="G182" s="256">
        <v>7475.1666666666661</v>
      </c>
      <c r="H182" s="256">
        <v>7683.1666666666661</v>
      </c>
      <c r="I182" s="256">
        <v>7728.0833333333321</v>
      </c>
      <c r="J182" s="256">
        <v>7787.1666666666661</v>
      </c>
      <c r="K182" s="254">
        <v>7669</v>
      </c>
      <c r="L182" s="254">
        <v>7565</v>
      </c>
      <c r="M182" s="254">
        <v>9.4950000000000007E-2</v>
      </c>
    </row>
    <row r="183" spans="1:13">
      <c r="A183" s="273">
        <v>174</v>
      </c>
      <c r="B183" s="254" t="s">
        <v>170</v>
      </c>
      <c r="C183" s="254">
        <v>28225.35</v>
      </c>
      <c r="D183" s="256">
        <v>28147.850000000002</v>
      </c>
      <c r="E183" s="256">
        <v>27795.700000000004</v>
      </c>
      <c r="F183" s="256">
        <v>27366.050000000003</v>
      </c>
      <c r="G183" s="256">
        <v>27013.900000000005</v>
      </c>
      <c r="H183" s="256">
        <v>28577.500000000004</v>
      </c>
      <c r="I183" s="256">
        <v>28929.650000000005</v>
      </c>
      <c r="J183" s="256">
        <v>29359.300000000003</v>
      </c>
      <c r="K183" s="254">
        <v>28500</v>
      </c>
      <c r="L183" s="254">
        <v>27718.2</v>
      </c>
      <c r="M183" s="254">
        <v>0.18926000000000001</v>
      </c>
    </row>
    <row r="184" spans="1:13">
      <c r="A184" s="273">
        <v>175</v>
      </c>
      <c r="B184" s="254" t="s">
        <v>173</v>
      </c>
      <c r="C184" s="254">
        <v>1382.9</v>
      </c>
      <c r="D184" s="256">
        <v>1370.3833333333332</v>
      </c>
      <c r="E184" s="256">
        <v>1350.8666666666663</v>
      </c>
      <c r="F184" s="256">
        <v>1318.833333333333</v>
      </c>
      <c r="G184" s="256">
        <v>1299.3166666666662</v>
      </c>
      <c r="H184" s="256">
        <v>1402.4166666666665</v>
      </c>
      <c r="I184" s="256">
        <v>1421.9333333333334</v>
      </c>
      <c r="J184" s="256">
        <v>1453.9666666666667</v>
      </c>
      <c r="K184" s="254">
        <v>1389.9</v>
      </c>
      <c r="L184" s="254">
        <v>1338.35</v>
      </c>
      <c r="M184" s="254">
        <v>14.832050000000001</v>
      </c>
    </row>
    <row r="185" spans="1:13">
      <c r="A185" s="273">
        <v>176</v>
      </c>
      <c r="B185" s="254" t="s">
        <v>171</v>
      </c>
      <c r="C185" s="254">
        <v>2003.55</v>
      </c>
      <c r="D185" s="256">
        <v>1994.5666666666668</v>
      </c>
      <c r="E185" s="256">
        <v>1979.1333333333337</v>
      </c>
      <c r="F185" s="256">
        <v>1954.7166666666669</v>
      </c>
      <c r="G185" s="256">
        <v>1939.2833333333338</v>
      </c>
      <c r="H185" s="256">
        <v>2018.9833333333336</v>
      </c>
      <c r="I185" s="256">
        <v>2034.4166666666665</v>
      </c>
      <c r="J185" s="256">
        <v>2058.8333333333335</v>
      </c>
      <c r="K185" s="254">
        <v>2010</v>
      </c>
      <c r="L185" s="254">
        <v>1970.15</v>
      </c>
      <c r="M185" s="254">
        <v>2.2852899999999998</v>
      </c>
    </row>
    <row r="186" spans="1:13">
      <c r="A186" s="273">
        <v>177</v>
      </c>
      <c r="B186" s="254" t="s">
        <v>169</v>
      </c>
      <c r="C186" s="254">
        <v>419.75</v>
      </c>
      <c r="D186" s="256">
        <v>413.75</v>
      </c>
      <c r="E186" s="256">
        <v>406.5</v>
      </c>
      <c r="F186" s="256">
        <v>393.25</v>
      </c>
      <c r="G186" s="256">
        <v>386</v>
      </c>
      <c r="H186" s="256">
        <v>427</v>
      </c>
      <c r="I186" s="256">
        <v>434.25</v>
      </c>
      <c r="J186" s="256">
        <v>447.5</v>
      </c>
      <c r="K186" s="254">
        <v>421</v>
      </c>
      <c r="L186" s="254">
        <v>400.5</v>
      </c>
      <c r="M186" s="254">
        <v>331.28978000000001</v>
      </c>
    </row>
    <row r="187" spans="1:13">
      <c r="A187" s="273">
        <v>178</v>
      </c>
      <c r="B187" s="254" t="s">
        <v>168</v>
      </c>
      <c r="C187" s="254">
        <v>126.9</v>
      </c>
      <c r="D187" s="256">
        <v>124.8</v>
      </c>
      <c r="E187" s="256">
        <v>122.25</v>
      </c>
      <c r="F187" s="256">
        <v>117.60000000000001</v>
      </c>
      <c r="G187" s="256">
        <v>115.05000000000001</v>
      </c>
      <c r="H187" s="256">
        <v>129.44999999999999</v>
      </c>
      <c r="I187" s="256">
        <v>131.99999999999997</v>
      </c>
      <c r="J187" s="256">
        <v>136.64999999999998</v>
      </c>
      <c r="K187" s="254">
        <v>127.35</v>
      </c>
      <c r="L187" s="254">
        <v>120.15</v>
      </c>
      <c r="M187" s="254">
        <v>575.19228999999996</v>
      </c>
    </row>
    <row r="188" spans="1:13">
      <c r="A188" s="273">
        <v>179</v>
      </c>
      <c r="B188" s="254" t="s">
        <v>175</v>
      </c>
      <c r="C188" s="254">
        <v>671.35</v>
      </c>
      <c r="D188" s="256">
        <v>669.38333333333333</v>
      </c>
      <c r="E188" s="256">
        <v>663.9666666666667</v>
      </c>
      <c r="F188" s="256">
        <v>656.58333333333337</v>
      </c>
      <c r="G188" s="256">
        <v>651.16666666666674</v>
      </c>
      <c r="H188" s="256">
        <v>676.76666666666665</v>
      </c>
      <c r="I188" s="256">
        <v>682.18333333333339</v>
      </c>
      <c r="J188" s="256">
        <v>689.56666666666661</v>
      </c>
      <c r="K188" s="254">
        <v>674.8</v>
      </c>
      <c r="L188" s="254">
        <v>662</v>
      </c>
      <c r="M188" s="254">
        <v>29.321770000000001</v>
      </c>
    </row>
    <row r="189" spans="1:13">
      <c r="A189" s="273">
        <v>180</v>
      </c>
      <c r="B189" s="254" t="s">
        <v>176</v>
      </c>
      <c r="C189" s="254">
        <v>551.04999999999995</v>
      </c>
      <c r="D189" s="256">
        <v>553.41666666666663</v>
      </c>
      <c r="E189" s="256">
        <v>535.83333333333326</v>
      </c>
      <c r="F189" s="256">
        <v>520.61666666666667</v>
      </c>
      <c r="G189" s="256">
        <v>503.0333333333333</v>
      </c>
      <c r="H189" s="256">
        <v>568.63333333333321</v>
      </c>
      <c r="I189" s="256">
        <v>586.21666666666647</v>
      </c>
      <c r="J189" s="256">
        <v>601.43333333333317</v>
      </c>
      <c r="K189" s="254">
        <v>571</v>
      </c>
      <c r="L189" s="254">
        <v>538.20000000000005</v>
      </c>
      <c r="M189" s="254">
        <v>82.411479999999997</v>
      </c>
    </row>
    <row r="190" spans="1:13">
      <c r="A190" s="273">
        <v>181</v>
      </c>
      <c r="B190" s="254" t="s">
        <v>275</v>
      </c>
      <c r="C190" s="254">
        <v>583.65</v>
      </c>
      <c r="D190" s="256">
        <v>580.2166666666667</v>
      </c>
      <c r="E190" s="256">
        <v>572.43333333333339</v>
      </c>
      <c r="F190" s="256">
        <v>561.2166666666667</v>
      </c>
      <c r="G190" s="256">
        <v>553.43333333333339</v>
      </c>
      <c r="H190" s="256">
        <v>591.43333333333339</v>
      </c>
      <c r="I190" s="256">
        <v>599.2166666666667</v>
      </c>
      <c r="J190" s="256">
        <v>610.43333333333339</v>
      </c>
      <c r="K190" s="254">
        <v>588</v>
      </c>
      <c r="L190" s="254">
        <v>569</v>
      </c>
      <c r="M190" s="254">
        <v>10.505179999999999</v>
      </c>
    </row>
    <row r="191" spans="1:13">
      <c r="A191" s="273">
        <v>182</v>
      </c>
      <c r="B191" s="254" t="s">
        <v>188</v>
      </c>
      <c r="C191" s="254">
        <v>616.75</v>
      </c>
      <c r="D191" s="256">
        <v>614.5333333333333</v>
      </c>
      <c r="E191" s="256">
        <v>605.21666666666658</v>
      </c>
      <c r="F191" s="256">
        <v>593.68333333333328</v>
      </c>
      <c r="G191" s="256">
        <v>584.36666666666656</v>
      </c>
      <c r="H191" s="256">
        <v>626.06666666666661</v>
      </c>
      <c r="I191" s="256">
        <v>635.38333333333321</v>
      </c>
      <c r="J191" s="256">
        <v>646.91666666666663</v>
      </c>
      <c r="K191" s="254">
        <v>623.85</v>
      </c>
      <c r="L191" s="254">
        <v>603</v>
      </c>
      <c r="M191" s="254">
        <v>15.195040000000001</v>
      </c>
    </row>
    <row r="192" spans="1:13">
      <c r="A192" s="273">
        <v>183</v>
      </c>
      <c r="B192" s="254" t="s">
        <v>177</v>
      </c>
      <c r="C192" s="254">
        <v>718.05</v>
      </c>
      <c r="D192" s="256">
        <v>713.26666666666677</v>
      </c>
      <c r="E192" s="256">
        <v>705.78333333333353</v>
      </c>
      <c r="F192" s="256">
        <v>693.51666666666677</v>
      </c>
      <c r="G192" s="256">
        <v>686.03333333333353</v>
      </c>
      <c r="H192" s="256">
        <v>725.53333333333353</v>
      </c>
      <c r="I192" s="256">
        <v>733.01666666666688</v>
      </c>
      <c r="J192" s="256">
        <v>745.28333333333353</v>
      </c>
      <c r="K192" s="254">
        <v>720.75</v>
      </c>
      <c r="L192" s="254">
        <v>701</v>
      </c>
      <c r="M192" s="254">
        <v>15.977880000000001</v>
      </c>
    </row>
    <row r="193" spans="1:13">
      <c r="A193" s="273">
        <v>184</v>
      </c>
      <c r="B193" s="254" t="s">
        <v>183</v>
      </c>
      <c r="C193" s="254">
        <v>3273.1</v>
      </c>
      <c r="D193" s="256">
        <v>3270.2666666666664</v>
      </c>
      <c r="E193" s="256">
        <v>3254.5333333333328</v>
      </c>
      <c r="F193" s="256">
        <v>3235.9666666666662</v>
      </c>
      <c r="G193" s="256">
        <v>3220.2333333333327</v>
      </c>
      <c r="H193" s="256">
        <v>3288.833333333333</v>
      </c>
      <c r="I193" s="256">
        <v>3304.5666666666666</v>
      </c>
      <c r="J193" s="256">
        <v>3323.1333333333332</v>
      </c>
      <c r="K193" s="254">
        <v>3286</v>
      </c>
      <c r="L193" s="254">
        <v>3251.7</v>
      </c>
      <c r="M193" s="254">
        <v>11.30569</v>
      </c>
    </row>
    <row r="194" spans="1:13">
      <c r="A194" s="273">
        <v>185</v>
      </c>
      <c r="B194" s="254" t="s">
        <v>804</v>
      </c>
      <c r="C194" s="254">
        <v>742.55</v>
      </c>
      <c r="D194" s="256">
        <v>738.11666666666667</v>
      </c>
      <c r="E194" s="256">
        <v>732.2833333333333</v>
      </c>
      <c r="F194" s="256">
        <v>722.01666666666665</v>
      </c>
      <c r="G194" s="256">
        <v>716.18333333333328</v>
      </c>
      <c r="H194" s="256">
        <v>748.38333333333333</v>
      </c>
      <c r="I194" s="256">
        <v>754.21666666666658</v>
      </c>
      <c r="J194" s="256">
        <v>764.48333333333335</v>
      </c>
      <c r="K194" s="254">
        <v>743.95</v>
      </c>
      <c r="L194" s="254">
        <v>727.85</v>
      </c>
      <c r="M194" s="254">
        <v>15.948560000000001</v>
      </c>
    </row>
    <row r="195" spans="1:13">
      <c r="A195" s="273">
        <v>186</v>
      </c>
      <c r="B195" s="254" t="s">
        <v>179</v>
      </c>
      <c r="C195" s="254">
        <v>334.3</v>
      </c>
      <c r="D195" s="256">
        <v>332.09999999999997</v>
      </c>
      <c r="E195" s="256">
        <v>328.39999999999992</v>
      </c>
      <c r="F195" s="256">
        <v>322.49999999999994</v>
      </c>
      <c r="G195" s="256">
        <v>318.7999999999999</v>
      </c>
      <c r="H195" s="256">
        <v>337.99999999999994</v>
      </c>
      <c r="I195" s="256">
        <v>341.7</v>
      </c>
      <c r="J195" s="256">
        <v>347.59999999999997</v>
      </c>
      <c r="K195" s="254">
        <v>335.8</v>
      </c>
      <c r="L195" s="254">
        <v>326.2</v>
      </c>
      <c r="M195" s="254">
        <v>291.23887000000002</v>
      </c>
    </row>
    <row r="196" spans="1:13">
      <c r="A196" s="273">
        <v>187</v>
      </c>
      <c r="B196" s="245" t="s">
        <v>181</v>
      </c>
      <c r="C196" s="245">
        <v>123.3</v>
      </c>
      <c r="D196" s="280">
        <v>121.75</v>
      </c>
      <c r="E196" s="280">
        <v>119.5</v>
      </c>
      <c r="F196" s="280">
        <v>115.7</v>
      </c>
      <c r="G196" s="280">
        <v>113.45</v>
      </c>
      <c r="H196" s="280">
        <v>125.55</v>
      </c>
      <c r="I196" s="280">
        <v>127.8</v>
      </c>
      <c r="J196" s="280">
        <v>131.6</v>
      </c>
      <c r="K196" s="245">
        <v>124</v>
      </c>
      <c r="L196" s="245">
        <v>117.95</v>
      </c>
      <c r="M196" s="245">
        <v>445.93801999999999</v>
      </c>
    </row>
    <row r="197" spans="1:13">
      <c r="A197" s="273">
        <v>188</v>
      </c>
      <c r="B197" s="245" t="s">
        <v>182</v>
      </c>
      <c r="C197" s="245">
        <v>1106.1500000000001</v>
      </c>
      <c r="D197" s="280">
        <v>1092.9333333333334</v>
      </c>
      <c r="E197" s="280">
        <v>1076.8666666666668</v>
      </c>
      <c r="F197" s="280">
        <v>1047.5833333333335</v>
      </c>
      <c r="G197" s="280">
        <v>1031.5166666666669</v>
      </c>
      <c r="H197" s="280">
        <v>1122.2166666666667</v>
      </c>
      <c r="I197" s="280">
        <v>1138.2833333333333</v>
      </c>
      <c r="J197" s="280">
        <v>1167.5666666666666</v>
      </c>
      <c r="K197" s="245">
        <v>1109</v>
      </c>
      <c r="L197" s="245">
        <v>1063.6500000000001</v>
      </c>
      <c r="M197" s="245">
        <v>130.01432</v>
      </c>
    </row>
    <row r="198" spans="1:13">
      <c r="A198" s="273">
        <v>189</v>
      </c>
      <c r="B198" s="245" t="s">
        <v>184</v>
      </c>
      <c r="C198" s="245">
        <v>1062.9000000000001</v>
      </c>
      <c r="D198" s="280">
        <v>1062.6499999999999</v>
      </c>
      <c r="E198" s="280">
        <v>1055.2499999999998</v>
      </c>
      <c r="F198" s="280">
        <v>1047.5999999999999</v>
      </c>
      <c r="G198" s="280">
        <v>1040.1999999999998</v>
      </c>
      <c r="H198" s="280">
        <v>1070.2999999999997</v>
      </c>
      <c r="I198" s="280">
        <v>1077.6999999999998</v>
      </c>
      <c r="J198" s="280">
        <v>1085.3499999999997</v>
      </c>
      <c r="K198" s="245">
        <v>1070.05</v>
      </c>
      <c r="L198" s="245">
        <v>1055</v>
      </c>
      <c r="M198" s="245">
        <v>10.7479</v>
      </c>
    </row>
    <row r="199" spans="1:13">
      <c r="A199" s="273">
        <v>190</v>
      </c>
      <c r="B199" s="245" t="s">
        <v>164</v>
      </c>
      <c r="C199" s="245">
        <v>1027.95</v>
      </c>
      <c r="D199" s="280">
        <v>1026.5</v>
      </c>
      <c r="E199" s="280">
        <v>1008</v>
      </c>
      <c r="F199" s="280">
        <v>988.05</v>
      </c>
      <c r="G199" s="280">
        <v>969.55</v>
      </c>
      <c r="H199" s="280">
        <v>1046.45</v>
      </c>
      <c r="I199" s="280">
        <v>1064.95</v>
      </c>
      <c r="J199" s="280">
        <v>1084.9000000000001</v>
      </c>
      <c r="K199" s="245">
        <v>1045</v>
      </c>
      <c r="L199" s="245">
        <v>1006.55</v>
      </c>
      <c r="M199" s="245">
        <v>5.2393000000000001</v>
      </c>
    </row>
    <row r="200" spans="1:13">
      <c r="A200" s="273">
        <v>191</v>
      </c>
      <c r="B200" s="245" t="s">
        <v>185</v>
      </c>
      <c r="C200" s="245">
        <v>1742.85</v>
      </c>
      <c r="D200" s="280">
        <v>1727.05</v>
      </c>
      <c r="E200" s="280">
        <v>1706.55</v>
      </c>
      <c r="F200" s="280">
        <v>1670.25</v>
      </c>
      <c r="G200" s="280">
        <v>1649.75</v>
      </c>
      <c r="H200" s="280">
        <v>1763.35</v>
      </c>
      <c r="I200" s="280">
        <v>1783.85</v>
      </c>
      <c r="J200" s="280">
        <v>1820.1499999999999</v>
      </c>
      <c r="K200" s="245">
        <v>1747.55</v>
      </c>
      <c r="L200" s="245">
        <v>1690.75</v>
      </c>
      <c r="M200" s="245">
        <v>9.2581100000000003</v>
      </c>
    </row>
    <row r="201" spans="1:13">
      <c r="A201" s="273">
        <v>192</v>
      </c>
      <c r="B201" s="245" t="s">
        <v>186</v>
      </c>
      <c r="C201" s="245">
        <v>2920.4</v>
      </c>
      <c r="D201" s="280">
        <v>2907.2666666666664</v>
      </c>
      <c r="E201" s="280">
        <v>2876.5333333333328</v>
      </c>
      <c r="F201" s="280">
        <v>2832.6666666666665</v>
      </c>
      <c r="G201" s="280">
        <v>2801.9333333333329</v>
      </c>
      <c r="H201" s="280">
        <v>2951.1333333333328</v>
      </c>
      <c r="I201" s="280">
        <v>2981.8666666666663</v>
      </c>
      <c r="J201" s="280">
        <v>3025.7333333333327</v>
      </c>
      <c r="K201" s="245">
        <v>2938</v>
      </c>
      <c r="L201" s="245">
        <v>2863.4</v>
      </c>
      <c r="M201" s="245">
        <v>1.1142000000000001</v>
      </c>
    </row>
    <row r="202" spans="1:13">
      <c r="A202" s="273">
        <v>193</v>
      </c>
      <c r="B202" s="245" t="s">
        <v>187</v>
      </c>
      <c r="C202" s="245">
        <v>463.35</v>
      </c>
      <c r="D202" s="280">
        <v>459.31666666666666</v>
      </c>
      <c r="E202" s="280">
        <v>450.13333333333333</v>
      </c>
      <c r="F202" s="280">
        <v>436.91666666666669</v>
      </c>
      <c r="G202" s="280">
        <v>427.73333333333335</v>
      </c>
      <c r="H202" s="280">
        <v>472.5333333333333</v>
      </c>
      <c r="I202" s="280">
        <v>481.71666666666658</v>
      </c>
      <c r="J202" s="280">
        <v>494.93333333333328</v>
      </c>
      <c r="K202" s="245">
        <v>468.5</v>
      </c>
      <c r="L202" s="245">
        <v>446.1</v>
      </c>
      <c r="M202" s="245">
        <v>16.764089999999999</v>
      </c>
    </row>
    <row r="203" spans="1:13">
      <c r="A203" s="273">
        <v>194</v>
      </c>
      <c r="B203" s="245" t="s">
        <v>510</v>
      </c>
      <c r="C203" s="245">
        <v>853.25</v>
      </c>
      <c r="D203" s="280">
        <v>848.98333333333323</v>
      </c>
      <c r="E203" s="280">
        <v>835.31666666666649</v>
      </c>
      <c r="F203" s="280">
        <v>817.38333333333321</v>
      </c>
      <c r="G203" s="280">
        <v>803.71666666666647</v>
      </c>
      <c r="H203" s="280">
        <v>866.91666666666652</v>
      </c>
      <c r="I203" s="280">
        <v>880.58333333333326</v>
      </c>
      <c r="J203" s="280">
        <v>898.51666666666654</v>
      </c>
      <c r="K203" s="245">
        <v>862.65</v>
      </c>
      <c r="L203" s="245">
        <v>831.05</v>
      </c>
      <c r="M203" s="245">
        <v>6.4989699999999999</v>
      </c>
    </row>
    <row r="204" spans="1:13">
      <c r="A204" s="273">
        <v>195</v>
      </c>
      <c r="B204" s="245" t="s">
        <v>193</v>
      </c>
      <c r="C204" s="245">
        <v>772.2</v>
      </c>
      <c r="D204" s="280">
        <v>780.16666666666663</v>
      </c>
      <c r="E204" s="280">
        <v>760.33333333333326</v>
      </c>
      <c r="F204" s="280">
        <v>748.46666666666658</v>
      </c>
      <c r="G204" s="280">
        <v>728.63333333333321</v>
      </c>
      <c r="H204" s="280">
        <v>792.0333333333333</v>
      </c>
      <c r="I204" s="280">
        <v>811.86666666666656</v>
      </c>
      <c r="J204" s="280">
        <v>823.73333333333335</v>
      </c>
      <c r="K204" s="245">
        <v>800</v>
      </c>
      <c r="L204" s="245">
        <v>768.3</v>
      </c>
      <c r="M204" s="245">
        <v>103.19132</v>
      </c>
    </row>
    <row r="205" spans="1:13">
      <c r="A205" s="273">
        <v>196</v>
      </c>
      <c r="B205" s="245" t="s">
        <v>191</v>
      </c>
      <c r="C205" s="245">
        <v>6775.5</v>
      </c>
      <c r="D205" s="280">
        <v>6695.9000000000005</v>
      </c>
      <c r="E205" s="280">
        <v>6601.8000000000011</v>
      </c>
      <c r="F205" s="280">
        <v>6428.1</v>
      </c>
      <c r="G205" s="280">
        <v>6334.0000000000009</v>
      </c>
      <c r="H205" s="280">
        <v>6869.6000000000013</v>
      </c>
      <c r="I205" s="280">
        <v>6963.7000000000016</v>
      </c>
      <c r="J205" s="280">
        <v>7137.4000000000015</v>
      </c>
      <c r="K205" s="245">
        <v>6790</v>
      </c>
      <c r="L205" s="245">
        <v>6522.2</v>
      </c>
      <c r="M205" s="245">
        <v>3.61652</v>
      </c>
    </row>
    <row r="206" spans="1:13">
      <c r="A206" s="273">
        <v>197</v>
      </c>
      <c r="B206" s="245" t="s">
        <v>192</v>
      </c>
      <c r="C206" s="245">
        <v>39.799999999999997</v>
      </c>
      <c r="D206" s="280">
        <v>39.033333333333331</v>
      </c>
      <c r="E206" s="280">
        <v>37.316666666666663</v>
      </c>
      <c r="F206" s="280">
        <v>34.833333333333329</v>
      </c>
      <c r="G206" s="280">
        <v>33.11666666666666</v>
      </c>
      <c r="H206" s="280">
        <v>41.516666666666666</v>
      </c>
      <c r="I206" s="280">
        <v>43.233333333333334</v>
      </c>
      <c r="J206" s="280">
        <v>45.716666666666669</v>
      </c>
      <c r="K206" s="245">
        <v>40.75</v>
      </c>
      <c r="L206" s="245">
        <v>36.549999999999997</v>
      </c>
      <c r="M206" s="245">
        <v>835.37904000000003</v>
      </c>
    </row>
    <row r="207" spans="1:13">
      <c r="A207" s="273">
        <v>198</v>
      </c>
      <c r="B207" s="245" t="s">
        <v>189</v>
      </c>
      <c r="C207" s="245">
        <v>1419.55</v>
      </c>
      <c r="D207" s="280">
        <v>1415.2333333333336</v>
      </c>
      <c r="E207" s="280">
        <v>1375.4666666666672</v>
      </c>
      <c r="F207" s="280">
        <v>1331.3833333333337</v>
      </c>
      <c r="G207" s="280">
        <v>1291.6166666666672</v>
      </c>
      <c r="H207" s="280">
        <v>1459.3166666666671</v>
      </c>
      <c r="I207" s="280">
        <v>1499.0833333333335</v>
      </c>
      <c r="J207" s="280">
        <v>1543.166666666667</v>
      </c>
      <c r="K207" s="245">
        <v>1455</v>
      </c>
      <c r="L207" s="245">
        <v>1371.15</v>
      </c>
      <c r="M207" s="245">
        <v>37.084229999999998</v>
      </c>
    </row>
    <row r="208" spans="1:13">
      <c r="A208" s="273">
        <v>199</v>
      </c>
      <c r="B208" s="245" t="s">
        <v>141</v>
      </c>
      <c r="C208" s="245">
        <v>671.15</v>
      </c>
      <c r="D208" s="280">
        <v>669.05000000000007</v>
      </c>
      <c r="E208" s="280">
        <v>657.70000000000016</v>
      </c>
      <c r="F208" s="280">
        <v>644.25000000000011</v>
      </c>
      <c r="G208" s="280">
        <v>632.9000000000002</v>
      </c>
      <c r="H208" s="280">
        <v>682.50000000000011</v>
      </c>
      <c r="I208" s="280">
        <v>693.85</v>
      </c>
      <c r="J208" s="280">
        <v>707.30000000000007</v>
      </c>
      <c r="K208" s="245">
        <v>680.4</v>
      </c>
      <c r="L208" s="245">
        <v>655.6</v>
      </c>
      <c r="M208" s="245">
        <v>22.68647</v>
      </c>
    </row>
    <row r="209" spans="1:13">
      <c r="A209" s="273">
        <v>200</v>
      </c>
      <c r="B209" s="245" t="s">
        <v>277</v>
      </c>
      <c r="C209" s="245">
        <v>263.95</v>
      </c>
      <c r="D209" s="280">
        <v>262.33333333333331</v>
      </c>
      <c r="E209" s="280">
        <v>259.71666666666664</v>
      </c>
      <c r="F209" s="280">
        <v>255.48333333333335</v>
      </c>
      <c r="G209" s="280">
        <v>252.86666666666667</v>
      </c>
      <c r="H209" s="280">
        <v>266.56666666666661</v>
      </c>
      <c r="I209" s="280">
        <v>269.18333333333328</v>
      </c>
      <c r="J209" s="280">
        <v>273.41666666666657</v>
      </c>
      <c r="K209" s="245">
        <v>264.95</v>
      </c>
      <c r="L209" s="245">
        <v>258.10000000000002</v>
      </c>
      <c r="M209" s="245">
        <v>6.093</v>
      </c>
    </row>
    <row r="210" spans="1:13">
      <c r="A210" s="273">
        <v>201</v>
      </c>
      <c r="B210" s="245" t="s">
        <v>522</v>
      </c>
      <c r="C210" s="245">
        <v>786.6</v>
      </c>
      <c r="D210" s="280">
        <v>789.83333333333337</v>
      </c>
      <c r="E210" s="280">
        <v>781.76666666666677</v>
      </c>
      <c r="F210" s="280">
        <v>776.93333333333339</v>
      </c>
      <c r="G210" s="280">
        <v>768.86666666666679</v>
      </c>
      <c r="H210" s="280">
        <v>794.66666666666674</v>
      </c>
      <c r="I210" s="280">
        <v>802.73333333333335</v>
      </c>
      <c r="J210" s="280">
        <v>807.56666666666672</v>
      </c>
      <c r="K210" s="245">
        <v>797.9</v>
      </c>
      <c r="L210" s="245">
        <v>785</v>
      </c>
      <c r="M210" s="245">
        <v>2.5480700000000001</v>
      </c>
    </row>
    <row r="211" spans="1:13">
      <c r="A211" s="273">
        <v>202</v>
      </c>
      <c r="B211" s="245" t="s">
        <v>118</v>
      </c>
      <c r="C211" s="245">
        <v>10.15</v>
      </c>
      <c r="D211" s="280">
        <v>10.233333333333334</v>
      </c>
      <c r="E211" s="280">
        <v>9.9166666666666679</v>
      </c>
      <c r="F211" s="280">
        <v>9.6833333333333336</v>
      </c>
      <c r="G211" s="280">
        <v>9.3666666666666671</v>
      </c>
      <c r="H211" s="280">
        <v>10.466666666666669</v>
      </c>
      <c r="I211" s="280">
        <v>10.783333333333335</v>
      </c>
      <c r="J211" s="280">
        <v>11.016666666666669</v>
      </c>
      <c r="K211" s="245">
        <v>10.55</v>
      </c>
      <c r="L211" s="245">
        <v>10</v>
      </c>
      <c r="M211" s="245">
        <v>3153.2406500000002</v>
      </c>
    </row>
    <row r="212" spans="1:13">
      <c r="A212" s="273">
        <v>203</v>
      </c>
      <c r="B212" s="245" t="s">
        <v>195</v>
      </c>
      <c r="C212" s="245">
        <v>1019.15</v>
      </c>
      <c r="D212" s="280">
        <v>1016.2333333333332</v>
      </c>
      <c r="E212" s="280">
        <v>1009.9666666666665</v>
      </c>
      <c r="F212" s="280">
        <v>1000.7833333333332</v>
      </c>
      <c r="G212" s="280">
        <v>994.51666666666642</v>
      </c>
      <c r="H212" s="280">
        <v>1025.4166666666665</v>
      </c>
      <c r="I212" s="280">
        <v>1031.6833333333332</v>
      </c>
      <c r="J212" s="280">
        <v>1040.8666666666666</v>
      </c>
      <c r="K212" s="245">
        <v>1022.5</v>
      </c>
      <c r="L212" s="245">
        <v>1007.05</v>
      </c>
      <c r="M212" s="245">
        <v>5.5448399999999998</v>
      </c>
    </row>
    <row r="213" spans="1:13">
      <c r="A213" s="273">
        <v>204</v>
      </c>
      <c r="B213" s="245" t="s">
        <v>528</v>
      </c>
      <c r="C213" s="245">
        <v>2197.85</v>
      </c>
      <c r="D213" s="280">
        <v>2201.9333333333329</v>
      </c>
      <c r="E213" s="280">
        <v>2167.0666666666657</v>
      </c>
      <c r="F213" s="280">
        <v>2136.2833333333328</v>
      </c>
      <c r="G213" s="280">
        <v>2101.4166666666656</v>
      </c>
      <c r="H213" s="280">
        <v>2232.7166666666658</v>
      </c>
      <c r="I213" s="280">
        <v>2267.5833333333335</v>
      </c>
      <c r="J213" s="280">
        <v>2298.3666666666659</v>
      </c>
      <c r="K213" s="245">
        <v>2236.8000000000002</v>
      </c>
      <c r="L213" s="245">
        <v>2171.15</v>
      </c>
      <c r="M213" s="245">
        <v>0.89393</v>
      </c>
    </row>
    <row r="214" spans="1:13">
      <c r="A214" s="273">
        <v>205</v>
      </c>
      <c r="B214" s="245" t="s">
        <v>196</v>
      </c>
      <c r="C214" s="280">
        <v>542.15</v>
      </c>
      <c r="D214" s="280">
        <v>540.70000000000005</v>
      </c>
      <c r="E214" s="280">
        <v>536.65000000000009</v>
      </c>
      <c r="F214" s="280">
        <v>531.15000000000009</v>
      </c>
      <c r="G214" s="280">
        <v>527.10000000000014</v>
      </c>
      <c r="H214" s="280">
        <v>546.20000000000005</v>
      </c>
      <c r="I214" s="280">
        <v>550.25</v>
      </c>
      <c r="J214" s="280">
        <v>555.75</v>
      </c>
      <c r="K214" s="280">
        <v>544.75</v>
      </c>
      <c r="L214" s="280">
        <v>535.20000000000005</v>
      </c>
      <c r="M214" s="280">
        <v>53.908209999999997</v>
      </c>
    </row>
    <row r="215" spans="1:13">
      <c r="A215" s="273">
        <v>206</v>
      </c>
      <c r="B215" s="245" t="s">
        <v>197</v>
      </c>
      <c r="C215" s="280">
        <v>13.9</v>
      </c>
      <c r="D215" s="280">
        <v>13.766666666666667</v>
      </c>
      <c r="E215" s="280">
        <v>13.483333333333334</v>
      </c>
      <c r="F215" s="280">
        <v>13.066666666666666</v>
      </c>
      <c r="G215" s="280">
        <v>12.783333333333333</v>
      </c>
      <c r="H215" s="280">
        <v>14.183333333333335</v>
      </c>
      <c r="I215" s="280">
        <v>14.46666666666667</v>
      </c>
      <c r="J215" s="280">
        <v>14.883333333333336</v>
      </c>
      <c r="K215" s="280">
        <v>14.05</v>
      </c>
      <c r="L215" s="280">
        <v>13.35</v>
      </c>
      <c r="M215" s="280">
        <v>1239.6360500000001</v>
      </c>
    </row>
    <row r="216" spans="1:13">
      <c r="A216" s="273">
        <v>207</v>
      </c>
      <c r="B216" s="245" t="s">
        <v>198</v>
      </c>
      <c r="C216" s="280">
        <v>221.7</v>
      </c>
      <c r="D216" s="280">
        <v>220.61666666666667</v>
      </c>
      <c r="E216" s="280">
        <v>217.08333333333334</v>
      </c>
      <c r="F216" s="280">
        <v>212.46666666666667</v>
      </c>
      <c r="G216" s="280">
        <v>208.93333333333334</v>
      </c>
      <c r="H216" s="280">
        <v>225.23333333333335</v>
      </c>
      <c r="I216" s="280">
        <v>228.76666666666665</v>
      </c>
      <c r="J216" s="280">
        <v>233.38333333333335</v>
      </c>
      <c r="K216" s="280">
        <v>224.15</v>
      </c>
      <c r="L216" s="280">
        <v>216</v>
      </c>
      <c r="M216" s="280">
        <v>158.31666000000001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0"/>
      <c r="B1" s="560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44369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7" t="s">
        <v>16</v>
      </c>
      <c r="B9" s="558" t="s">
        <v>18</v>
      </c>
      <c r="C9" s="556" t="s">
        <v>19</v>
      </c>
      <c r="D9" s="556" t="s">
        <v>20</v>
      </c>
      <c r="E9" s="556" t="s">
        <v>21</v>
      </c>
      <c r="F9" s="556"/>
      <c r="G9" s="556"/>
      <c r="H9" s="556" t="s">
        <v>22</v>
      </c>
      <c r="I9" s="556"/>
      <c r="J9" s="556"/>
      <c r="K9" s="251"/>
      <c r="L9" s="258"/>
      <c r="M9" s="259"/>
    </row>
    <row r="10" spans="1:15" ht="42.75" customHeight="1">
      <c r="A10" s="552"/>
      <c r="B10" s="554"/>
      <c r="C10" s="559" t="s">
        <v>23</v>
      </c>
      <c r="D10" s="559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1" t="s">
        <v>284</v>
      </c>
      <c r="C11" s="438">
        <v>25411.9</v>
      </c>
      <c r="D11" s="439">
        <v>25389.916666666668</v>
      </c>
      <c r="E11" s="439">
        <v>25226.983333333337</v>
      </c>
      <c r="F11" s="439">
        <v>25042.066666666669</v>
      </c>
      <c r="G11" s="439">
        <v>24879.133333333339</v>
      </c>
      <c r="H11" s="439">
        <v>25574.833333333336</v>
      </c>
      <c r="I11" s="439">
        <v>25737.766666666663</v>
      </c>
      <c r="J11" s="439">
        <v>25922.683333333334</v>
      </c>
      <c r="K11" s="438">
        <v>25552.85</v>
      </c>
      <c r="L11" s="438">
        <v>25205</v>
      </c>
      <c r="M11" s="438">
        <v>1.0919999999999999E-2</v>
      </c>
    </row>
    <row r="12" spans="1:15" ht="12" customHeight="1">
      <c r="A12" s="245">
        <v>2</v>
      </c>
      <c r="B12" s="441" t="s">
        <v>785</v>
      </c>
      <c r="C12" s="438">
        <v>1719.4</v>
      </c>
      <c r="D12" s="439">
        <v>1717.4833333333333</v>
      </c>
      <c r="E12" s="439">
        <v>1696.9666666666667</v>
      </c>
      <c r="F12" s="439">
        <v>1674.5333333333333</v>
      </c>
      <c r="G12" s="439">
        <v>1654.0166666666667</v>
      </c>
      <c r="H12" s="439">
        <v>1739.9166666666667</v>
      </c>
      <c r="I12" s="439">
        <v>1760.4333333333336</v>
      </c>
      <c r="J12" s="439">
        <v>1782.8666666666668</v>
      </c>
      <c r="K12" s="438">
        <v>1738</v>
      </c>
      <c r="L12" s="438">
        <v>1695.05</v>
      </c>
      <c r="M12" s="438">
        <v>1.5223199999999999</v>
      </c>
    </row>
    <row r="13" spans="1:15" ht="12" customHeight="1">
      <c r="A13" s="245">
        <v>3</v>
      </c>
      <c r="B13" s="441" t="s">
        <v>815</v>
      </c>
      <c r="C13" s="438">
        <v>1844.4</v>
      </c>
      <c r="D13" s="439">
        <v>1853.9000000000003</v>
      </c>
      <c r="E13" s="439">
        <v>1814.4000000000005</v>
      </c>
      <c r="F13" s="439">
        <v>1784.4000000000003</v>
      </c>
      <c r="G13" s="439">
        <v>1744.9000000000005</v>
      </c>
      <c r="H13" s="439">
        <v>1883.9000000000005</v>
      </c>
      <c r="I13" s="439">
        <v>1923.4</v>
      </c>
      <c r="J13" s="439">
        <v>1953.4000000000005</v>
      </c>
      <c r="K13" s="438">
        <v>1893.4</v>
      </c>
      <c r="L13" s="438">
        <v>1823.9</v>
      </c>
      <c r="M13" s="438">
        <v>0.40777999999999998</v>
      </c>
    </row>
    <row r="14" spans="1:15" ht="12" customHeight="1">
      <c r="A14" s="245">
        <v>4</v>
      </c>
      <c r="B14" s="441" t="s">
        <v>38</v>
      </c>
      <c r="C14" s="438">
        <v>2028.1</v>
      </c>
      <c r="D14" s="439">
        <v>2019.6333333333332</v>
      </c>
      <c r="E14" s="439">
        <v>1997.3666666666663</v>
      </c>
      <c r="F14" s="439">
        <v>1966.6333333333332</v>
      </c>
      <c r="G14" s="439">
        <v>1944.3666666666663</v>
      </c>
      <c r="H14" s="439">
        <v>2050.3666666666663</v>
      </c>
      <c r="I14" s="439">
        <v>2072.6333333333332</v>
      </c>
      <c r="J14" s="439">
        <v>2103.3666666666663</v>
      </c>
      <c r="K14" s="438">
        <v>2041.9</v>
      </c>
      <c r="L14" s="438">
        <v>1988.9</v>
      </c>
      <c r="M14" s="438">
        <v>4.7858799999999997</v>
      </c>
    </row>
    <row r="15" spans="1:15" ht="12" customHeight="1">
      <c r="A15" s="245">
        <v>5</v>
      </c>
      <c r="B15" s="441" t="s">
        <v>285</v>
      </c>
      <c r="C15" s="438">
        <v>2016.95</v>
      </c>
      <c r="D15" s="439">
        <v>2005.3999999999999</v>
      </c>
      <c r="E15" s="439">
        <v>1969.7999999999997</v>
      </c>
      <c r="F15" s="439">
        <v>1922.6499999999999</v>
      </c>
      <c r="G15" s="439">
        <v>1887.0499999999997</v>
      </c>
      <c r="H15" s="439">
        <v>2052.5499999999997</v>
      </c>
      <c r="I15" s="439">
        <v>2088.1499999999996</v>
      </c>
      <c r="J15" s="439">
        <v>2135.2999999999997</v>
      </c>
      <c r="K15" s="438">
        <v>2041</v>
      </c>
      <c r="L15" s="438">
        <v>1958.25</v>
      </c>
      <c r="M15" s="438">
        <v>0.1875</v>
      </c>
    </row>
    <row r="16" spans="1:15" ht="12" customHeight="1">
      <c r="A16" s="245">
        <v>6</v>
      </c>
      <c r="B16" s="441" t="s">
        <v>286</v>
      </c>
      <c r="C16" s="438">
        <v>1624.75</v>
      </c>
      <c r="D16" s="439">
        <v>1588.25</v>
      </c>
      <c r="E16" s="439">
        <v>1546.5</v>
      </c>
      <c r="F16" s="439">
        <v>1468.25</v>
      </c>
      <c r="G16" s="439">
        <v>1426.5</v>
      </c>
      <c r="H16" s="439">
        <v>1666.5</v>
      </c>
      <c r="I16" s="439">
        <v>1708.25</v>
      </c>
      <c r="J16" s="439">
        <v>1786.5</v>
      </c>
      <c r="K16" s="438">
        <v>1630</v>
      </c>
      <c r="L16" s="438">
        <v>1510</v>
      </c>
      <c r="M16" s="438">
        <v>7.5795599999999999</v>
      </c>
    </row>
    <row r="17" spans="1:13" ht="12" customHeight="1">
      <c r="A17" s="245">
        <v>7</v>
      </c>
      <c r="B17" s="441" t="s">
        <v>222</v>
      </c>
      <c r="C17" s="438">
        <v>1053.4000000000001</v>
      </c>
      <c r="D17" s="439">
        <v>1039.95</v>
      </c>
      <c r="E17" s="439">
        <v>1018.2</v>
      </c>
      <c r="F17" s="439">
        <v>983</v>
      </c>
      <c r="G17" s="439">
        <v>961.25</v>
      </c>
      <c r="H17" s="439">
        <v>1075.1500000000001</v>
      </c>
      <c r="I17" s="439">
        <v>1096.9000000000001</v>
      </c>
      <c r="J17" s="439">
        <v>1132.1000000000001</v>
      </c>
      <c r="K17" s="438">
        <v>1061.7</v>
      </c>
      <c r="L17" s="438">
        <v>1004.75</v>
      </c>
      <c r="M17" s="438">
        <v>10.21068</v>
      </c>
    </row>
    <row r="18" spans="1:13" ht="12" customHeight="1">
      <c r="A18" s="245">
        <v>8</v>
      </c>
      <c r="B18" s="441" t="s">
        <v>734</v>
      </c>
      <c r="C18" s="438">
        <v>713.3</v>
      </c>
      <c r="D18" s="439">
        <v>712.7166666666667</v>
      </c>
      <c r="E18" s="439">
        <v>707.58333333333337</v>
      </c>
      <c r="F18" s="439">
        <v>701.86666666666667</v>
      </c>
      <c r="G18" s="439">
        <v>696.73333333333335</v>
      </c>
      <c r="H18" s="439">
        <v>718.43333333333339</v>
      </c>
      <c r="I18" s="439">
        <v>723.56666666666661</v>
      </c>
      <c r="J18" s="439">
        <v>729.28333333333342</v>
      </c>
      <c r="K18" s="438">
        <v>717.85</v>
      </c>
      <c r="L18" s="438">
        <v>707</v>
      </c>
      <c r="M18" s="438">
        <v>2.8982999999999999</v>
      </c>
    </row>
    <row r="19" spans="1:13" ht="12" customHeight="1">
      <c r="A19" s="245">
        <v>9</v>
      </c>
      <c r="B19" s="441" t="s">
        <v>735</v>
      </c>
      <c r="C19" s="438">
        <v>1771.9</v>
      </c>
      <c r="D19" s="439">
        <v>1778.1833333333334</v>
      </c>
      <c r="E19" s="439">
        <v>1743.7166666666667</v>
      </c>
      <c r="F19" s="439">
        <v>1715.5333333333333</v>
      </c>
      <c r="G19" s="439">
        <v>1681.0666666666666</v>
      </c>
      <c r="H19" s="439">
        <v>1806.3666666666668</v>
      </c>
      <c r="I19" s="439">
        <v>1840.8333333333335</v>
      </c>
      <c r="J19" s="439">
        <v>1869.0166666666669</v>
      </c>
      <c r="K19" s="438">
        <v>1812.65</v>
      </c>
      <c r="L19" s="438">
        <v>1750</v>
      </c>
      <c r="M19" s="438">
        <v>9.57287</v>
      </c>
    </row>
    <row r="20" spans="1:13" ht="12" customHeight="1">
      <c r="A20" s="245">
        <v>10</v>
      </c>
      <c r="B20" s="441" t="s">
        <v>287</v>
      </c>
      <c r="C20" s="438">
        <v>2570</v>
      </c>
      <c r="D20" s="439">
        <v>2531.25</v>
      </c>
      <c r="E20" s="439">
        <v>2467.75</v>
      </c>
      <c r="F20" s="439">
        <v>2365.5</v>
      </c>
      <c r="G20" s="439">
        <v>2302</v>
      </c>
      <c r="H20" s="439">
        <v>2633.5</v>
      </c>
      <c r="I20" s="439">
        <v>2697</v>
      </c>
      <c r="J20" s="439">
        <v>2799.25</v>
      </c>
      <c r="K20" s="438">
        <v>2594.75</v>
      </c>
      <c r="L20" s="438">
        <v>2429</v>
      </c>
      <c r="M20" s="438">
        <v>0.52937000000000001</v>
      </c>
    </row>
    <row r="21" spans="1:13" ht="12" customHeight="1">
      <c r="A21" s="245">
        <v>11</v>
      </c>
      <c r="B21" s="441" t="s">
        <v>288</v>
      </c>
      <c r="C21" s="438">
        <v>16573.650000000001</v>
      </c>
      <c r="D21" s="439">
        <v>16519.5</v>
      </c>
      <c r="E21" s="439">
        <v>16289.150000000001</v>
      </c>
      <c r="F21" s="439">
        <v>16004.650000000001</v>
      </c>
      <c r="G21" s="439">
        <v>15774.300000000003</v>
      </c>
      <c r="H21" s="439">
        <v>16804</v>
      </c>
      <c r="I21" s="439">
        <v>17034.349999999999</v>
      </c>
      <c r="J21" s="439">
        <v>17318.849999999999</v>
      </c>
      <c r="K21" s="438">
        <v>16749.849999999999</v>
      </c>
      <c r="L21" s="438">
        <v>16235</v>
      </c>
      <c r="M21" s="438">
        <v>0.11063000000000001</v>
      </c>
    </row>
    <row r="22" spans="1:13" ht="12" customHeight="1">
      <c r="A22" s="245">
        <v>12</v>
      </c>
      <c r="B22" s="441" t="s">
        <v>40</v>
      </c>
      <c r="C22" s="438">
        <v>1540</v>
      </c>
      <c r="D22" s="439">
        <v>1522.2833333333335</v>
      </c>
      <c r="E22" s="439">
        <v>1462.5666666666671</v>
      </c>
      <c r="F22" s="439">
        <v>1385.1333333333334</v>
      </c>
      <c r="G22" s="439">
        <v>1325.416666666667</v>
      </c>
      <c r="H22" s="439">
        <v>1599.7166666666672</v>
      </c>
      <c r="I22" s="439">
        <v>1659.4333333333338</v>
      </c>
      <c r="J22" s="439">
        <v>1736.8666666666672</v>
      </c>
      <c r="K22" s="438">
        <v>1582</v>
      </c>
      <c r="L22" s="438">
        <v>1444.85</v>
      </c>
      <c r="M22" s="438">
        <v>211.01083</v>
      </c>
    </row>
    <row r="23" spans="1:13">
      <c r="A23" s="245">
        <v>13</v>
      </c>
      <c r="B23" s="441" t="s">
        <v>289</v>
      </c>
      <c r="C23" s="438">
        <v>1120.9000000000001</v>
      </c>
      <c r="D23" s="439">
        <v>1085.3333333333333</v>
      </c>
      <c r="E23" s="439">
        <v>1049.7666666666664</v>
      </c>
      <c r="F23" s="439">
        <v>978.63333333333321</v>
      </c>
      <c r="G23" s="439">
        <v>943.06666666666638</v>
      </c>
      <c r="H23" s="439">
        <v>1156.4666666666665</v>
      </c>
      <c r="I23" s="439">
        <v>1192.0333333333335</v>
      </c>
      <c r="J23" s="439">
        <v>1263.1666666666665</v>
      </c>
      <c r="K23" s="438">
        <v>1120.9000000000001</v>
      </c>
      <c r="L23" s="438">
        <v>1014.2</v>
      </c>
      <c r="M23" s="438">
        <v>20.46583</v>
      </c>
    </row>
    <row r="24" spans="1:13">
      <c r="A24" s="245">
        <v>14</v>
      </c>
      <c r="B24" s="441" t="s">
        <v>41</v>
      </c>
      <c r="C24" s="438">
        <v>731.05</v>
      </c>
      <c r="D24" s="439">
        <v>720.26666666666654</v>
      </c>
      <c r="E24" s="439">
        <v>695.8833333333331</v>
      </c>
      <c r="F24" s="439">
        <v>660.71666666666658</v>
      </c>
      <c r="G24" s="439">
        <v>636.33333333333314</v>
      </c>
      <c r="H24" s="439">
        <v>755.43333333333305</v>
      </c>
      <c r="I24" s="439">
        <v>779.81666666666649</v>
      </c>
      <c r="J24" s="439">
        <v>814.98333333333301</v>
      </c>
      <c r="K24" s="438">
        <v>744.65</v>
      </c>
      <c r="L24" s="438">
        <v>685.1</v>
      </c>
      <c r="M24" s="438">
        <v>517.59617000000003</v>
      </c>
    </row>
    <row r="25" spans="1:13">
      <c r="A25" s="245">
        <v>15</v>
      </c>
      <c r="B25" s="441" t="s">
        <v>826</v>
      </c>
      <c r="C25" s="438">
        <v>1321.35</v>
      </c>
      <c r="D25" s="439">
        <v>1279.4166666666667</v>
      </c>
      <c r="E25" s="439">
        <v>1237.4833333333336</v>
      </c>
      <c r="F25" s="439">
        <v>1153.6166666666668</v>
      </c>
      <c r="G25" s="439">
        <v>1111.6833333333336</v>
      </c>
      <c r="H25" s="439">
        <v>1363.2833333333335</v>
      </c>
      <c r="I25" s="439">
        <v>1405.2166666666665</v>
      </c>
      <c r="J25" s="439">
        <v>1489.0833333333335</v>
      </c>
      <c r="K25" s="438">
        <v>1321.35</v>
      </c>
      <c r="L25" s="438">
        <v>1195.55</v>
      </c>
      <c r="M25" s="438">
        <v>14.02284</v>
      </c>
    </row>
    <row r="26" spans="1:13">
      <c r="A26" s="245">
        <v>16</v>
      </c>
      <c r="B26" s="441" t="s">
        <v>290</v>
      </c>
      <c r="C26" s="438">
        <v>1302.1500000000001</v>
      </c>
      <c r="D26" s="439">
        <v>1260.8166666666668</v>
      </c>
      <c r="E26" s="439">
        <v>1219.4833333333336</v>
      </c>
      <c r="F26" s="439">
        <v>1136.8166666666668</v>
      </c>
      <c r="G26" s="439">
        <v>1095.4833333333336</v>
      </c>
      <c r="H26" s="439">
        <v>1343.4833333333336</v>
      </c>
      <c r="I26" s="439">
        <v>1384.8166666666671</v>
      </c>
      <c r="J26" s="439">
        <v>1467.4833333333336</v>
      </c>
      <c r="K26" s="438">
        <v>1302.1500000000001</v>
      </c>
      <c r="L26" s="438">
        <v>1178.1500000000001</v>
      </c>
      <c r="M26" s="438">
        <v>8.5041100000000007</v>
      </c>
    </row>
    <row r="27" spans="1:13">
      <c r="A27" s="245">
        <v>17</v>
      </c>
      <c r="B27" s="441" t="s">
        <v>223</v>
      </c>
      <c r="C27" s="438">
        <v>117.85</v>
      </c>
      <c r="D27" s="439">
        <v>118.21666666666665</v>
      </c>
      <c r="E27" s="439">
        <v>116.63333333333331</v>
      </c>
      <c r="F27" s="439">
        <v>115.41666666666666</v>
      </c>
      <c r="G27" s="439">
        <v>113.83333333333331</v>
      </c>
      <c r="H27" s="439">
        <v>119.43333333333331</v>
      </c>
      <c r="I27" s="439">
        <v>121.01666666666665</v>
      </c>
      <c r="J27" s="439">
        <v>122.23333333333331</v>
      </c>
      <c r="K27" s="438">
        <v>119.8</v>
      </c>
      <c r="L27" s="438">
        <v>117</v>
      </c>
      <c r="M27" s="438">
        <v>24.675509999999999</v>
      </c>
    </row>
    <row r="28" spans="1:13">
      <c r="A28" s="245">
        <v>18</v>
      </c>
      <c r="B28" s="441" t="s">
        <v>224</v>
      </c>
      <c r="C28" s="438">
        <v>200.5</v>
      </c>
      <c r="D28" s="439">
        <v>199.91666666666666</v>
      </c>
      <c r="E28" s="439">
        <v>197.23333333333332</v>
      </c>
      <c r="F28" s="439">
        <v>193.96666666666667</v>
      </c>
      <c r="G28" s="439">
        <v>191.28333333333333</v>
      </c>
      <c r="H28" s="439">
        <v>203.18333333333331</v>
      </c>
      <c r="I28" s="439">
        <v>205.86666666666665</v>
      </c>
      <c r="J28" s="439">
        <v>209.1333333333333</v>
      </c>
      <c r="K28" s="438">
        <v>202.6</v>
      </c>
      <c r="L28" s="438">
        <v>196.65</v>
      </c>
      <c r="M28" s="438">
        <v>19.189060000000001</v>
      </c>
    </row>
    <row r="29" spans="1:13">
      <c r="A29" s="245">
        <v>19</v>
      </c>
      <c r="B29" s="441" t="s">
        <v>291</v>
      </c>
      <c r="C29" s="438">
        <v>417.05</v>
      </c>
      <c r="D29" s="439">
        <v>413.83333333333331</v>
      </c>
      <c r="E29" s="439">
        <v>407.41666666666663</v>
      </c>
      <c r="F29" s="439">
        <v>397.7833333333333</v>
      </c>
      <c r="G29" s="439">
        <v>391.36666666666662</v>
      </c>
      <c r="H29" s="439">
        <v>423.46666666666664</v>
      </c>
      <c r="I29" s="439">
        <v>429.88333333333327</v>
      </c>
      <c r="J29" s="439">
        <v>439.51666666666665</v>
      </c>
      <c r="K29" s="438">
        <v>420.25</v>
      </c>
      <c r="L29" s="438">
        <v>404.2</v>
      </c>
      <c r="M29" s="438">
        <v>3.72458</v>
      </c>
    </row>
    <row r="30" spans="1:13">
      <c r="A30" s="245">
        <v>20</v>
      </c>
      <c r="B30" s="441" t="s">
        <v>292</v>
      </c>
      <c r="C30" s="438">
        <v>357.6</v>
      </c>
      <c r="D30" s="439">
        <v>354.9666666666667</v>
      </c>
      <c r="E30" s="439">
        <v>349.93333333333339</v>
      </c>
      <c r="F30" s="439">
        <v>342.26666666666671</v>
      </c>
      <c r="G30" s="439">
        <v>337.23333333333341</v>
      </c>
      <c r="H30" s="439">
        <v>362.63333333333338</v>
      </c>
      <c r="I30" s="439">
        <v>367.66666666666669</v>
      </c>
      <c r="J30" s="439">
        <v>375.33333333333337</v>
      </c>
      <c r="K30" s="438">
        <v>360</v>
      </c>
      <c r="L30" s="438">
        <v>347.3</v>
      </c>
      <c r="M30" s="438">
        <v>2.4713799999999999</v>
      </c>
    </row>
    <row r="31" spans="1:13">
      <c r="A31" s="245">
        <v>21</v>
      </c>
      <c r="B31" s="441" t="s">
        <v>736</v>
      </c>
      <c r="C31" s="438">
        <v>4594.8</v>
      </c>
      <c r="D31" s="439">
        <v>4661.75</v>
      </c>
      <c r="E31" s="439">
        <v>4427</v>
      </c>
      <c r="F31" s="439">
        <v>4259.2</v>
      </c>
      <c r="G31" s="439">
        <v>4024.45</v>
      </c>
      <c r="H31" s="439">
        <v>4829.55</v>
      </c>
      <c r="I31" s="439">
        <v>5064.3</v>
      </c>
      <c r="J31" s="439">
        <v>5232.1000000000004</v>
      </c>
      <c r="K31" s="438">
        <v>4896.5</v>
      </c>
      <c r="L31" s="438">
        <v>4493.95</v>
      </c>
      <c r="M31" s="438">
        <v>1.08524</v>
      </c>
    </row>
    <row r="32" spans="1:13">
      <c r="A32" s="245">
        <v>22</v>
      </c>
      <c r="B32" s="441" t="s">
        <v>225</v>
      </c>
      <c r="C32" s="438">
        <v>1992.9</v>
      </c>
      <c r="D32" s="439">
        <v>1975.2333333333333</v>
      </c>
      <c r="E32" s="439">
        <v>1940.4666666666667</v>
      </c>
      <c r="F32" s="439">
        <v>1888.0333333333333</v>
      </c>
      <c r="G32" s="439">
        <v>1853.2666666666667</v>
      </c>
      <c r="H32" s="439">
        <v>2027.6666666666667</v>
      </c>
      <c r="I32" s="439">
        <v>2062.4333333333334</v>
      </c>
      <c r="J32" s="439">
        <v>2114.8666666666668</v>
      </c>
      <c r="K32" s="438">
        <v>2010</v>
      </c>
      <c r="L32" s="438">
        <v>1922.8</v>
      </c>
      <c r="M32" s="438">
        <v>0.49165999999999999</v>
      </c>
    </row>
    <row r="33" spans="1:13">
      <c r="A33" s="245">
        <v>23</v>
      </c>
      <c r="B33" s="441" t="s">
        <v>293</v>
      </c>
      <c r="C33" s="438">
        <v>2245.0500000000002</v>
      </c>
      <c r="D33" s="439">
        <v>2234</v>
      </c>
      <c r="E33" s="439">
        <v>2218.5</v>
      </c>
      <c r="F33" s="439">
        <v>2191.9499999999998</v>
      </c>
      <c r="G33" s="439">
        <v>2176.4499999999998</v>
      </c>
      <c r="H33" s="439">
        <v>2260.5500000000002</v>
      </c>
      <c r="I33" s="439">
        <v>2276.0500000000002</v>
      </c>
      <c r="J33" s="439">
        <v>2302.6000000000004</v>
      </c>
      <c r="K33" s="438">
        <v>2249.5</v>
      </c>
      <c r="L33" s="438">
        <v>2207.4499999999998</v>
      </c>
      <c r="M33" s="438">
        <v>6.9099999999999995E-2</v>
      </c>
    </row>
    <row r="34" spans="1:13">
      <c r="A34" s="245">
        <v>24</v>
      </c>
      <c r="B34" s="441" t="s">
        <v>737</v>
      </c>
      <c r="C34" s="438">
        <v>130.75</v>
      </c>
      <c r="D34" s="439">
        <v>130.61666666666667</v>
      </c>
      <c r="E34" s="439">
        <v>128.48333333333335</v>
      </c>
      <c r="F34" s="439">
        <v>126.21666666666667</v>
      </c>
      <c r="G34" s="439">
        <v>124.08333333333334</v>
      </c>
      <c r="H34" s="439">
        <v>132.88333333333335</v>
      </c>
      <c r="I34" s="439">
        <v>135.01666666666668</v>
      </c>
      <c r="J34" s="439">
        <v>137.28333333333336</v>
      </c>
      <c r="K34" s="438">
        <v>132.75</v>
      </c>
      <c r="L34" s="438">
        <v>128.35</v>
      </c>
      <c r="M34" s="438">
        <v>6.8011100000000004</v>
      </c>
    </row>
    <row r="35" spans="1:13">
      <c r="A35" s="245">
        <v>25</v>
      </c>
      <c r="B35" s="441" t="s">
        <v>294</v>
      </c>
      <c r="C35" s="438">
        <v>1000.5</v>
      </c>
      <c r="D35" s="439">
        <v>985.0333333333333</v>
      </c>
      <c r="E35" s="439">
        <v>966.51666666666665</v>
      </c>
      <c r="F35" s="439">
        <v>932.5333333333333</v>
      </c>
      <c r="G35" s="439">
        <v>914.01666666666665</v>
      </c>
      <c r="H35" s="439">
        <v>1019.0166666666667</v>
      </c>
      <c r="I35" s="439">
        <v>1037.5333333333333</v>
      </c>
      <c r="J35" s="439">
        <v>1071.5166666666667</v>
      </c>
      <c r="K35" s="438">
        <v>1003.55</v>
      </c>
      <c r="L35" s="438">
        <v>951.05</v>
      </c>
      <c r="M35" s="438">
        <v>2.9658799999999998</v>
      </c>
    </row>
    <row r="36" spans="1:13">
      <c r="A36" s="245">
        <v>26</v>
      </c>
      <c r="B36" s="441" t="s">
        <v>226</v>
      </c>
      <c r="C36" s="438">
        <v>3126.75</v>
      </c>
      <c r="D36" s="439">
        <v>3096.5499999999997</v>
      </c>
      <c r="E36" s="439">
        <v>3043.1999999999994</v>
      </c>
      <c r="F36" s="439">
        <v>2959.6499999999996</v>
      </c>
      <c r="G36" s="439">
        <v>2906.2999999999993</v>
      </c>
      <c r="H36" s="439">
        <v>3180.0999999999995</v>
      </c>
      <c r="I36" s="439">
        <v>3233.45</v>
      </c>
      <c r="J36" s="439">
        <v>3316.9999999999995</v>
      </c>
      <c r="K36" s="438">
        <v>3149.9</v>
      </c>
      <c r="L36" s="438">
        <v>3013</v>
      </c>
      <c r="M36" s="438">
        <v>1.33053</v>
      </c>
    </row>
    <row r="37" spans="1:13">
      <c r="A37" s="245">
        <v>27</v>
      </c>
      <c r="B37" s="441" t="s">
        <v>738</v>
      </c>
      <c r="C37" s="438">
        <v>3552.5</v>
      </c>
      <c r="D37" s="439">
        <v>3545.1666666666665</v>
      </c>
      <c r="E37" s="439">
        <v>3472.333333333333</v>
      </c>
      <c r="F37" s="439">
        <v>3392.1666666666665</v>
      </c>
      <c r="G37" s="439">
        <v>3319.333333333333</v>
      </c>
      <c r="H37" s="439">
        <v>3625.333333333333</v>
      </c>
      <c r="I37" s="439">
        <v>3698.1666666666661</v>
      </c>
      <c r="J37" s="439">
        <v>3778.333333333333</v>
      </c>
      <c r="K37" s="438">
        <v>3618</v>
      </c>
      <c r="L37" s="438">
        <v>3465</v>
      </c>
      <c r="M37" s="438">
        <v>0.67195000000000005</v>
      </c>
    </row>
    <row r="38" spans="1:13">
      <c r="A38" s="245">
        <v>28</v>
      </c>
      <c r="B38" s="441" t="s">
        <v>800</v>
      </c>
      <c r="C38" s="438">
        <v>27.35</v>
      </c>
      <c r="D38" s="439">
        <v>27.433333333333337</v>
      </c>
      <c r="E38" s="439">
        <v>26.566666666666674</v>
      </c>
      <c r="F38" s="439">
        <v>25.783333333333335</v>
      </c>
      <c r="G38" s="439">
        <v>24.916666666666671</v>
      </c>
      <c r="H38" s="439">
        <v>28.216666666666676</v>
      </c>
      <c r="I38" s="439">
        <v>29.083333333333336</v>
      </c>
      <c r="J38" s="439">
        <v>29.866666666666678</v>
      </c>
      <c r="K38" s="438">
        <v>28.3</v>
      </c>
      <c r="L38" s="438">
        <v>26.65</v>
      </c>
      <c r="M38" s="438">
        <v>167.00959</v>
      </c>
    </row>
    <row r="39" spans="1:13">
      <c r="A39" s="245">
        <v>29</v>
      </c>
      <c r="B39" s="441" t="s">
        <v>44</v>
      </c>
      <c r="C39" s="438">
        <v>750</v>
      </c>
      <c r="D39" s="439">
        <v>745.98333333333323</v>
      </c>
      <c r="E39" s="439">
        <v>740.01666666666642</v>
      </c>
      <c r="F39" s="439">
        <v>730.03333333333319</v>
      </c>
      <c r="G39" s="439">
        <v>724.06666666666638</v>
      </c>
      <c r="H39" s="439">
        <v>755.96666666666647</v>
      </c>
      <c r="I39" s="439">
        <v>761.93333333333339</v>
      </c>
      <c r="J39" s="439">
        <v>771.91666666666652</v>
      </c>
      <c r="K39" s="438">
        <v>751.95</v>
      </c>
      <c r="L39" s="438">
        <v>736</v>
      </c>
      <c r="M39" s="438">
        <v>8.0594300000000008</v>
      </c>
    </row>
    <row r="40" spans="1:13">
      <c r="A40" s="245">
        <v>30</v>
      </c>
      <c r="B40" s="441" t="s">
        <v>296</v>
      </c>
      <c r="C40" s="438">
        <v>2720.75</v>
      </c>
      <c r="D40" s="439">
        <v>2718.4166666666665</v>
      </c>
      <c r="E40" s="439">
        <v>2696.833333333333</v>
      </c>
      <c r="F40" s="439">
        <v>2672.9166666666665</v>
      </c>
      <c r="G40" s="439">
        <v>2651.333333333333</v>
      </c>
      <c r="H40" s="439">
        <v>2742.333333333333</v>
      </c>
      <c r="I40" s="439">
        <v>2763.9166666666661</v>
      </c>
      <c r="J40" s="439">
        <v>2787.833333333333</v>
      </c>
      <c r="K40" s="438">
        <v>2740</v>
      </c>
      <c r="L40" s="438">
        <v>2694.5</v>
      </c>
      <c r="M40" s="438">
        <v>0.56557999999999997</v>
      </c>
    </row>
    <row r="41" spans="1:13">
      <c r="A41" s="245">
        <v>31</v>
      </c>
      <c r="B41" s="441" t="s">
        <v>45</v>
      </c>
      <c r="C41" s="438">
        <v>344.75</v>
      </c>
      <c r="D41" s="439">
        <v>341.86666666666662</v>
      </c>
      <c r="E41" s="439">
        <v>337.88333333333321</v>
      </c>
      <c r="F41" s="439">
        <v>331.01666666666659</v>
      </c>
      <c r="G41" s="439">
        <v>327.03333333333319</v>
      </c>
      <c r="H41" s="439">
        <v>348.73333333333323</v>
      </c>
      <c r="I41" s="439">
        <v>352.7166666666667</v>
      </c>
      <c r="J41" s="439">
        <v>359.58333333333326</v>
      </c>
      <c r="K41" s="438">
        <v>345.85</v>
      </c>
      <c r="L41" s="438">
        <v>335</v>
      </c>
      <c r="M41" s="438">
        <v>28.793600000000001</v>
      </c>
    </row>
    <row r="42" spans="1:13">
      <c r="A42" s="245">
        <v>32</v>
      </c>
      <c r="B42" s="441" t="s">
        <v>46</v>
      </c>
      <c r="C42" s="438">
        <v>3238</v>
      </c>
      <c r="D42" s="439">
        <v>3223.6666666666665</v>
      </c>
      <c r="E42" s="439">
        <v>3195.333333333333</v>
      </c>
      <c r="F42" s="439">
        <v>3152.6666666666665</v>
      </c>
      <c r="G42" s="439">
        <v>3124.333333333333</v>
      </c>
      <c r="H42" s="439">
        <v>3266.333333333333</v>
      </c>
      <c r="I42" s="439">
        <v>3294.6666666666661</v>
      </c>
      <c r="J42" s="439">
        <v>3337.333333333333</v>
      </c>
      <c r="K42" s="438">
        <v>3252</v>
      </c>
      <c r="L42" s="438">
        <v>3181</v>
      </c>
      <c r="M42" s="438">
        <v>2.0028000000000001</v>
      </c>
    </row>
    <row r="43" spans="1:13">
      <c r="A43" s="245">
        <v>33</v>
      </c>
      <c r="B43" s="441" t="s">
        <v>47</v>
      </c>
      <c r="C43" s="438">
        <v>226.1</v>
      </c>
      <c r="D43" s="439">
        <v>225</v>
      </c>
      <c r="E43" s="439">
        <v>223.25</v>
      </c>
      <c r="F43" s="439">
        <v>220.4</v>
      </c>
      <c r="G43" s="439">
        <v>218.65</v>
      </c>
      <c r="H43" s="439">
        <v>227.85</v>
      </c>
      <c r="I43" s="439">
        <v>229.6</v>
      </c>
      <c r="J43" s="439">
        <v>232.45</v>
      </c>
      <c r="K43" s="438">
        <v>226.75</v>
      </c>
      <c r="L43" s="438">
        <v>222.15</v>
      </c>
      <c r="M43" s="438">
        <v>25.29035</v>
      </c>
    </row>
    <row r="44" spans="1:13">
      <c r="A44" s="245">
        <v>34</v>
      </c>
      <c r="B44" s="441" t="s">
        <v>48</v>
      </c>
      <c r="C44" s="438">
        <v>117.25</v>
      </c>
      <c r="D44" s="439">
        <v>115.83333333333333</v>
      </c>
      <c r="E44" s="439">
        <v>113.81666666666666</v>
      </c>
      <c r="F44" s="439">
        <v>110.38333333333334</v>
      </c>
      <c r="G44" s="439">
        <v>108.36666666666667</v>
      </c>
      <c r="H44" s="439">
        <v>119.26666666666665</v>
      </c>
      <c r="I44" s="439">
        <v>121.28333333333333</v>
      </c>
      <c r="J44" s="439">
        <v>124.71666666666664</v>
      </c>
      <c r="K44" s="438">
        <v>117.85</v>
      </c>
      <c r="L44" s="438">
        <v>112.4</v>
      </c>
      <c r="M44" s="438">
        <v>150.23822000000001</v>
      </c>
    </row>
    <row r="45" spans="1:13">
      <c r="A45" s="245">
        <v>35</v>
      </c>
      <c r="B45" s="441" t="s">
        <v>297</v>
      </c>
      <c r="C45" s="438">
        <v>98.55</v>
      </c>
      <c r="D45" s="439">
        <v>98.8</v>
      </c>
      <c r="E45" s="439">
        <v>95.899999999999991</v>
      </c>
      <c r="F45" s="439">
        <v>93.25</v>
      </c>
      <c r="G45" s="439">
        <v>90.35</v>
      </c>
      <c r="H45" s="439">
        <v>101.44999999999999</v>
      </c>
      <c r="I45" s="439">
        <v>104.35</v>
      </c>
      <c r="J45" s="439">
        <v>106.99999999999999</v>
      </c>
      <c r="K45" s="438">
        <v>101.7</v>
      </c>
      <c r="L45" s="438">
        <v>96.15</v>
      </c>
      <c r="M45" s="438">
        <v>21.99502</v>
      </c>
    </row>
    <row r="46" spans="1:13">
      <c r="A46" s="245">
        <v>36</v>
      </c>
      <c r="B46" s="441" t="s">
        <v>50</v>
      </c>
      <c r="C46" s="438">
        <v>3068.55</v>
      </c>
      <c r="D46" s="439">
        <v>3056.25</v>
      </c>
      <c r="E46" s="439">
        <v>3033.35</v>
      </c>
      <c r="F46" s="439">
        <v>2998.15</v>
      </c>
      <c r="G46" s="439">
        <v>2975.25</v>
      </c>
      <c r="H46" s="439">
        <v>3091.45</v>
      </c>
      <c r="I46" s="439">
        <v>3114.3499999999995</v>
      </c>
      <c r="J46" s="439">
        <v>3149.5499999999997</v>
      </c>
      <c r="K46" s="438">
        <v>3079.15</v>
      </c>
      <c r="L46" s="438">
        <v>3021.05</v>
      </c>
      <c r="M46" s="438">
        <v>7.2049099999999999</v>
      </c>
    </row>
    <row r="47" spans="1:13">
      <c r="A47" s="245">
        <v>37</v>
      </c>
      <c r="B47" s="441" t="s">
        <v>298</v>
      </c>
      <c r="C47" s="438">
        <v>158.69999999999999</v>
      </c>
      <c r="D47" s="439">
        <v>159.01666666666665</v>
      </c>
      <c r="E47" s="439">
        <v>156.08333333333331</v>
      </c>
      <c r="F47" s="439">
        <v>153.46666666666667</v>
      </c>
      <c r="G47" s="439">
        <v>150.53333333333333</v>
      </c>
      <c r="H47" s="439">
        <v>161.6333333333333</v>
      </c>
      <c r="I47" s="439">
        <v>164.56666666666663</v>
      </c>
      <c r="J47" s="439">
        <v>167.18333333333328</v>
      </c>
      <c r="K47" s="438">
        <v>161.94999999999999</v>
      </c>
      <c r="L47" s="438">
        <v>156.4</v>
      </c>
      <c r="M47" s="438">
        <v>7.9480700000000004</v>
      </c>
    </row>
    <row r="48" spans="1:13">
      <c r="A48" s="245">
        <v>38</v>
      </c>
      <c r="B48" s="441" t="s">
        <v>299</v>
      </c>
      <c r="C48" s="438">
        <v>3689.75</v>
      </c>
      <c r="D48" s="439">
        <v>3692.2333333333336</v>
      </c>
      <c r="E48" s="439">
        <v>3637.9666666666672</v>
      </c>
      <c r="F48" s="439">
        <v>3586.1833333333334</v>
      </c>
      <c r="G48" s="439">
        <v>3531.916666666667</v>
      </c>
      <c r="H48" s="439">
        <v>3744.0166666666673</v>
      </c>
      <c r="I48" s="439">
        <v>3798.2833333333338</v>
      </c>
      <c r="J48" s="439">
        <v>3850.0666666666675</v>
      </c>
      <c r="K48" s="438">
        <v>3746.5</v>
      </c>
      <c r="L48" s="438">
        <v>3640.45</v>
      </c>
      <c r="M48" s="438">
        <v>0.17008999999999999</v>
      </c>
    </row>
    <row r="49" spans="1:13">
      <c r="A49" s="245">
        <v>39</v>
      </c>
      <c r="B49" s="441" t="s">
        <v>300</v>
      </c>
      <c r="C49" s="438">
        <v>1986.8</v>
      </c>
      <c r="D49" s="439">
        <v>1989.3</v>
      </c>
      <c r="E49" s="439">
        <v>1955.5</v>
      </c>
      <c r="F49" s="439">
        <v>1924.2</v>
      </c>
      <c r="G49" s="439">
        <v>1890.4</v>
      </c>
      <c r="H49" s="439">
        <v>2020.6</v>
      </c>
      <c r="I49" s="439">
        <v>2054.3999999999996</v>
      </c>
      <c r="J49" s="439">
        <v>2085.6999999999998</v>
      </c>
      <c r="K49" s="438">
        <v>2023.1</v>
      </c>
      <c r="L49" s="438">
        <v>1958</v>
      </c>
      <c r="M49" s="438">
        <v>1.81715</v>
      </c>
    </row>
    <row r="50" spans="1:13">
      <c r="A50" s="245">
        <v>40</v>
      </c>
      <c r="B50" s="441" t="s">
        <v>301</v>
      </c>
      <c r="C50" s="438">
        <v>8833.9500000000007</v>
      </c>
      <c r="D50" s="439">
        <v>8814.6333333333332</v>
      </c>
      <c r="E50" s="439">
        <v>8749.3166666666657</v>
      </c>
      <c r="F50" s="439">
        <v>8664.6833333333325</v>
      </c>
      <c r="G50" s="439">
        <v>8599.366666666665</v>
      </c>
      <c r="H50" s="439">
        <v>8899.2666666666664</v>
      </c>
      <c r="I50" s="439">
        <v>8964.5833333333358</v>
      </c>
      <c r="J50" s="439">
        <v>9049.2166666666672</v>
      </c>
      <c r="K50" s="438">
        <v>8879.9500000000007</v>
      </c>
      <c r="L50" s="438">
        <v>8730</v>
      </c>
      <c r="M50" s="438">
        <v>8.387E-2</v>
      </c>
    </row>
    <row r="51" spans="1:13">
      <c r="A51" s="245">
        <v>41</v>
      </c>
      <c r="B51" s="441" t="s">
        <v>52</v>
      </c>
      <c r="C51" s="438">
        <v>954.75</v>
      </c>
      <c r="D51" s="439">
        <v>947.44999999999993</v>
      </c>
      <c r="E51" s="439">
        <v>938.29999999999984</v>
      </c>
      <c r="F51" s="439">
        <v>921.84999999999991</v>
      </c>
      <c r="G51" s="439">
        <v>912.69999999999982</v>
      </c>
      <c r="H51" s="439">
        <v>963.89999999999986</v>
      </c>
      <c r="I51" s="439">
        <v>973.05</v>
      </c>
      <c r="J51" s="439">
        <v>989.49999999999989</v>
      </c>
      <c r="K51" s="438">
        <v>956.6</v>
      </c>
      <c r="L51" s="438">
        <v>931</v>
      </c>
      <c r="M51" s="438">
        <v>12.126010000000001</v>
      </c>
    </row>
    <row r="52" spans="1:13">
      <c r="A52" s="245">
        <v>42</v>
      </c>
      <c r="B52" s="441" t="s">
        <v>302</v>
      </c>
      <c r="C52" s="438">
        <v>575.29999999999995</v>
      </c>
      <c r="D52" s="439">
        <v>576.48333333333323</v>
      </c>
      <c r="E52" s="439">
        <v>568.81666666666649</v>
      </c>
      <c r="F52" s="439">
        <v>562.33333333333326</v>
      </c>
      <c r="G52" s="439">
        <v>554.66666666666652</v>
      </c>
      <c r="H52" s="439">
        <v>582.96666666666647</v>
      </c>
      <c r="I52" s="439">
        <v>590.63333333333321</v>
      </c>
      <c r="J52" s="439">
        <v>597.11666666666645</v>
      </c>
      <c r="K52" s="438">
        <v>584.15</v>
      </c>
      <c r="L52" s="438">
        <v>570</v>
      </c>
      <c r="M52" s="438">
        <v>2.4134799999999998</v>
      </c>
    </row>
    <row r="53" spans="1:13">
      <c r="A53" s="245">
        <v>43</v>
      </c>
      <c r="B53" s="441" t="s">
        <v>227</v>
      </c>
      <c r="C53" s="438">
        <v>3311</v>
      </c>
      <c r="D53" s="439">
        <v>3301.5666666666671</v>
      </c>
      <c r="E53" s="439">
        <v>3283.4333333333343</v>
      </c>
      <c r="F53" s="439">
        <v>3255.8666666666672</v>
      </c>
      <c r="G53" s="439">
        <v>3237.7333333333345</v>
      </c>
      <c r="H53" s="439">
        <v>3329.1333333333341</v>
      </c>
      <c r="I53" s="439">
        <v>3347.2666666666664</v>
      </c>
      <c r="J53" s="439">
        <v>3374.8333333333339</v>
      </c>
      <c r="K53" s="438">
        <v>3319.7</v>
      </c>
      <c r="L53" s="438">
        <v>3274</v>
      </c>
      <c r="M53" s="438">
        <v>1.64977</v>
      </c>
    </row>
    <row r="54" spans="1:13">
      <c r="A54" s="245">
        <v>44</v>
      </c>
      <c r="B54" s="441" t="s">
        <v>54</v>
      </c>
      <c r="C54" s="438">
        <v>739.55</v>
      </c>
      <c r="D54" s="439">
        <v>733.65</v>
      </c>
      <c r="E54" s="439">
        <v>726.4</v>
      </c>
      <c r="F54" s="439">
        <v>713.25</v>
      </c>
      <c r="G54" s="439">
        <v>706</v>
      </c>
      <c r="H54" s="439">
        <v>746.8</v>
      </c>
      <c r="I54" s="439">
        <v>754.05</v>
      </c>
      <c r="J54" s="439">
        <v>767.19999999999993</v>
      </c>
      <c r="K54" s="438">
        <v>740.9</v>
      </c>
      <c r="L54" s="438">
        <v>720.5</v>
      </c>
      <c r="M54" s="438">
        <v>64.644970000000001</v>
      </c>
    </row>
    <row r="55" spans="1:13">
      <c r="A55" s="245">
        <v>45</v>
      </c>
      <c r="B55" s="441" t="s">
        <v>303</v>
      </c>
      <c r="C55" s="438">
        <v>2576.15</v>
      </c>
      <c r="D55" s="439">
        <v>2594.9333333333334</v>
      </c>
      <c r="E55" s="439">
        <v>2544.4666666666667</v>
      </c>
      <c r="F55" s="439">
        <v>2512.7833333333333</v>
      </c>
      <c r="G55" s="439">
        <v>2462.3166666666666</v>
      </c>
      <c r="H55" s="439">
        <v>2626.6166666666668</v>
      </c>
      <c r="I55" s="439">
        <v>2677.0833333333339</v>
      </c>
      <c r="J55" s="439">
        <v>2708.7666666666669</v>
      </c>
      <c r="K55" s="438">
        <v>2645.4</v>
      </c>
      <c r="L55" s="438">
        <v>2563.25</v>
      </c>
      <c r="M55" s="438">
        <v>0.52093999999999996</v>
      </c>
    </row>
    <row r="56" spans="1:13">
      <c r="A56" s="245">
        <v>46</v>
      </c>
      <c r="B56" s="441" t="s">
        <v>304</v>
      </c>
      <c r="C56" s="438">
        <v>1350.45</v>
      </c>
      <c r="D56" s="439">
        <v>1351.3500000000001</v>
      </c>
      <c r="E56" s="439">
        <v>1335.1000000000004</v>
      </c>
      <c r="F56" s="439">
        <v>1319.7500000000002</v>
      </c>
      <c r="G56" s="439">
        <v>1303.5000000000005</v>
      </c>
      <c r="H56" s="439">
        <v>1366.7000000000003</v>
      </c>
      <c r="I56" s="439">
        <v>1382.9499999999998</v>
      </c>
      <c r="J56" s="439">
        <v>1398.3000000000002</v>
      </c>
      <c r="K56" s="438">
        <v>1367.6</v>
      </c>
      <c r="L56" s="438">
        <v>1336</v>
      </c>
      <c r="M56" s="438">
        <v>2.3137300000000001</v>
      </c>
    </row>
    <row r="57" spans="1:13">
      <c r="A57" s="245">
        <v>47</v>
      </c>
      <c r="B57" s="441" t="s">
        <v>305</v>
      </c>
      <c r="C57" s="438">
        <v>899.25</v>
      </c>
      <c r="D57" s="439">
        <v>894.16666666666663</v>
      </c>
      <c r="E57" s="439">
        <v>878.43333333333328</v>
      </c>
      <c r="F57" s="439">
        <v>857.61666666666667</v>
      </c>
      <c r="G57" s="439">
        <v>841.88333333333333</v>
      </c>
      <c r="H57" s="439">
        <v>914.98333333333323</v>
      </c>
      <c r="I57" s="439">
        <v>930.71666666666658</v>
      </c>
      <c r="J57" s="439">
        <v>951.53333333333319</v>
      </c>
      <c r="K57" s="438">
        <v>909.9</v>
      </c>
      <c r="L57" s="438">
        <v>873.35</v>
      </c>
      <c r="M57" s="438">
        <v>4.5005899999999999</v>
      </c>
    </row>
    <row r="58" spans="1:13">
      <c r="A58" s="245">
        <v>48</v>
      </c>
      <c r="B58" s="441" t="s">
        <v>55</v>
      </c>
      <c r="C58" s="438">
        <v>4182.6499999999996</v>
      </c>
      <c r="D58" s="439">
        <v>4161.7</v>
      </c>
      <c r="E58" s="439">
        <v>4127.3999999999996</v>
      </c>
      <c r="F58" s="439">
        <v>4072.1499999999996</v>
      </c>
      <c r="G58" s="439">
        <v>4037.8499999999995</v>
      </c>
      <c r="H58" s="439">
        <v>4216.95</v>
      </c>
      <c r="I58" s="439">
        <v>4251.2500000000009</v>
      </c>
      <c r="J58" s="439">
        <v>4306.5</v>
      </c>
      <c r="K58" s="438">
        <v>4196</v>
      </c>
      <c r="L58" s="438">
        <v>4106.45</v>
      </c>
      <c r="M58" s="438">
        <v>3.7464900000000001</v>
      </c>
    </row>
    <row r="59" spans="1:13">
      <c r="A59" s="245">
        <v>49</v>
      </c>
      <c r="B59" s="441" t="s">
        <v>306</v>
      </c>
      <c r="C59" s="438">
        <v>295.8</v>
      </c>
      <c r="D59" s="439">
        <v>296.43333333333334</v>
      </c>
      <c r="E59" s="439">
        <v>289.91666666666669</v>
      </c>
      <c r="F59" s="439">
        <v>284.03333333333336</v>
      </c>
      <c r="G59" s="439">
        <v>277.51666666666671</v>
      </c>
      <c r="H59" s="439">
        <v>302.31666666666666</v>
      </c>
      <c r="I59" s="439">
        <v>308.83333333333331</v>
      </c>
      <c r="J59" s="439">
        <v>314.71666666666664</v>
      </c>
      <c r="K59" s="438">
        <v>302.95</v>
      </c>
      <c r="L59" s="438">
        <v>290.55</v>
      </c>
      <c r="M59" s="438">
        <v>15.1585</v>
      </c>
    </row>
    <row r="60" spans="1:13" ht="12" customHeight="1">
      <c r="A60" s="245">
        <v>50</v>
      </c>
      <c r="B60" s="441" t="s">
        <v>307</v>
      </c>
      <c r="C60" s="438">
        <v>996.1</v>
      </c>
      <c r="D60" s="439">
        <v>984.81666666666661</v>
      </c>
      <c r="E60" s="439">
        <v>965.28333333333319</v>
      </c>
      <c r="F60" s="439">
        <v>934.46666666666658</v>
      </c>
      <c r="G60" s="439">
        <v>914.93333333333317</v>
      </c>
      <c r="H60" s="439">
        <v>1015.6333333333332</v>
      </c>
      <c r="I60" s="439">
        <v>1035.1666666666665</v>
      </c>
      <c r="J60" s="439">
        <v>1065.9833333333331</v>
      </c>
      <c r="K60" s="438">
        <v>1004.35</v>
      </c>
      <c r="L60" s="438">
        <v>954</v>
      </c>
      <c r="M60" s="438">
        <v>1.9632000000000001</v>
      </c>
    </row>
    <row r="61" spans="1:13">
      <c r="A61" s="245">
        <v>51</v>
      </c>
      <c r="B61" s="441" t="s">
        <v>58</v>
      </c>
      <c r="C61" s="438">
        <v>6116</v>
      </c>
      <c r="D61" s="439">
        <v>6079.3666666666659</v>
      </c>
      <c r="E61" s="439">
        <v>6023.7333333333318</v>
      </c>
      <c r="F61" s="439">
        <v>5931.4666666666662</v>
      </c>
      <c r="G61" s="439">
        <v>5875.8333333333321</v>
      </c>
      <c r="H61" s="439">
        <v>6171.6333333333314</v>
      </c>
      <c r="I61" s="439">
        <v>6227.2666666666646</v>
      </c>
      <c r="J61" s="439">
        <v>6319.533333333331</v>
      </c>
      <c r="K61" s="438">
        <v>6135</v>
      </c>
      <c r="L61" s="438">
        <v>5987.1</v>
      </c>
      <c r="M61" s="438">
        <v>12.719620000000001</v>
      </c>
    </row>
    <row r="62" spans="1:13">
      <c r="A62" s="245">
        <v>52</v>
      </c>
      <c r="B62" s="441" t="s">
        <v>57</v>
      </c>
      <c r="C62" s="438">
        <v>12156.4</v>
      </c>
      <c r="D62" s="439">
        <v>12044.333333333334</v>
      </c>
      <c r="E62" s="439">
        <v>11888.916666666668</v>
      </c>
      <c r="F62" s="439">
        <v>11621.433333333334</v>
      </c>
      <c r="G62" s="439">
        <v>11466.016666666668</v>
      </c>
      <c r="H62" s="439">
        <v>12311.816666666668</v>
      </c>
      <c r="I62" s="439">
        <v>12467.233333333335</v>
      </c>
      <c r="J62" s="439">
        <v>12734.716666666667</v>
      </c>
      <c r="K62" s="438">
        <v>12199.75</v>
      </c>
      <c r="L62" s="438">
        <v>11776.85</v>
      </c>
      <c r="M62" s="438">
        <v>2.9485299999999999</v>
      </c>
    </row>
    <row r="63" spans="1:13">
      <c r="A63" s="245">
        <v>53</v>
      </c>
      <c r="B63" s="441" t="s">
        <v>228</v>
      </c>
      <c r="C63" s="438">
        <v>3507.65</v>
      </c>
      <c r="D63" s="439">
        <v>3491.2166666666667</v>
      </c>
      <c r="E63" s="439">
        <v>3467.4333333333334</v>
      </c>
      <c r="F63" s="439">
        <v>3427.2166666666667</v>
      </c>
      <c r="G63" s="439">
        <v>3403.4333333333334</v>
      </c>
      <c r="H63" s="439">
        <v>3531.4333333333334</v>
      </c>
      <c r="I63" s="439">
        <v>3555.2166666666672</v>
      </c>
      <c r="J63" s="439">
        <v>3595.4333333333334</v>
      </c>
      <c r="K63" s="438">
        <v>3515</v>
      </c>
      <c r="L63" s="438">
        <v>3451</v>
      </c>
      <c r="M63" s="438">
        <v>0.13843</v>
      </c>
    </row>
    <row r="64" spans="1:13">
      <c r="A64" s="245">
        <v>54</v>
      </c>
      <c r="B64" s="441" t="s">
        <v>59</v>
      </c>
      <c r="C64" s="438">
        <v>2245.1</v>
      </c>
      <c r="D64" s="439">
        <v>2260.85</v>
      </c>
      <c r="E64" s="439">
        <v>2224.25</v>
      </c>
      <c r="F64" s="439">
        <v>2203.4</v>
      </c>
      <c r="G64" s="439">
        <v>2166.8000000000002</v>
      </c>
      <c r="H64" s="439">
        <v>2281.6999999999998</v>
      </c>
      <c r="I64" s="439">
        <v>2318.2999999999993</v>
      </c>
      <c r="J64" s="439">
        <v>2339.1499999999996</v>
      </c>
      <c r="K64" s="438">
        <v>2297.4499999999998</v>
      </c>
      <c r="L64" s="438">
        <v>2240</v>
      </c>
      <c r="M64" s="438">
        <v>3.5201500000000001</v>
      </c>
    </row>
    <row r="65" spans="1:13">
      <c r="A65" s="245">
        <v>55</v>
      </c>
      <c r="B65" s="441" t="s">
        <v>308</v>
      </c>
      <c r="C65" s="438">
        <v>138.80000000000001</v>
      </c>
      <c r="D65" s="439">
        <v>138.21666666666667</v>
      </c>
      <c r="E65" s="439">
        <v>136.58333333333334</v>
      </c>
      <c r="F65" s="439">
        <v>134.36666666666667</v>
      </c>
      <c r="G65" s="439">
        <v>132.73333333333335</v>
      </c>
      <c r="H65" s="439">
        <v>140.43333333333334</v>
      </c>
      <c r="I65" s="439">
        <v>142.06666666666666</v>
      </c>
      <c r="J65" s="439">
        <v>144.28333333333333</v>
      </c>
      <c r="K65" s="438">
        <v>139.85</v>
      </c>
      <c r="L65" s="438">
        <v>136</v>
      </c>
      <c r="M65" s="438">
        <v>2.7966500000000001</v>
      </c>
    </row>
    <row r="66" spans="1:13">
      <c r="A66" s="245">
        <v>56</v>
      </c>
      <c r="B66" s="441" t="s">
        <v>309</v>
      </c>
      <c r="C66" s="438">
        <v>331.7</v>
      </c>
      <c r="D66" s="439">
        <v>326.86666666666662</v>
      </c>
      <c r="E66" s="439">
        <v>319.83333333333326</v>
      </c>
      <c r="F66" s="439">
        <v>307.96666666666664</v>
      </c>
      <c r="G66" s="439">
        <v>300.93333333333328</v>
      </c>
      <c r="H66" s="439">
        <v>338.73333333333323</v>
      </c>
      <c r="I66" s="439">
        <v>345.76666666666665</v>
      </c>
      <c r="J66" s="439">
        <v>357.63333333333321</v>
      </c>
      <c r="K66" s="438">
        <v>333.9</v>
      </c>
      <c r="L66" s="438">
        <v>315</v>
      </c>
      <c r="M66" s="438">
        <v>9.5440699999999996</v>
      </c>
    </row>
    <row r="67" spans="1:13">
      <c r="A67" s="245">
        <v>57</v>
      </c>
      <c r="B67" s="441" t="s">
        <v>229</v>
      </c>
      <c r="C67" s="438">
        <v>341.15</v>
      </c>
      <c r="D67" s="439">
        <v>334.74999999999994</v>
      </c>
      <c r="E67" s="439">
        <v>326.2999999999999</v>
      </c>
      <c r="F67" s="439">
        <v>311.44999999999993</v>
      </c>
      <c r="G67" s="439">
        <v>302.99999999999989</v>
      </c>
      <c r="H67" s="439">
        <v>349.59999999999991</v>
      </c>
      <c r="I67" s="439">
        <v>358.04999999999995</v>
      </c>
      <c r="J67" s="439">
        <v>372.89999999999992</v>
      </c>
      <c r="K67" s="438">
        <v>343.2</v>
      </c>
      <c r="L67" s="438">
        <v>319.89999999999998</v>
      </c>
      <c r="M67" s="438">
        <v>257.71863999999999</v>
      </c>
    </row>
    <row r="68" spans="1:13">
      <c r="A68" s="245">
        <v>58</v>
      </c>
      <c r="B68" s="441" t="s">
        <v>60</v>
      </c>
      <c r="C68" s="438">
        <v>82.4</v>
      </c>
      <c r="D68" s="439">
        <v>80.86666666666666</v>
      </c>
      <c r="E68" s="439">
        <v>78.933333333333323</v>
      </c>
      <c r="F68" s="439">
        <v>75.466666666666669</v>
      </c>
      <c r="G68" s="439">
        <v>73.533333333333331</v>
      </c>
      <c r="H68" s="439">
        <v>84.333333333333314</v>
      </c>
      <c r="I68" s="439">
        <v>86.266666666666652</v>
      </c>
      <c r="J68" s="439">
        <v>89.733333333333306</v>
      </c>
      <c r="K68" s="438">
        <v>82.8</v>
      </c>
      <c r="L68" s="438">
        <v>77.400000000000006</v>
      </c>
      <c r="M68" s="438">
        <v>598.84792000000004</v>
      </c>
    </row>
    <row r="69" spans="1:13">
      <c r="A69" s="245">
        <v>59</v>
      </c>
      <c r="B69" s="441" t="s">
        <v>61</v>
      </c>
      <c r="C69" s="438">
        <v>79.05</v>
      </c>
      <c r="D69" s="439">
        <v>78.05</v>
      </c>
      <c r="E69" s="439">
        <v>74.099999999999994</v>
      </c>
      <c r="F69" s="439">
        <v>69.149999999999991</v>
      </c>
      <c r="G69" s="439">
        <v>65.199999999999989</v>
      </c>
      <c r="H69" s="439">
        <v>83</v>
      </c>
      <c r="I69" s="439">
        <v>86.950000000000017</v>
      </c>
      <c r="J69" s="439">
        <v>91.9</v>
      </c>
      <c r="K69" s="438">
        <v>82</v>
      </c>
      <c r="L69" s="438">
        <v>73.099999999999994</v>
      </c>
      <c r="M69" s="438">
        <v>148.43808000000001</v>
      </c>
    </row>
    <row r="70" spans="1:13">
      <c r="A70" s="245">
        <v>60</v>
      </c>
      <c r="B70" s="441" t="s">
        <v>310</v>
      </c>
      <c r="C70" s="438">
        <v>26.35</v>
      </c>
      <c r="D70" s="439">
        <v>26.216666666666669</v>
      </c>
      <c r="E70" s="439">
        <v>24.733333333333338</v>
      </c>
      <c r="F70" s="439">
        <v>23.116666666666671</v>
      </c>
      <c r="G70" s="439">
        <v>21.63333333333334</v>
      </c>
      <c r="H70" s="439">
        <v>27.833333333333336</v>
      </c>
      <c r="I70" s="439">
        <v>29.31666666666667</v>
      </c>
      <c r="J70" s="439">
        <v>30.933333333333334</v>
      </c>
      <c r="K70" s="438">
        <v>27.7</v>
      </c>
      <c r="L70" s="438">
        <v>24.6</v>
      </c>
      <c r="M70" s="438">
        <v>380.98793999999998</v>
      </c>
    </row>
    <row r="71" spans="1:13">
      <c r="A71" s="245">
        <v>61</v>
      </c>
      <c r="B71" s="441" t="s">
        <v>62</v>
      </c>
      <c r="C71" s="438">
        <v>1662.9</v>
      </c>
      <c r="D71" s="439">
        <v>1650.7833333333335</v>
      </c>
      <c r="E71" s="439">
        <v>1632.116666666667</v>
      </c>
      <c r="F71" s="439">
        <v>1601.3333333333335</v>
      </c>
      <c r="G71" s="439">
        <v>1582.666666666667</v>
      </c>
      <c r="H71" s="439">
        <v>1681.5666666666671</v>
      </c>
      <c r="I71" s="439">
        <v>1700.2333333333336</v>
      </c>
      <c r="J71" s="439">
        <v>1731.0166666666671</v>
      </c>
      <c r="K71" s="438">
        <v>1669.45</v>
      </c>
      <c r="L71" s="438">
        <v>1620</v>
      </c>
      <c r="M71" s="438">
        <v>2.8845200000000002</v>
      </c>
    </row>
    <row r="72" spans="1:13">
      <c r="A72" s="245">
        <v>62</v>
      </c>
      <c r="B72" s="441" t="s">
        <v>311</v>
      </c>
      <c r="C72" s="438">
        <v>5566.5</v>
      </c>
      <c r="D72" s="439">
        <v>5560.166666666667</v>
      </c>
      <c r="E72" s="439">
        <v>5521.3333333333339</v>
      </c>
      <c r="F72" s="439">
        <v>5476.166666666667</v>
      </c>
      <c r="G72" s="439">
        <v>5437.3333333333339</v>
      </c>
      <c r="H72" s="439">
        <v>5605.3333333333339</v>
      </c>
      <c r="I72" s="439">
        <v>5644.1666666666679</v>
      </c>
      <c r="J72" s="439">
        <v>5689.3333333333339</v>
      </c>
      <c r="K72" s="438">
        <v>5599</v>
      </c>
      <c r="L72" s="438">
        <v>5515</v>
      </c>
      <c r="M72" s="438">
        <v>9.6149999999999999E-2</v>
      </c>
    </row>
    <row r="73" spans="1:13">
      <c r="A73" s="245">
        <v>63</v>
      </c>
      <c r="B73" s="441" t="s">
        <v>65</v>
      </c>
      <c r="C73" s="438">
        <v>827.75</v>
      </c>
      <c r="D73" s="439">
        <v>826.86666666666667</v>
      </c>
      <c r="E73" s="439">
        <v>819.7833333333333</v>
      </c>
      <c r="F73" s="439">
        <v>811.81666666666661</v>
      </c>
      <c r="G73" s="439">
        <v>804.73333333333323</v>
      </c>
      <c r="H73" s="439">
        <v>834.83333333333337</v>
      </c>
      <c r="I73" s="439">
        <v>841.91666666666663</v>
      </c>
      <c r="J73" s="439">
        <v>849.88333333333344</v>
      </c>
      <c r="K73" s="438">
        <v>833.95</v>
      </c>
      <c r="L73" s="438">
        <v>818.9</v>
      </c>
      <c r="M73" s="438">
        <v>6.0798800000000002</v>
      </c>
    </row>
    <row r="74" spans="1:13">
      <c r="A74" s="245">
        <v>64</v>
      </c>
      <c r="B74" s="441" t="s">
        <v>312</v>
      </c>
      <c r="C74" s="438">
        <v>351.95</v>
      </c>
      <c r="D74" s="439">
        <v>353.05</v>
      </c>
      <c r="E74" s="439">
        <v>344.15000000000003</v>
      </c>
      <c r="F74" s="439">
        <v>336.35</v>
      </c>
      <c r="G74" s="439">
        <v>327.45000000000005</v>
      </c>
      <c r="H74" s="439">
        <v>360.85</v>
      </c>
      <c r="I74" s="439">
        <v>369.75</v>
      </c>
      <c r="J74" s="439">
        <v>377.55</v>
      </c>
      <c r="K74" s="438">
        <v>361.95</v>
      </c>
      <c r="L74" s="438">
        <v>345.25</v>
      </c>
      <c r="M74" s="438">
        <v>9.5319599999999998</v>
      </c>
    </row>
    <row r="75" spans="1:13">
      <c r="A75" s="245">
        <v>65</v>
      </c>
      <c r="B75" s="441" t="s">
        <v>64</v>
      </c>
      <c r="C75" s="438">
        <v>149.19999999999999</v>
      </c>
      <c r="D75" s="439">
        <v>147.06666666666666</v>
      </c>
      <c r="E75" s="439">
        <v>144.13333333333333</v>
      </c>
      <c r="F75" s="439">
        <v>139.06666666666666</v>
      </c>
      <c r="G75" s="439">
        <v>136.13333333333333</v>
      </c>
      <c r="H75" s="439">
        <v>152.13333333333333</v>
      </c>
      <c r="I75" s="439">
        <v>155.06666666666666</v>
      </c>
      <c r="J75" s="439">
        <v>160.13333333333333</v>
      </c>
      <c r="K75" s="438">
        <v>150</v>
      </c>
      <c r="L75" s="438">
        <v>142</v>
      </c>
      <c r="M75" s="438">
        <v>77.331559999999996</v>
      </c>
    </row>
    <row r="76" spans="1:13" s="13" customFormat="1">
      <c r="A76" s="245">
        <v>66</v>
      </c>
      <c r="B76" s="441" t="s">
        <v>66</v>
      </c>
      <c r="C76" s="438">
        <v>729.6</v>
      </c>
      <c r="D76" s="439">
        <v>725.19999999999993</v>
      </c>
      <c r="E76" s="439">
        <v>715.89999999999986</v>
      </c>
      <c r="F76" s="439">
        <v>702.19999999999993</v>
      </c>
      <c r="G76" s="439">
        <v>692.89999999999986</v>
      </c>
      <c r="H76" s="439">
        <v>738.89999999999986</v>
      </c>
      <c r="I76" s="439">
        <v>748.19999999999982</v>
      </c>
      <c r="J76" s="439">
        <v>761.89999999999986</v>
      </c>
      <c r="K76" s="438">
        <v>734.5</v>
      </c>
      <c r="L76" s="438">
        <v>711.5</v>
      </c>
      <c r="M76" s="438">
        <v>16.958130000000001</v>
      </c>
    </row>
    <row r="77" spans="1:13" s="13" customFormat="1">
      <c r="A77" s="245">
        <v>67</v>
      </c>
      <c r="B77" s="441" t="s">
        <v>69</v>
      </c>
      <c r="C77" s="438">
        <v>67.75</v>
      </c>
      <c r="D77" s="439">
        <v>65.683333333333337</v>
      </c>
      <c r="E77" s="439">
        <v>63.116666666666674</v>
      </c>
      <c r="F77" s="439">
        <v>58.483333333333334</v>
      </c>
      <c r="G77" s="439">
        <v>55.916666666666671</v>
      </c>
      <c r="H77" s="439">
        <v>70.316666666666677</v>
      </c>
      <c r="I77" s="439">
        <v>72.88333333333334</v>
      </c>
      <c r="J77" s="439">
        <v>77.51666666666668</v>
      </c>
      <c r="K77" s="438">
        <v>68.25</v>
      </c>
      <c r="L77" s="438">
        <v>61.05</v>
      </c>
      <c r="M77" s="438">
        <v>879.07722000000001</v>
      </c>
    </row>
    <row r="78" spans="1:13" s="13" customFormat="1">
      <c r="A78" s="245">
        <v>68</v>
      </c>
      <c r="B78" s="441" t="s">
        <v>73</v>
      </c>
      <c r="C78" s="438">
        <v>475.05</v>
      </c>
      <c r="D78" s="439">
        <v>473.11666666666662</v>
      </c>
      <c r="E78" s="439">
        <v>470.43333333333322</v>
      </c>
      <c r="F78" s="439">
        <v>465.81666666666661</v>
      </c>
      <c r="G78" s="439">
        <v>463.13333333333321</v>
      </c>
      <c r="H78" s="439">
        <v>477.73333333333323</v>
      </c>
      <c r="I78" s="439">
        <v>480.41666666666663</v>
      </c>
      <c r="J78" s="439">
        <v>485.03333333333325</v>
      </c>
      <c r="K78" s="438">
        <v>475.8</v>
      </c>
      <c r="L78" s="438">
        <v>468.5</v>
      </c>
      <c r="M78" s="438">
        <v>26.985440000000001</v>
      </c>
    </row>
    <row r="79" spans="1:13" s="13" customFormat="1">
      <c r="A79" s="245">
        <v>69</v>
      </c>
      <c r="B79" s="441" t="s">
        <v>739</v>
      </c>
      <c r="C79" s="438">
        <v>13040.65</v>
      </c>
      <c r="D79" s="439">
        <v>12771.066666666666</v>
      </c>
      <c r="E79" s="439">
        <v>12382.133333333331</v>
      </c>
      <c r="F79" s="439">
        <v>11723.616666666665</v>
      </c>
      <c r="G79" s="439">
        <v>11334.683333333331</v>
      </c>
      <c r="H79" s="439">
        <v>13429.583333333332</v>
      </c>
      <c r="I79" s="439">
        <v>13818.516666666666</v>
      </c>
      <c r="J79" s="439">
        <v>14477.033333333333</v>
      </c>
      <c r="K79" s="438">
        <v>13160</v>
      </c>
      <c r="L79" s="438">
        <v>12112.55</v>
      </c>
      <c r="M79" s="438">
        <v>7.7270000000000005E-2</v>
      </c>
    </row>
    <row r="80" spans="1:13" s="13" customFormat="1">
      <c r="A80" s="245">
        <v>70</v>
      </c>
      <c r="B80" s="441" t="s">
        <v>68</v>
      </c>
      <c r="C80" s="438">
        <v>539.6</v>
      </c>
      <c r="D80" s="439">
        <v>538.16666666666663</v>
      </c>
      <c r="E80" s="439">
        <v>534.43333333333328</v>
      </c>
      <c r="F80" s="439">
        <v>529.26666666666665</v>
      </c>
      <c r="G80" s="439">
        <v>525.5333333333333</v>
      </c>
      <c r="H80" s="439">
        <v>543.33333333333326</v>
      </c>
      <c r="I80" s="439">
        <v>547.06666666666661</v>
      </c>
      <c r="J80" s="439">
        <v>552.23333333333323</v>
      </c>
      <c r="K80" s="438">
        <v>541.9</v>
      </c>
      <c r="L80" s="438">
        <v>533</v>
      </c>
      <c r="M80" s="438">
        <v>56.37</v>
      </c>
    </row>
    <row r="81" spans="1:13" s="13" customFormat="1">
      <c r="A81" s="245">
        <v>71</v>
      </c>
      <c r="B81" s="441" t="s">
        <v>70</v>
      </c>
      <c r="C81" s="438">
        <v>405.75</v>
      </c>
      <c r="D81" s="439">
        <v>401.7166666666667</v>
      </c>
      <c r="E81" s="439">
        <v>397.23333333333341</v>
      </c>
      <c r="F81" s="439">
        <v>388.7166666666667</v>
      </c>
      <c r="G81" s="439">
        <v>384.23333333333341</v>
      </c>
      <c r="H81" s="439">
        <v>410.23333333333341</v>
      </c>
      <c r="I81" s="439">
        <v>414.71666666666675</v>
      </c>
      <c r="J81" s="439">
        <v>423.23333333333341</v>
      </c>
      <c r="K81" s="438">
        <v>406.2</v>
      </c>
      <c r="L81" s="438">
        <v>393.2</v>
      </c>
      <c r="M81" s="438">
        <v>15.49277</v>
      </c>
    </row>
    <row r="82" spans="1:13" s="13" customFormat="1">
      <c r="A82" s="245">
        <v>72</v>
      </c>
      <c r="B82" s="441" t="s">
        <v>313</v>
      </c>
      <c r="C82" s="438">
        <v>1168.7</v>
      </c>
      <c r="D82" s="439">
        <v>1160.2333333333333</v>
      </c>
      <c r="E82" s="439">
        <v>1149.4666666666667</v>
      </c>
      <c r="F82" s="439">
        <v>1130.2333333333333</v>
      </c>
      <c r="G82" s="439">
        <v>1119.4666666666667</v>
      </c>
      <c r="H82" s="439">
        <v>1179.4666666666667</v>
      </c>
      <c r="I82" s="439">
        <v>1190.2333333333336</v>
      </c>
      <c r="J82" s="439">
        <v>1209.4666666666667</v>
      </c>
      <c r="K82" s="438">
        <v>1171</v>
      </c>
      <c r="L82" s="438">
        <v>1141</v>
      </c>
      <c r="M82" s="438">
        <v>0.82991000000000004</v>
      </c>
    </row>
    <row r="83" spans="1:13" s="13" customFormat="1">
      <c r="A83" s="245">
        <v>73</v>
      </c>
      <c r="B83" s="441" t="s">
        <v>314</v>
      </c>
      <c r="C83" s="438">
        <v>382.55</v>
      </c>
      <c r="D83" s="439">
        <v>384.41666666666669</v>
      </c>
      <c r="E83" s="439">
        <v>378.63333333333338</v>
      </c>
      <c r="F83" s="439">
        <v>374.7166666666667</v>
      </c>
      <c r="G83" s="439">
        <v>368.93333333333339</v>
      </c>
      <c r="H83" s="439">
        <v>388.33333333333337</v>
      </c>
      <c r="I83" s="439">
        <v>394.11666666666667</v>
      </c>
      <c r="J83" s="439">
        <v>398.03333333333336</v>
      </c>
      <c r="K83" s="438">
        <v>390.2</v>
      </c>
      <c r="L83" s="438">
        <v>380.5</v>
      </c>
      <c r="M83" s="438">
        <v>16.947690000000001</v>
      </c>
    </row>
    <row r="84" spans="1:13" s="13" customFormat="1">
      <c r="A84" s="245">
        <v>74</v>
      </c>
      <c r="B84" s="441" t="s">
        <v>315</v>
      </c>
      <c r="C84" s="438">
        <v>108.8</v>
      </c>
      <c r="D84" s="439">
        <v>108.18333333333334</v>
      </c>
      <c r="E84" s="439">
        <v>106.61666666666667</v>
      </c>
      <c r="F84" s="439">
        <v>104.43333333333334</v>
      </c>
      <c r="G84" s="439">
        <v>102.86666666666667</v>
      </c>
      <c r="H84" s="439">
        <v>110.36666666666667</v>
      </c>
      <c r="I84" s="439">
        <v>111.93333333333334</v>
      </c>
      <c r="J84" s="439">
        <v>114.11666666666667</v>
      </c>
      <c r="K84" s="438">
        <v>109.75</v>
      </c>
      <c r="L84" s="438">
        <v>106</v>
      </c>
      <c r="M84" s="438">
        <v>2.3870300000000002</v>
      </c>
    </row>
    <row r="85" spans="1:13" s="13" customFormat="1">
      <c r="A85" s="245">
        <v>75</v>
      </c>
      <c r="B85" s="441" t="s">
        <v>316</v>
      </c>
      <c r="C85" s="438">
        <v>5732.1</v>
      </c>
      <c r="D85" s="439">
        <v>5683.9833333333336</v>
      </c>
      <c r="E85" s="439">
        <v>5593.9666666666672</v>
      </c>
      <c r="F85" s="439">
        <v>5455.8333333333339</v>
      </c>
      <c r="G85" s="439">
        <v>5365.8166666666675</v>
      </c>
      <c r="H85" s="439">
        <v>5822.1166666666668</v>
      </c>
      <c r="I85" s="439">
        <v>5912.1333333333332</v>
      </c>
      <c r="J85" s="439">
        <v>6050.2666666666664</v>
      </c>
      <c r="K85" s="438">
        <v>5774</v>
      </c>
      <c r="L85" s="438">
        <v>5545.85</v>
      </c>
      <c r="M85" s="438">
        <v>0.21156</v>
      </c>
    </row>
    <row r="86" spans="1:13" s="13" customFormat="1">
      <c r="A86" s="245">
        <v>76</v>
      </c>
      <c r="B86" s="441" t="s">
        <v>317</v>
      </c>
      <c r="C86" s="438">
        <v>822.6</v>
      </c>
      <c r="D86" s="439">
        <v>821.18333333333339</v>
      </c>
      <c r="E86" s="439">
        <v>807.76666666666677</v>
      </c>
      <c r="F86" s="439">
        <v>792.93333333333339</v>
      </c>
      <c r="G86" s="439">
        <v>779.51666666666677</v>
      </c>
      <c r="H86" s="439">
        <v>836.01666666666677</v>
      </c>
      <c r="I86" s="439">
        <v>849.43333333333328</v>
      </c>
      <c r="J86" s="439">
        <v>864.26666666666677</v>
      </c>
      <c r="K86" s="438">
        <v>834.6</v>
      </c>
      <c r="L86" s="438">
        <v>806.35</v>
      </c>
      <c r="M86" s="438">
        <v>0.88409000000000004</v>
      </c>
    </row>
    <row r="87" spans="1:13" s="13" customFormat="1">
      <c r="A87" s="245">
        <v>77</v>
      </c>
      <c r="B87" s="441" t="s">
        <v>230</v>
      </c>
      <c r="C87" s="438">
        <v>1326.75</v>
      </c>
      <c r="D87" s="439">
        <v>1317.2666666666667</v>
      </c>
      <c r="E87" s="439">
        <v>1299.5333333333333</v>
      </c>
      <c r="F87" s="439">
        <v>1272.3166666666666</v>
      </c>
      <c r="G87" s="439">
        <v>1254.5833333333333</v>
      </c>
      <c r="H87" s="439">
        <v>1344.4833333333333</v>
      </c>
      <c r="I87" s="439">
        <v>1362.2166666666665</v>
      </c>
      <c r="J87" s="439">
        <v>1389.4333333333334</v>
      </c>
      <c r="K87" s="438">
        <v>1335</v>
      </c>
      <c r="L87" s="438">
        <v>1290.05</v>
      </c>
      <c r="M87" s="438">
        <v>0.79759999999999998</v>
      </c>
    </row>
    <row r="88" spans="1:13" s="13" customFormat="1">
      <c r="A88" s="245">
        <v>78</v>
      </c>
      <c r="B88" s="441" t="s">
        <v>318</v>
      </c>
      <c r="C88" s="438">
        <v>94.05</v>
      </c>
      <c r="D88" s="439">
        <v>92.933333333333337</v>
      </c>
      <c r="E88" s="439">
        <v>90.166666666666671</v>
      </c>
      <c r="F88" s="439">
        <v>86.283333333333331</v>
      </c>
      <c r="G88" s="439">
        <v>83.516666666666666</v>
      </c>
      <c r="H88" s="439">
        <v>96.816666666666677</v>
      </c>
      <c r="I88" s="439">
        <v>99.583333333333329</v>
      </c>
      <c r="J88" s="439">
        <v>103.46666666666668</v>
      </c>
      <c r="K88" s="438">
        <v>95.7</v>
      </c>
      <c r="L88" s="438">
        <v>89.05</v>
      </c>
      <c r="M88" s="438">
        <v>87.096630000000005</v>
      </c>
    </row>
    <row r="89" spans="1:13" s="13" customFormat="1">
      <c r="A89" s="245">
        <v>79</v>
      </c>
      <c r="B89" s="441" t="s">
        <v>71</v>
      </c>
      <c r="C89" s="438">
        <v>15096.85</v>
      </c>
      <c r="D89" s="439">
        <v>15057.283333333333</v>
      </c>
      <c r="E89" s="439">
        <v>14989.566666666666</v>
      </c>
      <c r="F89" s="439">
        <v>14882.283333333333</v>
      </c>
      <c r="G89" s="439">
        <v>14814.566666666666</v>
      </c>
      <c r="H89" s="439">
        <v>15164.566666666666</v>
      </c>
      <c r="I89" s="439">
        <v>15232.283333333333</v>
      </c>
      <c r="J89" s="439">
        <v>15339.566666666666</v>
      </c>
      <c r="K89" s="438">
        <v>15125</v>
      </c>
      <c r="L89" s="438">
        <v>14950</v>
      </c>
      <c r="M89" s="438">
        <v>0.48503000000000002</v>
      </c>
    </row>
    <row r="90" spans="1:13" s="13" customFormat="1">
      <c r="A90" s="245">
        <v>80</v>
      </c>
      <c r="B90" s="441" t="s">
        <v>319</v>
      </c>
      <c r="C90" s="438">
        <v>279.05</v>
      </c>
      <c r="D90" s="439">
        <v>277.76666666666665</v>
      </c>
      <c r="E90" s="439">
        <v>270.5333333333333</v>
      </c>
      <c r="F90" s="439">
        <v>262.01666666666665</v>
      </c>
      <c r="G90" s="439">
        <v>254.7833333333333</v>
      </c>
      <c r="H90" s="439">
        <v>286.2833333333333</v>
      </c>
      <c r="I90" s="439">
        <v>293.51666666666665</v>
      </c>
      <c r="J90" s="439">
        <v>302.0333333333333</v>
      </c>
      <c r="K90" s="438">
        <v>285</v>
      </c>
      <c r="L90" s="438">
        <v>269.25</v>
      </c>
      <c r="M90" s="438">
        <v>1.4218500000000001</v>
      </c>
    </row>
    <row r="91" spans="1:13" s="13" customFormat="1">
      <c r="A91" s="245">
        <v>81</v>
      </c>
      <c r="B91" s="441" t="s">
        <v>74</v>
      </c>
      <c r="C91" s="438">
        <v>3648.85</v>
      </c>
      <c r="D91" s="439">
        <v>3627.9666666666667</v>
      </c>
      <c r="E91" s="439">
        <v>3601.9833333333336</v>
      </c>
      <c r="F91" s="439">
        <v>3555.1166666666668</v>
      </c>
      <c r="G91" s="439">
        <v>3529.1333333333337</v>
      </c>
      <c r="H91" s="439">
        <v>3674.8333333333335</v>
      </c>
      <c r="I91" s="439">
        <v>3700.8166666666662</v>
      </c>
      <c r="J91" s="439">
        <v>3747.6833333333334</v>
      </c>
      <c r="K91" s="438">
        <v>3653.95</v>
      </c>
      <c r="L91" s="438">
        <v>3581.1</v>
      </c>
      <c r="M91" s="438">
        <v>2.3147500000000001</v>
      </c>
    </row>
    <row r="92" spans="1:13" s="13" customFormat="1">
      <c r="A92" s="245">
        <v>82</v>
      </c>
      <c r="B92" s="441" t="s">
        <v>320</v>
      </c>
      <c r="C92" s="438">
        <v>729.45</v>
      </c>
      <c r="D92" s="439">
        <v>730.20000000000016</v>
      </c>
      <c r="E92" s="439">
        <v>714.8000000000003</v>
      </c>
      <c r="F92" s="439">
        <v>700.15000000000009</v>
      </c>
      <c r="G92" s="439">
        <v>684.75000000000023</v>
      </c>
      <c r="H92" s="439">
        <v>744.85000000000036</v>
      </c>
      <c r="I92" s="439">
        <v>760.25000000000023</v>
      </c>
      <c r="J92" s="439">
        <v>774.90000000000043</v>
      </c>
      <c r="K92" s="438">
        <v>745.6</v>
      </c>
      <c r="L92" s="438">
        <v>715.55</v>
      </c>
      <c r="M92" s="438">
        <v>13.16032</v>
      </c>
    </row>
    <row r="93" spans="1:13" s="13" customFormat="1">
      <c r="A93" s="245">
        <v>83</v>
      </c>
      <c r="B93" s="441" t="s">
        <v>321</v>
      </c>
      <c r="C93" s="438">
        <v>347.5</v>
      </c>
      <c r="D93" s="439">
        <v>343.06666666666661</v>
      </c>
      <c r="E93" s="439">
        <v>333.5833333333332</v>
      </c>
      <c r="F93" s="439">
        <v>319.66666666666657</v>
      </c>
      <c r="G93" s="439">
        <v>310.18333333333317</v>
      </c>
      <c r="H93" s="439">
        <v>356.98333333333323</v>
      </c>
      <c r="I93" s="439">
        <v>366.46666666666658</v>
      </c>
      <c r="J93" s="439">
        <v>380.38333333333327</v>
      </c>
      <c r="K93" s="438">
        <v>352.55</v>
      </c>
      <c r="L93" s="438">
        <v>329.15</v>
      </c>
      <c r="M93" s="438">
        <v>2.4961099999999998</v>
      </c>
    </row>
    <row r="94" spans="1:13" s="13" customFormat="1">
      <c r="A94" s="245">
        <v>84</v>
      </c>
      <c r="B94" s="441" t="s">
        <v>80</v>
      </c>
      <c r="C94" s="438">
        <v>765.7</v>
      </c>
      <c r="D94" s="439">
        <v>761.86666666666667</v>
      </c>
      <c r="E94" s="439">
        <v>750.23333333333335</v>
      </c>
      <c r="F94" s="439">
        <v>734.76666666666665</v>
      </c>
      <c r="G94" s="439">
        <v>723.13333333333333</v>
      </c>
      <c r="H94" s="439">
        <v>777.33333333333337</v>
      </c>
      <c r="I94" s="439">
        <v>788.96666666666681</v>
      </c>
      <c r="J94" s="439">
        <v>804.43333333333339</v>
      </c>
      <c r="K94" s="438">
        <v>773.5</v>
      </c>
      <c r="L94" s="438">
        <v>746.4</v>
      </c>
      <c r="M94" s="438">
        <v>6.4566299999999996</v>
      </c>
    </row>
    <row r="95" spans="1:13" s="13" customFormat="1">
      <c r="A95" s="245">
        <v>85</v>
      </c>
      <c r="B95" s="441" t="s">
        <v>322</v>
      </c>
      <c r="C95" s="438">
        <v>2746.5</v>
      </c>
      <c r="D95" s="439">
        <v>2700.1666666666665</v>
      </c>
      <c r="E95" s="439">
        <v>2621.333333333333</v>
      </c>
      <c r="F95" s="439">
        <v>2496.1666666666665</v>
      </c>
      <c r="G95" s="439">
        <v>2417.333333333333</v>
      </c>
      <c r="H95" s="439">
        <v>2825.333333333333</v>
      </c>
      <c r="I95" s="439">
        <v>2904.1666666666661</v>
      </c>
      <c r="J95" s="439">
        <v>3029.333333333333</v>
      </c>
      <c r="K95" s="438">
        <v>2779</v>
      </c>
      <c r="L95" s="438">
        <v>2575</v>
      </c>
      <c r="M95" s="438">
        <v>4.22438</v>
      </c>
    </row>
    <row r="96" spans="1:13" s="13" customFormat="1">
      <c r="A96" s="245">
        <v>86</v>
      </c>
      <c r="B96" s="441" t="s">
        <v>783</v>
      </c>
      <c r="C96" s="438">
        <v>327.60000000000002</v>
      </c>
      <c r="D96" s="439">
        <v>322.98333333333335</v>
      </c>
      <c r="E96" s="439">
        <v>315.9666666666667</v>
      </c>
      <c r="F96" s="439">
        <v>304.33333333333337</v>
      </c>
      <c r="G96" s="439">
        <v>297.31666666666672</v>
      </c>
      <c r="H96" s="439">
        <v>334.61666666666667</v>
      </c>
      <c r="I96" s="439">
        <v>341.63333333333333</v>
      </c>
      <c r="J96" s="439">
        <v>353.26666666666665</v>
      </c>
      <c r="K96" s="438">
        <v>330</v>
      </c>
      <c r="L96" s="438">
        <v>311.35000000000002</v>
      </c>
      <c r="M96" s="438">
        <v>2.1682000000000001</v>
      </c>
    </row>
    <row r="97" spans="1:13" s="13" customFormat="1">
      <c r="A97" s="245">
        <v>87</v>
      </c>
      <c r="B97" s="441" t="s">
        <v>75</v>
      </c>
      <c r="C97" s="438">
        <v>629.54999999999995</v>
      </c>
      <c r="D97" s="439">
        <v>624.61666666666667</v>
      </c>
      <c r="E97" s="439">
        <v>618.23333333333335</v>
      </c>
      <c r="F97" s="439">
        <v>606.91666666666663</v>
      </c>
      <c r="G97" s="439">
        <v>600.5333333333333</v>
      </c>
      <c r="H97" s="439">
        <v>635.93333333333339</v>
      </c>
      <c r="I97" s="439">
        <v>642.31666666666683</v>
      </c>
      <c r="J97" s="439">
        <v>653.63333333333344</v>
      </c>
      <c r="K97" s="438">
        <v>631</v>
      </c>
      <c r="L97" s="438">
        <v>613.29999999999995</v>
      </c>
      <c r="M97" s="438">
        <v>35.263689999999997</v>
      </c>
    </row>
    <row r="98" spans="1:13" s="13" customFormat="1">
      <c r="A98" s="245">
        <v>88</v>
      </c>
      <c r="B98" s="441" t="s">
        <v>323</v>
      </c>
      <c r="C98" s="438">
        <v>510.5</v>
      </c>
      <c r="D98" s="439">
        <v>512.23333333333335</v>
      </c>
      <c r="E98" s="439">
        <v>504.4666666666667</v>
      </c>
      <c r="F98" s="439">
        <v>498.43333333333334</v>
      </c>
      <c r="G98" s="439">
        <v>490.66666666666669</v>
      </c>
      <c r="H98" s="439">
        <v>518.26666666666665</v>
      </c>
      <c r="I98" s="439">
        <v>526.0333333333333</v>
      </c>
      <c r="J98" s="439">
        <v>532.06666666666672</v>
      </c>
      <c r="K98" s="438">
        <v>520</v>
      </c>
      <c r="L98" s="438">
        <v>506.2</v>
      </c>
      <c r="M98" s="438">
        <v>5.5862699999999998</v>
      </c>
    </row>
    <row r="99" spans="1:13" s="13" customFormat="1">
      <c r="A99" s="245">
        <v>89</v>
      </c>
      <c r="B99" s="441" t="s">
        <v>76</v>
      </c>
      <c r="C99" s="438">
        <v>152.30000000000001</v>
      </c>
      <c r="D99" s="439">
        <v>149.68333333333334</v>
      </c>
      <c r="E99" s="439">
        <v>146.41666666666669</v>
      </c>
      <c r="F99" s="439">
        <v>140.53333333333336</v>
      </c>
      <c r="G99" s="439">
        <v>137.26666666666671</v>
      </c>
      <c r="H99" s="439">
        <v>155.56666666666666</v>
      </c>
      <c r="I99" s="439">
        <v>158.83333333333331</v>
      </c>
      <c r="J99" s="439">
        <v>164.71666666666664</v>
      </c>
      <c r="K99" s="438">
        <v>152.94999999999999</v>
      </c>
      <c r="L99" s="438">
        <v>143.80000000000001</v>
      </c>
      <c r="M99" s="438">
        <v>177.23429999999999</v>
      </c>
    </row>
    <row r="100" spans="1:13" s="13" customFormat="1">
      <c r="A100" s="245">
        <v>90</v>
      </c>
      <c r="B100" s="441" t="s">
        <v>324</v>
      </c>
      <c r="C100" s="438">
        <v>674.85</v>
      </c>
      <c r="D100" s="439">
        <v>663.8</v>
      </c>
      <c r="E100" s="439">
        <v>647.59999999999991</v>
      </c>
      <c r="F100" s="439">
        <v>620.34999999999991</v>
      </c>
      <c r="G100" s="439">
        <v>604.14999999999986</v>
      </c>
      <c r="H100" s="439">
        <v>691.05</v>
      </c>
      <c r="I100" s="439">
        <v>707.25</v>
      </c>
      <c r="J100" s="439">
        <v>734.5</v>
      </c>
      <c r="K100" s="438">
        <v>680</v>
      </c>
      <c r="L100" s="438">
        <v>636.54999999999995</v>
      </c>
      <c r="M100" s="438">
        <v>2.92482</v>
      </c>
    </row>
    <row r="101" spans="1:13">
      <c r="A101" s="245">
        <v>91</v>
      </c>
      <c r="B101" s="441" t="s">
        <v>325</v>
      </c>
      <c r="C101" s="438">
        <v>529.70000000000005</v>
      </c>
      <c r="D101" s="439">
        <v>529.93333333333339</v>
      </c>
      <c r="E101" s="439">
        <v>524.86666666666679</v>
      </c>
      <c r="F101" s="439">
        <v>520.03333333333342</v>
      </c>
      <c r="G101" s="439">
        <v>514.96666666666681</v>
      </c>
      <c r="H101" s="439">
        <v>534.76666666666677</v>
      </c>
      <c r="I101" s="439">
        <v>539.83333333333337</v>
      </c>
      <c r="J101" s="439">
        <v>544.66666666666674</v>
      </c>
      <c r="K101" s="438">
        <v>535</v>
      </c>
      <c r="L101" s="438">
        <v>525.1</v>
      </c>
      <c r="M101" s="438">
        <v>1.6698599999999999</v>
      </c>
    </row>
    <row r="102" spans="1:13">
      <c r="A102" s="245">
        <v>92</v>
      </c>
      <c r="B102" s="441" t="s">
        <v>326</v>
      </c>
      <c r="C102" s="438">
        <v>581.75</v>
      </c>
      <c r="D102" s="439">
        <v>584.06666666666661</v>
      </c>
      <c r="E102" s="439">
        <v>570.08333333333326</v>
      </c>
      <c r="F102" s="439">
        <v>558.41666666666663</v>
      </c>
      <c r="G102" s="439">
        <v>544.43333333333328</v>
      </c>
      <c r="H102" s="439">
        <v>595.73333333333323</v>
      </c>
      <c r="I102" s="439">
        <v>609.71666666666658</v>
      </c>
      <c r="J102" s="439">
        <v>621.38333333333321</v>
      </c>
      <c r="K102" s="438">
        <v>598.04999999999995</v>
      </c>
      <c r="L102" s="438">
        <v>572.4</v>
      </c>
      <c r="M102" s="438">
        <v>2.21787</v>
      </c>
    </row>
    <row r="103" spans="1:13">
      <c r="A103" s="245">
        <v>93</v>
      </c>
      <c r="B103" s="441" t="s">
        <v>77</v>
      </c>
      <c r="C103" s="438">
        <v>146.94999999999999</v>
      </c>
      <c r="D103" s="439">
        <v>147.31666666666666</v>
      </c>
      <c r="E103" s="439">
        <v>144.33333333333331</v>
      </c>
      <c r="F103" s="439">
        <v>141.71666666666664</v>
      </c>
      <c r="G103" s="439">
        <v>138.73333333333329</v>
      </c>
      <c r="H103" s="439">
        <v>149.93333333333334</v>
      </c>
      <c r="I103" s="439">
        <v>152.91666666666669</v>
      </c>
      <c r="J103" s="439">
        <v>155.53333333333336</v>
      </c>
      <c r="K103" s="438">
        <v>150.30000000000001</v>
      </c>
      <c r="L103" s="438">
        <v>144.69999999999999</v>
      </c>
      <c r="M103" s="438">
        <v>10.483180000000001</v>
      </c>
    </row>
    <row r="104" spans="1:13">
      <c r="A104" s="245">
        <v>94</v>
      </c>
      <c r="B104" s="441" t="s">
        <v>327</v>
      </c>
      <c r="C104" s="438">
        <v>1345.25</v>
      </c>
      <c r="D104" s="439">
        <v>1344.1166666666666</v>
      </c>
      <c r="E104" s="439">
        <v>1333.3833333333332</v>
      </c>
      <c r="F104" s="439">
        <v>1321.5166666666667</v>
      </c>
      <c r="G104" s="439">
        <v>1310.7833333333333</v>
      </c>
      <c r="H104" s="439">
        <v>1355.9833333333331</v>
      </c>
      <c r="I104" s="439">
        <v>1366.7166666666662</v>
      </c>
      <c r="J104" s="439">
        <v>1378.583333333333</v>
      </c>
      <c r="K104" s="438">
        <v>1354.85</v>
      </c>
      <c r="L104" s="438">
        <v>1332.25</v>
      </c>
      <c r="M104" s="438">
        <v>1.1254999999999999</v>
      </c>
    </row>
    <row r="105" spans="1:13">
      <c r="A105" s="245">
        <v>95</v>
      </c>
      <c r="B105" s="441" t="s">
        <v>328</v>
      </c>
      <c r="C105" s="438">
        <v>24.2</v>
      </c>
      <c r="D105" s="439">
        <v>22.616666666666664</v>
      </c>
      <c r="E105" s="439">
        <v>21.033333333333328</v>
      </c>
      <c r="F105" s="439">
        <v>17.866666666666664</v>
      </c>
      <c r="G105" s="439">
        <v>16.283333333333328</v>
      </c>
      <c r="H105" s="439">
        <v>25.783333333333328</v>
      </c>
      <c r="I105" s="439">
        <v>27.366666666666664</v>
      </c>
      <c r="J105" s="439">
        <v>30.533333333333328</v>
      </c>
      <c r="K105" s="438">
        <v>24.2</v>
      </c>
      <c r="L105" s="438">
        <v>19.45</v>
      </c>
      <c r="M105" s="438">
        <v>760.43498999999997</v>
      </c>
    </row>
    <row r="106" spans="1:13">
      <c r="A106" s="245">
        <v>96</v>
      </c>
      <c r="B106" s="441" t="s">
        <v>329</v>
      </c>
      <c r="C106" s="438">
        <v>993.75</v>
      </c>
      <c r="D106" s="439">
        <v>984.85</v>
      </c>
      <c r="E106" s="439">
        <v>971.2</v>
      </c>
      <c r="F106" s="439">
        <v>948.65</v>
      </c>
      <c r="G106" s="439">
        <v>935</v>
      </c>
      <c r="H106" s="439">
        <v>1007.4000000000001</v>
      </c>
      <c r="I106" s="439">
        <v>1021.05</v>
      </c>
      <c r="J106" s="439">
        <v>1043.6000000000001</v>
      </c>
      <c r="K106" s="438">
        <v>998.5</v>
      </c>
      <c r="L106" s="438">
        <v>962.3</v>
      </c>
      <c r="M106" s="438">
        <v>3.6655199999999999</v>
      </c>
    </row>
    <row r="107" spans="1:13">
      <c r="A107" s="245">
        <v>97</v>
      </c>
      <c r="B107" s="441" t="s">
        <v>330</v>
      </c>
      <c r="C107" s="438">
        <v>408.3</v>
      </c>
      <c r="D107" s="439">
        <v>407.45</v>
      </c>
      <c r="E107" s="439">
        <v>401.84999999999997</v>
      </c>
      <c r="F107" s="439">
        <v>395.4</v>
      </c>
      <c r="G107" s="439">
        <v>389.79999999999995</v>
      </c>
      <c r="H107" s="439">
        <v>413.9</v>
      </c>
      <c r="I107" s="439">
        <v>419.5</v>
      </c>
      <c r="J107" s="439">
        <v>425.95</v>
      </c>
      <c r="K107" s="438">
        <v>413.05</v>
      </c>
      <c r="L107" s="438">
        <v>401</v>
      </c>
      <c r="M107" s="438">
        <v>1.0935999999999999</v>
      </c>
    </row>
    <row r="108" spans="1:13">
      <c r="A108" s="245">
        <v>98</v>
      </c>
      <c r="B108" s="441" t="s">
        <v>79</v>
      </c>
      <c r="C108" s="438">
        <v>574.79999999999995</v>
      </c>
      <c r="D108" s="439">
        <v>568.23333333333323</v>
      </c>
      <c r="E108" s="439">
        <v>556.56666666666649</v>
      </c>
      <c r="F108" s="439">
        <v>538.33333333333326</v>
      </c>
      <c r="G108" s="439">
        <v>526.66666666666652</v>
      </c>
      <c r="H108" s="439">
        <v>586.46666666666647</v>
      </c>
      <c r="I108" s="439">
        <v>598.13333333333321</v>
      </c>
      <c r="J108" s="439">
        <v>616.36666666666645</v>
      </c>
      <c r="K108" s="438">
        <v>579.9</v>
      </c>
      <c r="L108" s="438">
        <v>550</v>
      </c>
      <c r="M108" s="438">
        <v>3.5930800000000001</v>
      </c>
    </row>
    <row r="109" spans="1:13">
      <c r="A109" s="245">
        <v>99</v>
      </c>
      <c r="B109" s="441" t="s">
        <v>331</v>
      </c>
      <c r="C109" s="438">
        <v>4317.6499999999996</v>
      </c>
      <c r="D109" s="439">
        <v>4321.25</v>
      </c>
      <c r="E109" s="439">
        <v>4277.3500000000004</v>
      </c>
      <c r="F109" s="439">
        <v>4237.05</v>
      </c>
      <c r="G109" s="439">
        <v>4193.1500000000005</v>
      </c>
      <c r="H109" s="439">
        <v>4361.55</v>
      </c>
      <c r="I109" s="439">
        <v>4405.45</v>
      </c>
      <c r="J109" s="439">
        <v>4445.75</v>
      </c>
      <c r="K109" s="438">
        <v>4365.1499999999996</v>
      </c>
      <c r="L109" s="438">
        <v>4280.95</v>
      </c>
      <c r="M109" s="438">
        <v>4.514E-2</v>
      </c>
    </row>
    <row r="110" spans="1:13">
      <c r="A110" s="245">
        <v>100</v>
      </c>
      <c r="B110" s="441" t="s">
        <v>332</v>
      </c>
      <c r="C110" s="438">
        <v>177.2</v>
      </c>
      <c r="D110" s="439">
        <v>176.33333333333334</v>
      </c>
      <c r="E110" s="439">
        <v>173.66666666666669</v>
      </c>
      <c r="F110" s="439">
        <v>170.13333333333335</v>
      </c>
      <c r="G110" s="439">
        <v>167.4666666666667</v>
      </c>
      <c r="H110" s="439">
        <v>179.86666666666667</v>
      </c>
      <c r="I110" s="439">
        <v>182.53333333333336</v>
      </c>
      <c r="J110" s="439">
        <v>186.06666666666666</v>
      </c>
      <c r="K110" s="438">
        <v>179</v>
      </c>
      <c r="L110" s="438">
        <v>172.8</v>
      </c>
      <c r="M110" s="438">
        <v>1.4480500000000001</v>
      </c>
    </row>
    <row r="111" spans="1:13">
      <c r="A111" s="245">
        <v>101</v>
      </c>
      <c r="B111" s="441" t="s">
        <v>333</v>
      </c>
      <c r="C111" s="438">
        <v>311.5</v>
      </c>
      <c r="D111" s="439">
        <v>309.86666666666662</v>
      </c>
      <c r="E111" s="439">
        <v>303.93333333333322</v>
      </c>
      <c r="F111" s="439">
        <v>296.36666666666662</v>
      </c>
      <c r="G111" s="439">
        <v>290.43333333333322</v>
      </c>
      <c r="H111" s="439">
        <v>317.43333333333322</v>
      </c>
      <c r="I111" s="439">
        <v>323.36666666666662</v>
      </c>
      <c r="J111" s="439">
        <v>330.93333333333322</v>
      </c>
      <c r="K111" s="438">
        <v>315.8</v>
      </c>
      <c r="L111" s="438">
        <v>302.3</v>
      </c>
      <c r="M111" s="438">
        <v>19.279409999999999</v>
      </c>
    </row>
    <row r="112" spans="1:13">
      <c r="A112" s="245">
        <v>102</v>
      </c>
      <c r="B112" s="441" t="s">
        <v>334</v>
      </c>
      <c r="C112" s="438">
        <v>135.4</v>
      </c>
      <c r="D112" s="439">
        <v>132.93333333333331</v>
      </c>
      <c r="E112" s="439">
        <v>129.11666666666662</v>
      </c>
      <c r="F112" s="439">
        <v>122.83333333333331</v>
      </c>
      <c r="G112" s="439">
        <v>119.01666666666662</v>
      </c>
      <c r="H112" s="439">
        <v>139.21666666666661</v>
      </c>
      <c r="I112" s="439">
        <v>143.03333333333327</v>
      </c>
      <c r="J112" s="439">
        <v>149.31666666666661</v>
      </c>
      <c r="K112" s="438">
        <v>136.75</v>
      </c>
      <c r="L112" s="438">
        <v>126.65</v>
      </c>
      <c r="M112" s="438">
        <v>9.1775099999999998</v>
      </c>
    </row>
    <row r="113" spans="1:13">
      <c r="A113" s="245">
        <v>103</v>
      </c>
      <c r="B113" s="441" t="s">
        <v>335</v>
      </c>
      <c r="C113" s="438">
        <v>643.65</v>
      </c>
      <c r="D113" s="439">
        <v>631.23333333333335</v>
      </c>
      <c r="E113" s="439">
        <v>613.4666666666667</v>
      </c>
      <c r="F113" s="439">
        <v>583.2833333333333</v>
      </c>
      <c r="G113" s="439">
        <v>565.51666666666665</v>
      </c>
      <c r="H113" s="439">
        <v>661.41666666666674</v>
      </c>
      <c r="I113" s="439">
        <v>679.18333333333339</v>
      </c>
      <c r="J113" s="439">
        <v>709.36666666666679</v>
      </c>
      <c r="K113" s="438">
        <v>649</v>
      </c>
      <c r="L113" s="438">
        <v>601.04999999999995</v>
      </c>
      <c r="M113" s="438">
        <v>0.65153000000000005</v>
      </c>
    </row>
    <row r="114" spans="1:13">
      <c r="A114" s="245">
        <v>104</v>
      </c>
      <c r="B114" s="441" t="s">
        <v>81</v>
      </c>
      <c r="C114" s="438">
        <v>543.5</v>
      </c>
      <c r="D114" s="439">
        <v>539.38333333333333</v>
      </c>
      <c r="E114" s="439">
        <v>532.16666666666663</v>
      </c>
      <c r="F114" s="439">
        <v>520.83333333333326</v>
      </c>
      <c r="G114" s="439">
        <v>513.61666666666656</v>
      </c>
      <c r="H114" s="439">
        <v>550.7166666666667</v>
      </c>
      <c r="I114" s="439">
        <v>557.93333333333339</v>
      </c>
      <c r="J114" s="439">
        <v>569.26666666666677</v>
      </c>
      <c r="K114" s="438">
        <v>546.6</v>
      </c>
      <c r="L114" s="438">
        <v>528.04999999999995</v>
      </c>
      <c r="M114" s="438">
        <v>25.27215</v>
      </c>
    </row>
    <row r="115" spans="1:13">
      <c r="A115" s="245">
        <v>105</v>
      </c>
      <c r="B115" s="441" t="s">
        <v>82</v>
      </c>
      <c r="C115" s="438">
        <v>960.15</v>
      </c>
      <c r="D115" s="439">
        <v>957.7833333333333</v>
      </c>
      <c r="E115" s="439">
        <v>952.86666666666656</v>
      </c>
      <c r="F115" s="439">
        <v>945.58333333333326</v>
      </c>
      <c r="G115" s="439">
        <v>940.66666666666652</v>
      </c>
      <c r="H115" s="439">
        <v>965.06666666666661</v>
      </c>
      <c r="I115" s="439">
        <v>969.98333333333335</v>
      </c>
      <c r="J115" s="439">
        <v>977.26666666666665</v>
      </c>
      <c r="K115" s="438">
        <v>962.7</v>
      </c>
      <c r="L115" s="438">
        <v>950.5</v>
      </c>
      <c r="M115" s="438">
        <v>16.256599999999999</v>
      </c>
    </row>
    <row r="116" spans="1:13">
      <c r="A116" s="245">
        <v>106</v>
      </c>
      <c r="B116" s="441" t="s">
        <v>231</v>
      </c>
      <c r="C116" s="438">
        <v>165.2</v>
      </c>
      <c r="D116" s="439">
        <v>164.23333333333332</v>
      </c>
      <c r="E116" s="439">
        <v>162.76666666666665</v>
      </c>
      <c r="F116" s="439">
        <v>160.33333333333334</v>
      </c>
      <c r="G116" s="439">
        <v>158.86666666666667</v>
      </c>
      <c r="H116" s="439">
        <v>166.66666666666663</v>
      </c>
      <c r="I116" s="439">
        <v>168.13333333333327</v>
      </c>
      <c r="J116" s="439">
        <v>170.56666666666661</v>
      </c>
      <c r="K116" s="438">
        <v>165.7</v>
      </c>
      <c r="L116" s="438">
        <v>161.80000000000001</v>
      </c>
      <c r="M116" s="438">
        <v>14.344150000000001</v>
      </c>
    </row>
    <row r="117" spans="1:13">
      <c r="A117" s="245">
        <v>107</v>
      </c>
      <c r="B117" s="441" t="s">
        <v>83</v>
      </c>
      <c r="C117" s="438">
        <v>147.5</v>
      </c>
      <c r="D117" s="439">
        <v>146.33333333333334</v>
      </c>
      <c r="E117" s="439">
        <v>144.66666666666669</v>
      </c>
      <c r="F117" s="439">
        <v>141.83333333333334</v>
      </c>
      <c r="G117" s="439">
        <v>140.16666666666669</v>
      </c>
      <c r="H117" s="439">
        <v>149.16666666666669</v>
      </c>
      <c r="I117" s="439">
        <v>150.83333333333337</v>
      </c>
      <c r="J117" s="439">
        <v>153.66666666666669</v>
      </c>
      <c r="K117" s="438">
        <v>148</v>
      </c>
      <c r="L117" s="438">
        <v>143.5</v>
      </c>
      <c r="M117" s="438">
        <v>150.38290000000001</v>
      </c>
    </row>
    <row r="118" spans="1:13">
      <c r="A118" s="245">
        <v>108</v>
      </c>
      <c r="B118" s="441" t="s">
        <v>336</v>
      </c>
      <c r="C118" s="438">
        <v>411.55</v>
      </c>
      <c r="D118" s="439">
        <v>409.91666666666669</v>
      </c>
      <c r="E118" s="439">
        <v>404.93333333333339</v>
      </c>
      <c r="F118" s="439">
        <v>398.31666666666672</v>
      </c>
      <c r="G118" s="439">
        <v>393.33333333333343</v>
      </c>
      <c r="H118" s="439">
        <v>416.53333333333336</v>
      </c>
      <c r="I118" s="439">
        <v>421.51666666666659</v>
      </c>
      <c r="J118" s="439">
        <v>428.13333333333333</v>
      </c>
      <c r="K118" s="438">
        <v>414.9</v>
      </c>
      <c r="L118" s="438">
        <v>403.3</v>
      </c>
      <c r="M118" s="438">
        <v>6.8603399999999999</v>
      </c>
    </row>
    <row r="119" spans="1:13">
      <c r="A119" s="245">
        <v>109</v>
      </c>
      <c r="B119" s="441" t="s">
        <v>820</v>
      </c>
      <c r="C119" s="438">
        <v>4008.65</v>
      </c>
      <c r="D119" s="439">
        <v>3971.8666666666663</v>
      </c>
      <c r="E119" s="439">
        <v>3914.9833333333327</v>
      </c>
      <c r="F119" s="439">
        <v>3821.3166666666662</v>
      </c>
      <c r="G119" s="439">
        <v>3764.4333333333325</v>
      </c>
      <c r="H119" s="439">
        <v>4065.5333333333328</v>
      </c>
      <c r="I119" s="439">
        <v>4122.416666666667</v>
      </c>
      <c r="J119" s="439">
        <v>4216.083333333333</v>
      </c>
      <c r="K119" s="438">
        <v>4028.75</v>
      </c>
      <c r="L119" s="438">
        <v>3878.2</v>
      </c>
      <c r="M119" s="438">
        <v>2.9902700000000002</v>
      </c>
    </row>
    <row r="120" spans="1:13">
      <c r="A120" s="245">
        <v>110</v>
      </c>
      <c r="B120" s="441" t="s">
        <v>84</v>
      </c>
      <c r="C120" s="438">
        <v>1666.95</v>
      </c>
      <c r="D120" s="439">
        <v>1670.4666666666665</v>
      </c>
      <c r="E120" s="439">
        <v>1654.583333333333</v>
      </c>
      <c r="F120" s="439">
        <v>1642.2166666666665</v>
      </c>
      <c r="G120" s="439">
        <v>1626.333333333333</v>
      </c>
      <c r="H120" s="439">
        <v>1682.833333333333</v>
      </c>
      <c r="I120" s="439">
        <v>1698.7166666666667</v>
      </c>
      <c r="J120" s="439">
        <v>1711.083333333333</v>
      </c>
      <c r="K120" s="438">
        <v>1686.35</v>
      </c>
      <c r="L120" s="438">
        <v>1658.1</v>
      </c>
      <c r="M120" s="438">
        <v>4.5837000000000003</v>
      </c>
    </row>
    <row r="121" spans="1:13">
      <c r="A121" s="245">
        <v>111</v>
      </c>
      <c r="B121" s="441" t="s">
        <v>85</v>
      </c>
      <c r="C121" s="438">
        <v>683.65</v>
      </c>
      <c r="D121" s="439">
        <v>682.96666666666658</v>
      </c>
      <c r="E121" s="439">
        <v>677.23333333333312</v>
      </c>
      <c r="F121" s="439">
        <v>670.81666666666649</v>
      </c>
      <c r="G121" s="439">
        <v>665.08333333333303</v>
      </c>
      <c r="H121" s="439">
        <v>689.38333333333321</v>
      </c>
      <c r="I121" s="439">
        <v>695.11666666666656</v>
      </c>
      <c r="J121" s="439">
        <v>701.5333333333333</v>
      </c>
      <c r="K121" s="438">
        <v>688.7</v>
      </c>
      <c r="L121" s="438">
        <v>676.55</v>
      </c>
      <c r="M121" s="438">
        <v>11.28467</v>
      </c>
    </row>
    <row r="122" spans="1:13">
      <c r="A122" s="245">
        <v>112</v>
      </c>
      <c r="B122" s="441" t="s">
        <v>232</v>
      </c>
      <c r="C122" s="438">
        <v>916.7</v>
      </c>
      <c r="D122" s="439">
        <v>897.30000000000007</v>
      </c>
      <c r="E122" s="439">
        <v>872.60000000000014</v>
      </c>
      <c r="F122" s="439">
        <v>828.50000000000011</v>
      </c>
      <c r="G122" s="439">
        <v>803.80000000000018</v>
      </c>
      <c r="H122" s="439">
        <v>941.40000000000009</v>
      </c>
      <c r="I122" s="439">
        <v>966.10000000000014</v>
      </c>
      <c r="J122" s="439">
        <v>1010.2</v>
      </c>
      <c r="K122" s="438">
        <v>922</v>
      </c>
      <c r="L122" s="438">
        <v>853.2</v>
      </c>
      <c r="M122" s="438">
        <v>8.7525300000000001</v>
      </c>
    </row>
    <row r="123" spans="1:13">
      <c r="A123" s="245">
        <v>113</v>
      </c>
      <c r="B123" s="441" t="s">
        <v>337</v>
      </c>
      <c r="C123" s="438">
        <v>733.6</v>
      </c>
      <c r="D123" s="439">
        <v>733.58333333333337</v>
      </c>
      <c r="E123" s="439">
        <v>724.11666666666679</v>
      </c>
      <c r="F123" s="439">
        <v>714.63333333333344</v>
      </c>
      <c r="G123" s="439">
        <v>705.16666666666686</v>
      </c>
      <c r="H123" s="439">
        <v>743.06666666666672</v>
      </c>
      <c r="I123" s="439">
        <v>752.53333333333319</v>
      </c>
      <c r="J123" s="439">
        <v>762.01666666666665</v>
      </c>
      <c r="K123" s="438">
        <v>743.05</v>
      </c>
      <c r="L123" s="438">
        <v>724.1</v>
      </c>
      <c r="M123" s="438">
        <v>0.69562000000000002</v>
      </c>
    </row>
    <row r="124" spans="1:13">
      <c r="A124" s="245">
        <v>114</v>
      </c>
      <c r="B124" s="441" t="s">
        <v>233</v>
      </c>
      <c r="C124" s="438">
        <v>415.15</v>
      </c>
      <c r="D124" s="439">
        <v>415.26666666666671</v>
      </c>
      <c r="E124" s="439">
        <v>409.23333333333341</v>
      </c>
      <c r="F124" s="439">
        <v>403.31666666666672</v>
      </c>
      <c r="G124" s="439">
        <v>397.28333333333342</v>
      </c>
      <c r="H124" s="439">
        <v>421.18333333333339</v>
      </c>
      <c r="I124" s="439">
        <v>427.2166666666667</v>
      </c>
      <c r="J124" s="439">
        <v>433.13333333333338</v>
      </c>
      <c r="K124" s="438">
        <v>421.3</v>
      </c>
      <c r="L124" s="438">
        <v>409.35</v>
      </c>
      <c r="M124" s="438">
        <v>9.3498999999999999</v>
      </c>
    </row>
    <row r="125" spans="1:13">
      <c r="A125" s="245">
        <v>115</v>
      </c>
      <c r="B125" s="441" t="s">
        <v>86</v>
      </c>
      <c r="C125" s="438">
        <v>824.9</v>
      </c>
      <c r="D125" s="439">
        <v>825.68333333333339</v>
      </c>
      <c r="E125" s="439">
        <v>818.71666666666681</v>
      </c>
      <c r="F125" s="439">
        <v>812.53333333333342</v>
      </c>
      <c r="G125" s="439">
        <v>805.56666666666683</v>
      </c>
      <c r="H125" s="439">
        <v>831.86666666666679</v>
      </c>
      <c r="I125" s="439">
        <v>838.83333333333348</v>
      </c>
      <c r="J125" s="439">
        <v>845.01666666666677</v>
      </c>
      <c r="K125" s="438">
        <v>832.65</v>
      </c>
      <c r="L125" s="438">
        <v>819.5</v>
      </c>
      <c r="M125" s="438">
        <v>5.8331600000000003</v>
      </c>
    </row>
    <row r="126" spans="1:13">
      <c r="A126" s="245">
        <v>116</v>
      </c>
      <c r="B126" s="441" t="s">
        <v>338</v>
      </c>
      <c r="C126" s="438">
        <v>879.6</v>
      </c>
      <c r="D126" s="439">
        <v>882.86666666666667</v>
      </c>
      <c r="E126" s="439">
        <v>845.73333333333335</v>
      </c>
      <c r="F126" s="439">
        <v>811.86666666666667</v>
      </c>
      <c r="G126" s="439">
        <v>774.73333333333335</v>
      </c>
      <c r="H126" s="439">
        <v>916.73333333333335</v>
      </c>
      <c r="I126" s="439">
        <v>953.86666666666679</v>
      </c>
      <c r="J126" s="439">
        <v>987.73333333333335</v>
      </c>
      <c r="K126" s="438">
        <v>920</v>
      </c>
      <c r="L126" s="438">
        <v>849</v>
      </c>
      <c r="M126" s="438">
        <v>5.0290100000000004</v>
      </c>
    </row>
    <row r="127" spans="1:13">
      <c r="A127" s="245">
        <v>117</v>
      </c>
      <c r="B127" s="441" t="s">
        <v>339</v>
      </c>
      <c r="C127" s="438">
        <v>106.2</v>
      </c>
      <c r="D127" s="439">
        <v>106.33333333333333</v>
      </c>
      <c r="E127" s="439">
        <v>103.86666666666666</v>
      </c>
      <c r="F127" s="439">
        <v>101.53333333333333</v>
      </c>
      <c r="G127" s="439">
        <v>99.066666666666663</v>
      </c>
      <c r="H127" s="439">
        <v>108.66666666666666</v>
      </c>
      <c r="I127" s="439">
        <v>111.13333333333333</v>
      </c>
      <c r="J127" s="439">
        <v>113.46666666666665</v>
      </c>
      <c r="K127" s="438">
        <v>108.8</v>
      </c>
      <c r="L127" s="438">
        <v>104</v>
      </c>
      <c r="M127" s="438">
        <v>7.8605299999999998</v>
      </c>
    </row>
    <row r="128" spans="1:13">
      <c r="A128" s="245">
        <v>118</v>
      </c>
      <c r="B128" s="441" t="s">
        <v>340</v>
      </c>
      <c r="C128" s="438">
        <v>106.9</v>
      </c>
      <c r="D128" s="439">
        <v>106.78333333333335</v>
      </c>
      <c r="E128" s="439">
        <v>104.81666666666669</v>
      </c>
      <c r="F128" s="439">
        <v>102.73333333333335</v>
      </c>
      <c r="G128" s="439">
        <v>100.76666666666669</v>
      </c>
      <c r="H128" s="439">
        <v>108.86666666666669</v>
      </c>
      <c r="I128" s="439">
        <v>110.83333333333336</v>
      </c>
      <c r="J128" s="439">
        <v>112.91666666666669</v>
      </c>
      <c r="K128" s="438">
        <v>108.75</v>
      </c>
      <c r="L128" s="438">
        <v>104.7</v>
      </c>
      <c r="M128" s="438">
        <v>18.523980000000002</v>
      </c>
    </row>
    <row r="129" spans="1:13">
      <c r="A129" s="245">
        <v>119</v>
      </c>
      <c r="B129" s="441" t="s">
        <v>341</v>
      </c>
      <c r="C129" s="438">
        <v>749.55</v>
      </c>
      <c r="D129" s="439">
        <v>741.65</v>
      </c>
      <c r="E129" s="439">
        <v>725.44999999999993</v>
      </c>
      <c r="F129" s="439">
        <v>701.34999999999991</v>
      </c>
      <c r="G129" s="439">
        <v>685.14999999999986</v>
      </c>
      <c r="H129" s="439">
        <v>765.75</v>
      </c>
      <c r="I129" s="439">
        <v>781.95</v>
      </c>
      <c r="J129" s="439">
        <v>806.05000000000007</v>
      </c>
      <c r="K129" s="438">
        <v>757.85</v>
      </c>
      <c r="L129" s="438">
        <v>717.55</v>
      </c>
      <c r="M129" s="438">
        <v>2.0364499999999999</v>
      </c>
    </row>
    <row r="130" spans="1:13">
      <c r="A130" s="245">
        <v>120</v>
      </c>
      <c r="B130" s="441" t="s">
        <v>92</v>
      </c>
      <c r="C130" s="438">
        <v>302.60000000000002</v>
      </c>
      <c r="D130" s="439">
        <v>297.98333333333329</v>
      </c>
      <c r="E130" s="439">
        <v>291.76666666666659</v>
      </c>
      <c r="F130" s="439">
        <v>280.93333333333328</v>
      </c>
      <c r="G130" s="439">
        <v>274.71666666666658</v>
      </c>
      <c r="H130" s="439">
        <v>308.81666666666661</v>
      </c>
      <c r="I130" s="439">
        <v>315.0333333333333</v>
      </c>
      <c r="J130" s="439">
        <v>325.86666666666662</v>
      </c>
      <c r="K130" s="438">
        <v>304.2</v>
      </c>
      <c r="L130" s="438">
        <v>287.14999999999998</v>
      </c>
      <c r="M130" s="438">
        <v>84.692430000000002</v>
      </c>
    </row>
    <row r="131" spans="1:13">
      <c r="A131" s="245">
        <v>121</v>
      </c>
      <c r="B131" s="441" t="s">
        <v>87</v>
      </c>
      <c r="C131" s="438">
        <v>571.75</v>
      </c>
      <c r="D131" s="439">
        <v>573.80000000000007</v>
      </c>
      <c r="E131" s="439">
        <v>567.95000000000016</v>
      </c>
      <c r="F131" s="439">
        <v>564.15000000000009</v>
      </c>
      <c r="G131" s="439">
        <v>558.30000000000018</v>
      </c>
      <c r="H131" s="439">
        <v>577.60000000000014</v>
      </c>
      <c r="I131" s="439">
        <v>583.45000000000005</v>
      </c>
      <c r="J131" s="439">
        <v>587.25000000000011</v>
      </c>
      <c r="K131" s="438">
        <v>579.65</v>
      </c>
      <c r="L131" s="438">
        <v>570</v>
      </c>
      <c r="M131" s="438">
        <v>22.389420000000001</v>
      </c>
    </row>
    <row r="132" spans="1:13">
      <c r="A132" s="245">
        <v>122</v>
      </c>
      <c r="B132" s="441" t="s">
        <v>234</v>
      </c>
      <c r="C132" s="438">
        <v>1817</v>
      </c>
      <c r="D132" s="439">
        <v>1795.6666666666667</v>
      </c>
      <c r="E132" s="439">
        <v>1771.3333333333335</v>
      </c>
      <c r="F132" s="439">
        <v>1725.6666666666667</v>
      </c>
      <c r="G132" s="439">
        <v>1701.3333333333335</v>
      </c>
      <c r="H132" s="439">
        <v>1841.3333333333335</v>
      </c>
      <c r="I132" s="439">
        <v>1865.666666666667</v>
      </c>
      <c r="J132" s="439">
        <v>1911.3333333333335</v>
      </c>
      <c r="K132" s="438">
        <v>1820</v>
      </c>
      <c r="L132" s="438">
        <v>1750</v>
      </c>
      <c r="M132" s="438">
        <v>1.3078700000000001</v>
      </c>
    </row>
    <row r="133" spans="1:13">
      <c r="A133" s="245">
        <v>123</v>
      </c>
      <c r="B133" s="441" t="s">
        <v>342</v>
      </c>
      <c r="C133" s="438">
        <v>1746.55</v>
      </c>
      <c r="D133" s="439">
        <v>1741.5166666666667</v>
      </c>
      <c r="E133" s="439">
        <v>1715.0333333333333</v>
      </c>
      <c r="F133" s="439">
        <v>1683.5166666666667</v>
      </c>
      <c r="G133" s="439">
        <v>1657.0333333333333</v>
      </c>
      <c r="H133" s="439">
        <v>1773.0333333333333</v>
      </c>
      <c r="I133" s="439">
        <v>1799.5166666666664</v>
      </c>
      <c r="J133" s="439">
        <v>1831.0333333333333</v>
      </c>
      <c r="K133" s="438">
        <v>1768</v>
      </c>
      <c r="L133" s="438">
        <v>1710</v>
      </c>
      <c r="M133" s="438">
        <v>8.04129</v>
      </c>
    </row>
    <row r="134" spans="1:13">
      <c r="A134" s="245">
        <v>124</v>
      </c>
      <c r="B134" s="441" t="s">
        <v>343</v>
      </c>
      <c r="C134" s="438">
        <v>180.95</v>
      </c>
      <c r="D134" s="439">
        <v>177.98333333333335</v>
      </c>
      <c r="E134" s="439">
        <v>173.4666666666667</v>
      </c>
      <c r="F134" s="439">
        <v>165.98333333333335</v>
      </c>
      <c r="G134" s="439">
        <v>161.4666666666667</v>
      </c>
      <c r="H134" s="439">
        <v>185.4666666666667</v>
      </c>
      <c r="I134" s="439">
        <v>189.98333333333335</v>
      </c>
      <c r="J134" s="439">
        <v>197.4666666666667</v>
      </c>
      <c r="K134" s="438">
        <v>182.5</v>
      </c>
      <c r="L134" s="438">
        <v>170.5</v>
      </c>
      <c r="M134" s="438">
        <v>15.70153</v>
      </c>
    </row>
    <row r="135" spans="1:13">
      <c r="A135" s="245">
        <v>125</v>
      </c>
      <c r="B135" s="441" t="s">
        <v>828</v>
      </c>
      <c r="C135" s="438">
        <v>186.05</v>
      </c>
      <c r="D135" s="439">
        <v>185.45000000000002</v>
      </c>
      <c r="E135" s="439">
        <v>177.70000000000005</v>
      </c>
      <c r="F135" s="439">
        <v>169.35000000000002</v>
      </c>
      <c r="G135" s="439">
        <v>161.60000000000005</v>
      </c>
      <c r="H135" s="439">
        <v>193.80000000000004</v>
      </c>
      <c r="I135" s="439">
        <v>201.54999999999998</v>
      </c>
      <c r="J135" s="439">
        <v>209.90000000000003</v>
      </c>
      <c r="K135" s="438">
        <v>193.2</v>
      </c>
      <c r="L135" s="438">
        <v>177.1</v>
      </c>
      <c r="M135" s="438">
        <v>9.2802699999999998</v>
      </c>
    </row>
    <row r="136" spans="1:13">
      <c r="A136" s="245">
        <v>126</v>
      </c>
      <c r="B136" s="441" t="s">
        <v>740</v>
      </c>
      <c r="C136" s="438">
        <v>955.65</v>
      </c>
      <c r="D136" s="439">
        <v>952.33333333333337</v>
      </c>
      <c r="E136" s="439">
        <v>944.66666666666674</v>
      </c>
      <c r="F136" s="439">
        <v>933.68333333333339</v>
      </c>
      <c r="G136" s="439">
        <v>926.01666666666677</v>
      </c>
      <c r="H136" s="439">
        <v>963.31666666666672</v>
      </c>
      <c r="I136" s="439">
        <v>970.98333333333346</v>
      </c>
      <c r="J136" s="439">
        <v>981.9666666666667</v>
      </c>
      <c r="K136" s="438">
        <v>960</v>
      </c>
      <c r="L136" s="438">
        <v>941.35</v>
      </c>
      <c r="M136" s="438">
        <v>1.40317</v>
      </c>
    </row>
    <row r="137" spans="1:13">
      <c r="A137" s="245">
        <v>127</v>
      </c>
      <c r="B137" s="441" t="s">
        <v>345</v>
      </c>
      <c r="C137" s="438">
        <v>550.04999999999995</v>
      </c>
      <c r="D137" s="439">
        <v>547.9</v>
      </c>
      <c r="E137" s="439">
        <v>542.29999999999995</v>
      </c>
      <c r="F137" s="439">
        <v>534.54999999999995</v>
      </c>
      <c r="G137" s="439">
        <v>528.94999999999993</v>
      </c>
      <c r="H137" s="439">
        <v>555.65</v>
      </c>
      <c r="I137" s="439">
        <v>561.25000000000011</v>
      </c>
      <c r="J137" s="439">
        <v>569</v>
      </c>
      <c r="K137" s="438">
        <v>553.5</v>
      </c>
      <c r="L137" s="438">
        <v>540.15</v>
      </c>
      <c r="M137" s="438">
        <v>1.3075699999999999</v>
      </c>
    </row>
    <row r="138" spans="1:13">
      <c r="A138" s="245">
        <v>128</v>
      </c>
      <c r="B138" s="441" t="s">
        <v>89</v>
      </c>
      <c r="C138" s="438">
        <v>15</v>
      </c>
      <c r="D138" s="439">
        <v>14.966666666666667</v>
      </c>
      <c r="E138" s="439">
        <v>14.433333333333334</v>
      </c>
      <c r="F138" s="439">
        <v>13.866666666666667</v>
      </c>
      <c r="G138" s="439">
        <v>13.333333333333334</v>
      </c>
      <c r="H138" s="439">
        <v>15.533333333333333</v>
      </c>
      <c r="I138" s="439">
        <v>16.06666666666667</v>
      </c>
      <c r="J138" s="439">
        <v>16.633333333333333</v>
      </c>
      <c r="K138" s="438">
        <v>15.5</v>
      </c>
      <c r="L138" s="438">
        <v>14.4</v>
      </c>
      <c r="M138" s="438">
        <v>125.42310000000001</v>
      </c>
    </row>
    <row r="139" spans="1:13">
      <c r="A139" s="245">
        <v>129</v>
      </c>
      <c r="B139" s="441" t="s">
        <v>346</v>
      </c>
      <c r="C139" s="438">
        <v>196.05</v>
      </c>
      <c r="D139" s="439">
        <v>196.85</v>
      </c>
      <c r="E139" s="439">
        <v>191.2</v>
      </c>
      <c r="F139" s="439">
        <v>186.35</v>
      </c>
      <c r="G139" s="439">
        <v>180.7</v>
      </c>
      <c r="H139" s="439">
        <v>201.7</v>
      </c>
      <c r="I139" s="439">
        <v>207.35000000000002</v>
      </c>
      <c r="J139" s="439">
        <v>212.2</v>
      </c>
      <c r="K139" s="438">
        <v>202.5</v>
      </c>
      <c r="L139" s="438">
        <v>192</v>
      </c>
      <c r="M139" s="438">
        <v>3.5764200000000002</v>
      </c>
    </row>
    <row r="140" spans="1:13">
      <c r="A140" s="245">
        <v>130</v>
      </c>
      <c r="B140" s="441" t="s">
        <v>90</v>
      </c>
      <c r="C140" s="438">
        <v>4229.1000000000004</v>
      </c>
      <c r="D140" s="439">
        <v>4209.9833333333336</v>
      </c>
      <c r="E140" s="439">
        <v>4181.1166666666668</v>
      </c>
      <c r="F140" s="439">
        <v>4133.1333333333332</v>
      </c>
      <c r="G140" s="439">
        <v>4104.2666666666664</v>
      </c>
      <c r="H140" s="439">
        <v>4257.9666666666672</v>
      </c>
      <c r="I140" s="439">
        <v>4286.8333333333339</v>
      </c>
      <c r="J140" s="439">
        <v>4334.8166666666675</v>
      </c>
      <c r="K140" s="438">
        <v>4238.8500000000004</v>
      </c>
      <c r="L140" s="438">
        <v>4162</v>
      </c>
      <c r="M140" s="438">
        <v>2.9412099999999999</v>
      </c>
    </row>
    <row r="141" spans="1:13">
      <c r="A141" s="245">
        <v>131</v>
      </c>
      <c r="B141" s="441" t="s">
        <v>347</v>
      </c>
      <c r="C141" s="438">
        <v>4588.25</v>
      </c>
      <c r="D141" s="439">
        <v>4528.083333333333</v>
      </c>
      <c r="E141" s="439">
        <v>4411.2666666666664</v>
      </c>
      <c r="F141" s="439">
        <v>4234.2833333333338</v>
      </c>
      <c r="G141" s="439">
        <v>4117.4666666666672</v>
      </c>
      <c r="H141" s="439">
        <v>4705.0666666666657</v>
      </c>
      <c r="I141" s="439">
        <v>4821.8833333333332</v>
      </c>
      <c r="J141" s="439">
        <v>4998.866666666665</v>
      </c>
      <c r="K141" s="438">
        <v>4644.8999999999996</v>
      </c>
      <c r="L141" s="438">
        <v>4351.1000000000004</v>
      </c>
      <c r="M141" s="438">
        <v>5.8588699999999996</v>
      </c>
    </row>
    <row r="142" spans="1:13">
      <c r="A142" s="245">
        <v>132</v>
      </c>
      <c r="B142" s="441" t="s">
        <v>348</v>
      </c>
      <c r="C142" s="438">
        <v>3151.85</v>
      </c>
      <c r="D142" s="439">
        <v>3141.1666666666665</v>
      </c>
      <c r="E142" s="439">
        <v>3110.7333333333331</v>
      </c>
      <c r="F142" s="439">
        <v>3069.6166666666668</v>
      </c>
      <c r="G142" s="439">
        <v>3039.1833333333334</v>
      </c>
      <c r="H142" s="439">
        <v>3182.2833333333328</v>
      </c>
      <c r="I142" s="439">
        <v>3212.7166666666662</v>
      </c>
      <c r="J142" s="439">
        <v>3253.8333333333326</v>
      </c>
      <c r="K142" s="438">
        <v>3171.6</v>
      </c>
      <c r="L142" s="438">
        <v>3100.05</v>
      </c>
      <c r="M142" s="438">
        <v>1.77783</v>
      </c>
    </row>
    <row r="143" spans="1:13">
      <c r="A143" s="245">
        <v>133</v>
      </c>
      <c r="B143" s="441" t="s">
        <v>93</v>
      </c>
      <c r="C143" s="438">
        <v>5282</v>
      </c>
      <c r="D143" s="439">
        <v>5269.666666666667</v>
      </c>
      <c r="E143" s="439">
        <v>5239.3333333333339</v>
      </c>
      <c r="F143" s="439">
        <v>5196.666666666667</v>
      </c>
      <c r="G143" s="439">
        <v>5166.3333333333339</v>
      </c>
      <c r="H143" s="439">
        <v>5312.3333333333339</v>
      </c>
      <c r="I143" s="439">
        <v>5342.6666666666679</v>
      </c>
      <c r="J143" s="439">
        <v>5385.3333333333339</v>
      </c>
      <c r="K143" s="438">
        <v>5300</v>
      </c>
      <c r="L143" s="438">
        <v>5227</v>
      </c>
      <c r="M143" s="438">
        <v>4.15489</v>
      </c>
    </row>
    <row r="144" spans="1:13">
      <c r="A144" s="245">
        <v>134</v>
      </c>
      <c r="B144" s="441" t="s">
        <v>349</v>
      </c>
      <c r="C144" s="438">
        <v>432.35</v>
      </c>
      <c r="D144" s="439">
        <v>430.05</v>
      </c>
      <c r="E144" s="439">
        <v>422.3</v>
      </c>
      <c r="F144" s="439">
        <v>412.25</v>
      </c>
      <c r="G144" s="439">
        <v>404.5</v>
      </c>
      <c r="H144" s="439">
        <v>440.1</v>
      </c>
      <c r="I144" s="439">
        <v>447.85</v>
      </c>
      <c r="J144" s="439">
        <v>457.90000000000003</v>
      </c>
      <c r="K144" s="438">
        <v>437.8</v>
      </c>
      <c r="L144" s="438">
        <v>420</v>
      </c>
      <c r="M144" s="438">
        <v>6.3965500000000004</v>
      </c>
    </row>
    <row r="145" spans="1:13">
      <c r="A145" s="245">
        <v>135</v>
      </c>
      <c r="B145" s="441" t="s">
        <v>350</v>
      </c>
      <c r="C145" s="438">
        <v>110.65</v>
      </c>
      <c r="D145" s="439">
        <v>109.68333333333332</v>
      </c>
      <c r="E145" s="439">
        <v>108.06666666666665</v>
      </c>
      <c r="F145" s="439">
        <v>105.48333333333332</v>
      </c>
      <c r="G145" s="439">
        <v>103.86666666666665</v>
      </c>
      <c r="H145" s="439">
        <v>112.26666666666665</v>
      </c>
      <c r="I145" s="439">
        <v>113.88333333333333</v>
      </c>
      <c r="J145" s="439">
        <v>116.46666666666665</v>
      </c>
      <c r="K145" s="438">
        <v>111.3</v>
      </c>
      <c r="L145" s="438">
        <v>107.1</v>
      </c>
      <c r="M145" s="438">
        <v>6.2889499999999998</v>
      </c>
    </row>
    <row r="146" spans="1:13">
      <c r="A146" s="245">
        <v>136</v>
      </c>
      <c r="B146" s="441" t="s">
        <v>829</v>
      </c>
      <c r="C146" s="438">
        <v>278.8</v>
      </c>
      <c r="D146" s="439">
        <v>277.59999999999997</v>
      </c>
      <c r="E146" s="439">
        <v>274.69999999999993</v>
      </c>
      <c r="F146" s="439">
        <v>270.59999999999997</v>
      </c>
      <c r="G146" s="439">
        <v>267.69999999999993</v>
      </c>
      <c r="H146" s="439">
        <v>281.69999999999993</v>
      </c>
      <c r="I146" s="439">
        <v>284.59999999999991</v>
      </c>
      <c r="J146" s="439">
        <v>288.69999999999993</v>
      </c>
      <c r="K146" s="438">
        <v>280.5</v>
      </c>
      <c r="L146" s="438">
        <v>273.5</v>
      </c>
      <c r="M146" s="438">
        <v>6.48855</v>
      </c>
    </row>
    <row r="147" spans="1:13">
      <c r="A147" s="245">
        <v>137</v>
      </c>
      <c r="B147" s="441" t="s">
        <v>742</v>
      </c>
      <c r="C147" s="438">
        <v>1818.15</v>
      </c>
      <c r="D147" s="439">
        <v>1819.1333333333332</v>
      </c>
      <c r="E147" s="439">
        <v>1802.2666666666664</v>
      </c>
      <c r="F147" s="439">
        <v>1786.3833333333332</v>
      </c>
      <c r="G147" s="439">
        <v>1769.5166666666664</v>
      </c>
      <c r="H147" s="439">
        <v>1835.0166666666664</v>
      </c>
      <c r="I147" s="439">
        <v>1851.8833333333332</v>
      </c>
      <c r="J147" s="439">
        <v>1867.7666666666664</v>
      </c>
      <c r="K147" s="438">
        <v>1836</v>
      </c>
      <c r="L147" s="438">
        <v>1803.25</v>
      </c>
      <c r="M147" s="438">
        <v>4.8210000000000003E-2</v>
      </c>
    </row>
    <row r="148" spans="1:13">
      <c r="A148" s="245">
        <v>138</v>
      </c>
      <c r="B148" s="441" t="s">
        <v>235</v>
      </c>
      <c r="C148" s="438">
        <v>73.900000000000006</v>
      </c>
      <c r="D148" s="439">
        <v>73.05</v>
      </c>
      <c r="E148" s="439">
        <v>71.599999999999994</v>
      </c>
      <c r="F148" s="439">
        <v>69.3</v>
      </c>
      <c r="G148" s="439">
        <v>67.849999999999994</v>
      </c>
      <c r="H148" s="439">
        <v>75.349999999999994</v>
      </c>
      <c r="I148" s="439">
        <v>76.800000000000011</v>
      </c>
      <c r="J148" s="439">
        <v>79.099999999999994</v>
      </c>
      <c r="K148" s="438">
        <v>74.5</v>
      </c>
      <c r="L148" s="438">
        <v>70.75</v>
      </c>
      <c r="M148" s="438">
        <v>23.173590000000001</v>
      </c>
    </row>
    <row r="149" spans="1:13">
      <c r="A149" s="245">
        <v>139</v>
      </c>
      <c r="B149" s="441" t="s">
        <v>94</v>
      </c>
      <c r="C149" s="438">
        <v>2698.45</v>
      </c>
      <c r="D149" s="439">
        <v>2700.8166666666666</v>
      </c>
      <c r="E149" s="439">
        <v>2659.6333333333332</v>
      </c>
      <c r="F149" s="439">
        <v>2620.8166666666666</v>
      </c>
      <c r="G149" s="439">
        <v>2579.6333333333332</v>
      </c>
      <c r="H149" s="439">
        <v>2739.6333333333332</v>
      </c>
      <c r="I149" s="439">
        <v>2780.8166666666666</v>
      </c>
      <c r="J149" s="439">
        <v>2819.6333333333332</v>
      </c>
      <c r="K149" s="438">
        <v>2742</v>
      </c>
      <c r="L149" s="438">
        <v>2662</v>
      </c>
      <c r="M149" s="438">
        <v>5.2892200000000003</v>
      </c>
    </row>
    <row r="150" spans="1:13">
      <c r="A150" s="245">
        <v>140</v>
      </c>
      <c r="B150" s="441" t="s">
        <v>351</v>
      </c>
      <c r="C150" s="438">
        <v>209.05</v>
      </c>
      <c r="D150" s="439">
        <v>208.58333333333334</v>
      </c>
      <c r="E150" s="439">
        <v>206.4666666666667</v>
      </c>
      <c r="F150" s="439">
        <v>203.88333333333335</v>
      </c>
      <c r="G150" s="439">
        <v>201.76666666666671</v>
      </c>
      <c r="H150" s="439">
        <v>211.16666666666669</v>
      </c>
      <c r="I150" s="439">
        <v>213.2833333333333</v>
      </c>
      <c r="J150" s="439">
        <v>215.86666666666667</v>
      </c>
      <c r="K150" s="438">
        <v>210.7</v>
      </c>
      <c r="L150" s="438">
        <v>206</v>
      </c>
      <c r="M150" s="438">
        <v>0.37437999999999999</v>
      </c>
    </row>
    <row r="151" spans="1:13">
      <c r="A151" s="245">
        <v>141</v>
      </c>
      <c r="B151" s="441" t="s">
        <v>236</v>
      </c>
      <c r="C151" s="438">
        <v>531.25</v>
      </c>
      <c r="D151" s="439">
        <v>530.86666666666667</v>
      </c>
      <c r="E151" s="439">
        <v>524.43333333333339</v>
      </c>
      <c r="F151" s="439">
        <v>517.61666666666667</v>
      </c>
      <c r="G151" s="439">
        <v>511.18333333333339</v>
      </c>
      <c r="H151" s="439">
        <v>537.68333333333339</v>
      </c>
      <c r="I151" s="439">
        <v>544.11666666666656</v>
      </c>
      <c r="J151" s="439">
        <v>550.93333333333339</v>
      </c>
      <c r="K151" s="438">
        <v>537.29999999999995</v>
      </c>
      <c r="L151" s="438">
        <v>524.04999999999995</v>
      </c>
      <c r="M151" s="438">
        <v>6.15449</v>
      </c>
    </row>
    <row r="152" spans="1:13">
      <c r="A152" s="245">
        <v>142</v>
      </c>
      <c r="B152" s="441" t="s">
        <v>237</v>
      </c>
      <c r="C152" s="438">
        <v>1573.15</v>
      </c>
      <c r="D152" s="439">
        <v>1568.8833333333332</v>
      </c>
      <c r="E152" s="439">
        <v>1551.4166666666665</v>
      </c>
      <c r="F152" s="439">
        <v>1529.6833333333334</v>
      </c>
      <c r="G152" s="439">
        <v>1512.2166666666667</v>
      </c>
      <c r="H152" s="439">
        <v>1590.6166666666663</v>
      </c>
      <c r="I152" s="439">
        <v>1608.083333333333</v>
      </c>
      <c r="J152" s="439">
        <v>1629.8166666666662</v>
      </c>
      <c r="K152" s="438">
        <v>1586.35</v>
      </c>
      <c r="L152" s="438">
        <v>1547.15</v>
      </c>
      <c r="M152" s="438">
        <v>0.68491999999999997</v>
      </c>
    </row>
    <row r="153" spans="1:13">
      <c r="A153" s="245">
        <v>143</v>
      </c>
      <c r="B153" s="441" t="s">
        <v>238</v>
      </c>
      <c r="C153" s="438">
        <v>80.900000000000006</v>
      </c>
      <c r="D153" s="439">
        <v>80.816666666666663</v>
      </c>
      <c r="E153" s="439">
        <v>79.883333333333326</v>
      </c>
      <c r="F153" s="439">
        <v>78.86666666666666</v>
      </c>
      <c r="G153" s="439">
        <v>77.933333333333323</v>
      </c>
      <c r="H153" s="439">
        <v>81.833333333333329</v>
      </c>
      <c r="I153" s="439">
        <v>82.766666666666666</v>
      </c>
      <c r="J153" s="439">
        <v>83.783333333333331</v>
      </c>
      <c r="K153" s="438">
        <v>81.75</v>
      </c>
      <c r="L153" s="438">
        <v>79.8</v>
      </c>
      <c r="M153" s="438">
        <v>21.164899999999999</v>
      </c>
    </row>
    <row r="154" spans="1:13">
      <c r="A154" s="245">
        <v>144</v>
      </c>
      <c r="B154" s="441" t="s">
        <v>95</v>
      </c>
      <c r="C154" s="438">
        <v>91.25</v>
      </c>
      <c r="D154" s="439">
        <v>90.683333333333337</v>
      </c>
      <c r="E154" s="439">
        <v>89.76666666666668</v>
      </c>
      <c r="F154" s="439">
        <v>88.283333333333346</v>
      </c>
      <c r="G154" s="439">
        <v>87.366666666666688</v>
      </c>
      <c r="H154" s="439">
        <v>92.166666666666671</v>
      </c>
      <c r="I154" s="439">
        <v>93.083333333333329</v>
      </c>
      <c r="J154" s="439">
        <v>94.566666666666663</v>
      </c>
      <c r="K154" s="438">
        <v>91.6</v>
      </c>
      <c r="L154" s="438">
        <v>89.2</v>
      </c>
      <c r="M154" s="438">
        <v>10.88998</v>
      </c>
    </row>
    <row r="155" spans="1:13">
      <c r="A155" s="245">
        <v>145</v>
      </c>
      <c r="B155" s="441" t="s">
        <v>352</v>
      </c>
      <c r="C155" s="438">
        <v>711.45</v>
      </c>
      <c r="D155" s="439">
        <v>707.66666666666663</v>
      </c>
      <c r="E155" s="439">
        <v>694.93333333333328</v>
      </c>
      <c r="F155" s="439">
        <v>678.41666666666663</v>
      </c>
      <c r="G155" s="439">
        <v>665.68333333333328</v>
      </c>
      <c r="H155" s="439">
        <v>724.18333333333328</v>
      </c>
      <c r="I155" s="439">
        <v>736.91666666666663</v>
      </c>
      <c r="J155" s="439">
        <v>753.43333333333328</v>
      </c>
      <c r="K155" s="438">
        <v>720.4</v>
      </c>
      <c r="L155" s="438">
        <v>691.15</v>
      </c>
      <c r="M155" s="438">
        <v>1.17953</v>
      </c>
    </row>
    <row r="156" spans="1:13">
      <c r="A156" s="245">
        <v>146</v>
      </c>
      <c r="B156" s="441" t="s">
        <v>96</v>
      </c>
      <c r="C156" s="438">
        <v>1167.9000000000001</v>
      </c>
      <c r="D156" s="439">
        <v>1166.0333333333335</v>
      </c>
      <c r="E156" s="439">
        <v>1153.116666666667</v>
      </c>
      <c r="F156" s="439">
        <v>1138.3333333333335</v>
      </c>
      <c r="G156" s="439">
        <v>1125.416666666667</v>
      </c>
      <c r="H156" s="439">
        <v>1180.8166666666671</v>
      </c>
      <c r="I156" s="439">
        <v>1193.7333333333336</v>
      </c>
      <c r="J156" s="439">
        <v>1208.5166666666671</v>
      </c>
      <c r="K156" s="438">
        <v>1178.95</v>
      </c>
      <c r="L156" s="438">
        <v>1151.25</v>
      </c>
      <c r="M156" s="438">
        <v>7.13049</v>
      </c>
    </row>
    <row r="157" spans="1:13">
      <c r="A157" s="245">
        <v>147</v>
      </c>
      <c r="B157" s="441" t="s">
        <v>97</v>
      </c>
      <c r="C157" s="438">
        <v>185.5</v>
      </c>
      <c r="D157" s="439">
        <v>184.66666666666666</v>
      </c>
      <c r="E157" s="439">
        <v>183.33333333333331</v>
      </c>
      <c r="F157" s="439">
        <v>181.16666666666666</v>
      </c>
      <c r="G157" s="439">
        <v>179.83333333333331</v>
      </c>
      <c r="H157" s="439">
        <v>186.83333333333331</v>
      </c>
      <c r="I157" s="439">
        <v>188.16666666666663</v>
      </c>
      <c r="J157" s="439">
        <v>190.33333333333331</v>
      </c>
      <c r="K157" s="438">
        <v>186</v>
      </c>
      <c r="L157" s="438">
        <v>182.5</v>
      </c>
      <c r="M157" s="438">
        <v>16.68158</v>
      </c>
    </row>
    <row r="158" spans="1:13">
      <c r="A158" s="245">
        <v>148</v>
      </c>
      <c r="B158" s="441" t="s">
        <v>354</v>
      </c>
      <c r="C158" s="438">
        <v>362.3</v>
      </c>
      <c r="D158" s="439">
        <v>353.86666666666662</v>
      </c>
      <c r="E158" s="439">
        <v>341.73333333333323</v>
      </c>
      <c r="F158" s="439">
        <v>321.16666666666663</v>
      </c>
      <c r="G158" s="439">
        <v>309.03333333333325</v>
      </c>
      <c r="H158" s="439">
        <v>374.43333333333322</v>
      </c>
      <c r="I158" s="439">
        <v>386.56666666666655</v>
      </c>
      <c r="J158" s="439">
        <v>407.13333333333321</v>
      </c>
      <c r="K158" s="438">
        <v>366</v>
      </c>
      <c r="L158" s="438">
        <v>333.3</v>
      </c>
      <c r="M158" s="438">
        <v>11.87602</v>
      </c>
    </row>
    <row r="159" spans="1:13">
      <c r="A159" s="245">
        <v>149</v>
      </c>
      <c r="B159" s="441" t="s">
        <v>98</v>
      </c>
      <c r="C159" s="438">
        <v>85.35</v>
      </c>
      <c r="D159" s="439">
        <v>84.283333333333331</v>
      </c>
      <c r="E159" s="439">
        <v>82.966666666666669</v>
      </c>
      <c r="F159" s="439">
        <v>80.583333333333343</v>
      </c>
      <c r="G159" s="439">
        <v>79.26666666666668</v>
      </c>
      <c r="H159" s="439">
        <v>86.666666666666657</v>
      </c>
      <c r="I159" s="439">
        <v>87.98333333333332</v>
      </c>
      <c r="J159" s="439">
        <v>90.366666666666646</v>
      </c>
      <c r="K159" s="438">
        <v>85.6</v>
      </c>
      <c r="L159" s="438">
        <v>81.900000000000006</v>
      </c>
      <c r="M159" s="438">
        <v>148.30152000000001</v>
      </c>
    </row>
    <row r="160" spans="1:13">
      <c r="A160" s="245">
        <v>150</v>
      </c>
      <c r="B160" s="441" t="s">
        <v>355</v>
      </c>
      <c r="C160" s="438">
        <v>2837.8</v>
      </c>
      <c r="D160" s="439">
        <v>2838.15</v>
      </c>
      <c r="E160" s="439">
        <v>2789.3</v>
      </c>
      <c r="F160" s="439">
        <v>2740.8</v>
      </c>
      <c r="G160" s="439">
        <v>2691.9500000000003</v>
      </c>
      <c r="H160" s="439">
        <v>2886.65</v>
      </c>
      <c r="I160" s="439">
        <v>2935.4999999999995</v>
      </c>
      <c r="J160" s="439">
        <v>2984</v>
      </c>
      <c r="K160" s="438">
        <v>2887</v>
      </c>
      <c r="L160" s="438">
        <v>2789.65</v>
      </c>
      <c r="M160" s="438">
        <v>0.37665999999999999</v>
      </c>
    </row>
    <row r="161" spans="1:13">
      <c r="A161" s="245">
        <v>151</v>
      </c>
      <c r="B161" s="441" t="s">
        <v>356</v>
      </c>
      <c r="C161" s="438">
        <v>482.4</v>
      </c>
      <c r="D161" s="439">
        <v>476.26666666666665</v>
      </c>
      <c r="E161" s="439">
        <v>467.93333333333328</v>
      </c>
      <c r="F161" s="439">
        <v>453.46666666666664</v>
      </c>
      <c r="G161" s="439">
        <v>445.13333333333327</v>
      </c>
      <c r="H161" s="439">
        <v>490.73333333333329</v>
      </c>
      <c r="I161" s="439">
        <v>499.06666666666666</v>
      </c>
      <c r="J161" s="439">
        <v>513.5333333333333</v>
      </c>
      <c r="K161" s="438">
        <v>484.6</v>
      </c>
      <c r="L161" s="438">
        <v>461.8</v>
      </c>
      <c r="M161" s="438">
        <v>2.1176300000000001</v>
      </c>
    </row>
    <row r="162" spans="1:13">
      <c r="A162" s="245">
        <v>152</v>
      </c>
      <c r="B162" s="441" t="s">
        <v>357</v>
      </c>
      <c r="C162" s="438">
        <v>168.6</v>
      </c>
      <c r="D162" s="439">
        <v>167.83333333333331</v>
      </c>
      <c r="E162" s="439">
        <v>166.21666666666664</v>
      </c>
      <c r="F162" s="439">
        <v>163.83333333333331</v>
      </c>
      <c r="G162" s="439">
        <v>162.21666666666664</v>
      </c>
      <c r="H162" s="439">
        <v>170.21666666666664</v>
      </c>
      <c r="I162" s="439">
        <v>171.83333333333331</v>
      </c>
      <c r="J162" s="439">
        <v>174.21666666666664</v>
      </c>
      <c r="K162" s="438">
        <v>169.45</v>
      </c>
      <c r="L162" s="438">
        <v>165.45</v>
      </c>
      <c r="M162" s="438">
        <v>3.16947</v>
      </c>
    </row>
    <row r="163" spans="1:13">
      <c r="A163" s="245">
        <v>153</v>
      </c>
      <c r="B163" s="441" t="s">
        <v>358</v>
      </c>
      <c r="C163" s="438">
        <v>164.5</v>
      </c>
      <c r="D163" s="439">
        <v>164.08333333333334</v>
      </c>
      <c r="E163" s="439">
        <v>161.41666666666669</v>
      </c>
      <c r="F163" s="439">
        <v>158.33333333333334</v>
      </c>
      <c r="G163" s="439">
        <v>155.66666666666669</v>
      </c>
      <c r="H163" s="439">
        <v>167.16666666666669</v>
      </c>
      <c r="I163" s="439">
        <v>169.83333333333337</v>
      </c>
      <c r="J163" s="439">
        <v>172.91666666666669</v>
      </c>
      <c r="K163" s="438">
        <v>166.75</v>
      </c>
      <c r="L163" s="438">
        <v>161</v>
      </c>
      <c r="M163" s="438">
        <v>24.3721</v>
      </c>
    </row>
    <row r="164" spans="1:13">
      <c r="A164" s="245">
        <v>154</v>
      </c>
      <c r="B164" s="441" t="s">
        <v>359</v>
      </c>
      <c r="C164" s="438">
        <v>235.15</v>
      </c>
      <c r="D164" s="439">
        <v>233.33333333333334</v>
      </c>
      <c r="E164" s="439">
        <v>229.36666666666667</v>
      </c>
      <c r="F164" s="439">
        <v>223.58333333333334</v>
      </c>
      <c r="G164" s="439">
        <v>219.61666666666667</v>
      </c>
      <c r="H164" s="439">
        <v>239.11666666666667</v>
      </c>
      <c r="I164" s="439">
        <v>243.08333333333331</v>
      </c>
      <c r="J164" s="439">
        <v>248.86666666666667</v>
      </c>
      <c r="K164" s="438">
        <v>237.3</v>
      </c>
      <c r="L164" s="438">
        <v>227.55</v>
      </c>
      <c r="M164" s="438">
        <v>19.206219999999998</v>
      </c>
    </row>
    <row r="165" spans="1:13">
      <c r="A165" s="245">
        <v>155</v>
      </c>
      <c r="B165" s="441" t="s">
        <v>239</v>
      </c>
      <c r="C165" s="438">
        <v>10.55</v>
      </c>
      <c r="D165" s="439">
        <v>10.316666666666666</v>
      </c>
      <c r="E165" s="439">
        <v>9.9333333333333336</v>
      </c>
      <c r="F165" s="439">
        <v>9.3166666666666664</v>
      </c>
      <c r="G165" s="439">
        <v>8.9333333333333336</v>
      </c>
      <c r="H165" s="439">
        <v>10.933333333333334</v>
      </c>
      <c r="I165" s="439">
        <v>11.316666666666666</v>
      </c>
      <c r="J165" s="439">
        <v>11.933333333333334</v>
      </c>
      <c r="K165" s="438">
        <v>10.7</v>
      </c>
      <c r="L165" s="438">
        <v>9.6999999999999993</v>
      </c>
      <c r="M165" s="438">
        <v>281.87524999999999</v>
      </c>
    </row>
    <row r="166" spans="1:13">
      <c r="A166" s="245">
        <v>156</v>
      </c>
      <c r="B166" s="441" t="s">
        <v>240</v>
      </c>
      <c r="C166" s="438">
        <v>68.45</v>
      </c>
      <c r="D166" s="439">
        <v>66.833333333333329</v>
      </c>
      <c r="E166" s="439">
        <v>65.216666666666654</v>
      </c>
      <c r="F166" s="439">
        <v>61.983333333333327</v>
      </c>
      <c r="G166" s="439">
        <v>60.366666666666653</v>
      </c>
      <c r="H166" s="439">
        <v>70.066666666666663</v>
      </c>
      <c r="I166" s="439">
        <v>71.683333333333337</v>
      </c>
      <c r="J166" s="439">
        <v>74.916666666666657</v>
      </c>
      <c r="K166" s="438">
        <v>68.45</v>
      </c>
      <c r="L166" s="438">
        <v>63.6</v>
      </c>
      <c r="M166" s="438">
        <v>53.762929999999997</v>
      </c>
    </row>
    <row r="167" spans="1:13">
      <c r="A167" s="245">
        <v>157</v>
      </c>
      <c r="B167" s="441" t="s">
        <v>99</v>
      </c>
      <c r="C167" s="438">
        <v>155.25</v>
      </c>
      <c r="D167" s="439">
        <v>154.21666666666667</v>
      </c>
      <c r="E167" s="439">
        <v>152.28333333333333</v>
      </c>
      <c r="F167" s="439">
        <v>149.31666666666666</v>
      </c>
      <c r="G167" s="439">
        <v>147.38333333333333</v>
      </c>
      <c r="H167" s="439">
        <v>157.18333333333334</v>
      </c>
      <c r="I167" s="439">
        <v>159.11666666666667</v>
      </c>
      <c r="J167" s="439">
        <v>162.08333333333334</v>
      </c>
      <c r="K167" s="438">
        <v>156.15</v>
      </c>
      <c r="L167" s="438">
        <v>151.25</v>
      </c>
      <c r="M167" s="438">
        <v>134.88792000000001</v>
      </c>
    </row>
    <row r="168" spans="1:13">
      <c r="A168" s="245">
        <v>158</v>
      </c>
      <c r="B168" s="441" t="s">
        <v>360</v>
      </c>
      <c r="C168" s="438">
        <v>358.25</v>
      </c>
      <c r="D168" s="439">
        <v>355.88333333333338</v>
      </c>
      <c r="E168" s="439">
        <v>343.86666666666679</v>
      </c>
      <c r="F168" s="439">
        <v>329.48333333333341</v>
      </c>
      <c r="G168" s="439">
        <v>317.46666666666681</v>
      </c>
      <c r="H168" s="439">
        <v>370.26666666666677</v>
      </c>
      <c r="I168" s="439">
        <v>382.2833333333333</v>
      </c>
      <c r="J168" s="439">
        <v>396.66666666666674</v>
      </c>
      <c r="K168" s="438">
        <v>367.9</v>
      </c>
      <c r="L168" s="438">
        <v>341.5</v>
      </c>
      <c r="M168" s="438">
        <v>14.691689999999999</v>
      </c>
    </row>
    <row r="169" spans="1:13">
      <c r="A169" s="245">
        <v>159</v>
      </c>
      <c r="B169" s="441" t="s">
        <v>361</v>
      </c>
      <c r="C169" s="438">
        <v>284.3</v>
      </c>
      <c r="D169" s="439">
        <v>284.03333333333336</v>
      </c>
      <c r="E169" s="439">
        <v>278.16666666666674</v>
      </c>
      <c r="F169" s="439">
        <v>272.03333333333336</v>
      </c>
      <c r="G169" s="439">
        <v>266.16666666666674</v>
      </c>
      <c r="H169" s="439">
        <v>290.16666666666674</v>
      </c>
      <c r="I169" s="439">
        <v>296.03333333333342</v>
      </c>
      <c r="J169" s="439">
        <v>302.16666666666674</v>
      </c>
      <c r="K169" s="438">
        <v>289.89999999999998</v>
      </c>
      <c r="L169" s="438">
        <v>277.89999999999998</v>
      </c>
      <c r="M169" s="438">
        <v>2.3826499999999999</v>
      </c>
    </row>
    <row r="170" spans="1:13">
      <c r="A170" s="245">
        <v>160</v>
      </c>
      <c r="B170" s="441" t="s">
        <v>744</v>
      </c>
      <c r="C170" s="438">
        <v>4603</v>
      </c>
      <c r="D170" s="439">
        <v>4564.2833333333338</v>
      </c>
      <c r="E170" s="439">
        <v>4488.7166666666672</v>
      </c>
      <c r="F170" s="439">
        <v>4374.4333333333334</v>
      </c>
      <c r="G170" s="439">
        <v>4298.8666666666668</v>
      </c>
      <c r="H170" s="439">
        <v>4678.5666666666675</v>
      </c>
      <c r="I170" s="439">
        <v>4754.133333333335</v>
      </c>
      <c r="J170" s="439">
        <v>4868.4166666666679</v>
      </c>
      <c r="K170" s="438">
        <v>4639.8500000000004</v>
      </c>
      <c r="L170" s="438">
        <v>4450</v>
      </c>
      <c r="M170" s="438">
        <v>0.36748999999999998</v>
      </c>
    </row>
    <row r="171" spans="1:13">
      <c r="A171" s="245">
        <v>161</v>
      </c>
      <c r="B171" s="441" t="s">
        <v>102</v>
      </c>
      <c r="C171" s="438">
        <v>30.9</v>
      </c>
      <c r="D171" s="439">
        <v>30.25</v>
      </c>
      <c r="E171" s="439">
        <v>28.35</v>
      </c>
      <c r="F171" s="439">
        <v>25.8</v>
      </c>
      <c r="G171" s="439">
        <v>23.900000000000002</v>
      </c>
      <c r="H171" s="439">
        <v>32.799999999999997</v>
      </c>
      <c r="I171" s="439">
        <v>34.700000000000003</v>
      </c>
      <c r="J171" s="439">
        <v>37.25</v>
      </c>
      <c r="K171" s="438">
        <v>32.15</v>
      </c>
      <c r="L171" s="438">
        <v>27.7</v>
      </c>
      <c r="M171" s="438">
        <v>1253.9040399999999</v>
      </c>
    </row>
    <row r="172" spans="1:13">
      <c r="A172" s="245">
        <v>162</v>
      </c>
      <c r="B172" s="441" t="s">
        <v>362</v>
      </c>
      <c r="C172" s="438">
        <v>3050.3</v>
      </c>
      <c r="D172" s="439">
        <v>3033.1</v>
      </c>
      <c r="E172" s="439">
        <v>2989.2</v>
      </c>
      <c r="F172" s="439">
        <v>2928.1</v>
      </c>
      <c r="G172" s="439">
        <v>2884.2</v>
      </c>
      <c r="H172" s="439">
        <v>3094.2</v>
      </c>
      <c r="I172" s="439">
        <v>3138.1000000000004</v>
      </c>
      <c r="J172" s="439">
        <v>3199.2</v>
      </c>
      <c r="K172" s="438">
        <v>3077</v>
      </c>
      <c r="L172" s="438">
        <v>2972</v>
      </c>
      <c r="M172" s="438">
        <v>0.25808999999999999</v>
      </c>
    </row>
    <row r="173" spans="1:13">
      <c r="A173" s="245">
        <v>163</v>
      </c>
      <c r="B173" s="441" t="s">
        <v>745</v>
      </c>
      <c r="C173" s="438">
        <v>201.9</v>
      </c>
      <c r="D173" s="439">
        <v>198.44999999999996</v>
      </c>
      <c r="E173" s="439">
        <v>193.89999999999992</v>
      </c>
      <c r="F173" s="439">
        <v>185.89999999999995</v>
      </c>
      <c r="G173" s="439">
        <v>181.34999999999991</v>
      </c>
      <c r="H173" s="439">
        <v>206.44999999999993</v>
      </c>
      <c r="I173" s="439">
        <v>210.99999999999994</v>
      </c>
      <c r="J173" s="439">
        <v>218.99999999999994</v>
      </c>
      <c r="K173" s="438">
        <v>203</v>
      </c>
      <c r="L173" s="438">
        <v>190.45</v>
      </c>
      <c r="M173" s="438">
        <v>2.7010299999999998</v>
      </c>
    </row>
    <row r="174" spans="1:13">
      <c r="A174" s="245">
        <v>164</v>
      </c>
      <c r="B174" s="441" t="s">
        <v>363</v>
      </c>
      <c r="C174" s="438">
        <v>3343.3</v>
      </c>
      <c r="D174" s="439">
        <v>3255.2666666666664</v>
      </c>
      <c r="E174" s="439">
        <v>3114.7833333333328</v>
      </c>
      <c r="F174" s="439">
        <v>2886.2666666666664</v>
      </c>
      <c r="G174" s="439">
        <v>2745.7833333333328</v>
      </c>
      <c r="H174" s="439">
        <v>3483.7833333333328</v>
      </c>
      <c r="I174" s="439">
        <v>3624.2666666666664</v>
      </c>
      <c r="J174" s="439">
        <v>3852.7833333333328</v>
      </c>
      <c r="K174" s="438">
        <v>3395.75</v>
      </c>
      <c r="L174" s="438">
        <v>3026.75</v>
      </c>
      <c r="M174" s="438">
        <v>0.73919000000000001</v>
      </c>
    </row>
    <row r="175" spans="1:13">
      <c r="A175" s="245">
        <v>165</v>
      </c>
      <c r="B175" s="441" t="s">
        <v>241</v>
      </c>
      <c r="C175" s="438">
        <v>198.6</v>
      </c>
      <c r="D175" s="439">
        <v>198.66666666666666</v>
      </c>
      <c r="E175" s="439">
        <v>196.43333333333331</v>
      </c>
      <c r="F175" s="439">
        <v>194.26666666666665</v>
      </c>
      <c r="G175" s="439">
        <v>192.0333333333333</v>
      </c>
      <c r="H175" s="439">
        <v>200.83333333333331</v>
      </c>
      <c r="I175" s="439">
        <v>203.06666666666666</v>
      </c>
      <c r="J175" s="439">
        <v>205.23333333333332</v>
      </c>
      <c r="K175" s="438">
        <v>200.9</v>
      </c>
      <c r="L175" s="438">
        <v>196.5</v>
      </c>
      <c r="M175" s="438">
        <v>6.0675100000000004</v>
      </c>
    </row>
    <row r="176" spans="1:13">
      <c r="A176" s="245">
        <v>166</v>
      </c>
      <c r="B176" s="441" t="s">
        <v>364</v>
      </c>
      <c r="C176" s="438">
        <v>5623.55</v>
      </c>
      <c r="D176" s="439">
        <v>5597.8499999999995</v>
      </c>
      <c r="E176" s="439">
        <v>5525.6999999999989</v>
      </c>
      <c r="F176" s="439">
        <v>5427.8499999999995</v>
      </c>
      <c r="G176" s="439">
        <v>5355.6999999999989</v>
      </c>
      <c r="H176" s="439">
        <v>5695.6999999999989</v>
      </c>
      <c r="I176" s="439">
        <v>5767.8499999999985</v>
      </c>
      <c r="J176" s="439">
        <v>5865.6999999999989</v>
      </c>
      <c r="K176" s="438">
        <v>5670</v>
      </c>
      <c r="L176" s="438">
        <v>5500</v>
      </c>
      <c r="M176" s="438">
        <v>3.4810000000000001E-2</v>
      </c>
    </row>
    <row r="177" spans="1:13">
      <c r="A177" s="245">
        <v>167</v>
      </c>
      <c r="B177" s="441" t="s">
        <v>365</v>
      </c>
      <c r="C177" s="438">
        <v>1535.65</v>
      </c>
      <c r="D177" s="439">
        <v>1530.2666666666667</v>
      </c>
      <c r="E177" s="439">
        <v>1505.5333333333333</v>
      </c>
      <c r="F177" s="439">
        <v>1475.4166666666667</v>
      </c>
      <c r="G177" s="439">
        <v>1450.6833333333334</v>
      </c>
      <c r="H177" s="439">
        <v>1560.3833333333332</v>
      </c>
      <c r="I177" s="439">
        <v>1585.1166666666663</v>
      </c>
      <c r="J177" s="439">
        <v>1615.2333333333331</v>
      </c>
      <c r="K177" s="438">
        <v>1555</v>
      </c>
      <c r="L177" s="438">
        <v>1500.15</v>
      </c>
      <c r="M177" s="438">
        <v>0.29405999999999999</v>
      </c>
    </row>
    <row r="178" spans="1:13">
      <c r="A178" s="245">
        <v>168</v>
      </c>
      <c r="B178" s="441" t="s">
        <v>100</v>
      </c>
      <c r="C178" s="438">
        <v>641.15</v>
      </c>
      <c r="D178" s="439">
        <v>640.44999999999993</v>
      </c>
      <c r="E178" s="439">
        <v>633.44999999999982</v>
      </c>
      <c r="F178" s="439">
        <v>625.74999999999989</v>
      </c>
      <c r="G178" s="439">
        <v>618.74999999999977</v>
      </c>
      <c r="H178" s="439">
        <v>648.14999999999986</v>
      </c>
      <c r="I178" s="439">
        <v>655.15000000000009</v>
      </c>
      <c r="J178" s="439">
        <v>662.84999999999991</v>
      </c>
      <c r="K178" s="438">
        <v>647.45000000000005</v>
      </c>
      <c r="L178" s="438">
        <v>632.75</v>
      </c>
      <c r="M178" s="438">
        <v>12.27966</v>
      </c>
    </row>
    <row r="179" spans="1:13">
      <c r="A179" s="245">
        <v>169</v>
      </c>
      <c r="B179" s="441" t="s">
        <v>366</v>
      </c>
      <c r="C179" s="438">
        <v>923.9</v>
      </c>
      <c r="D179" s="439">
        <v>918.7833333333333</v>
      </c>
      <c r="E179" s="439">
        <v>910.11666666666656</v>
      </c>
      <c r="F179" s="439">
        <v>896.33333333333326</v>
      </c>
      <c r="G179" s="439">
        <v>887.66666666666652</v>
      </c>
      <c r="H179" s="439">
        <v>932.56666666666661</v>
      </c>
      <c r="I179" s="439">
        <v>941.23333333333335</v>
      </c>
      <c r="J179" s="439">
        <v>955.01666666666665</v>
      </c>
      <c r="K179" s="438">
        <v>927.45</v>
      </c>
      <c r="L179" s="438">
        <v>905</v>
      </c>
      <c r="M179" s="438">
        <v>0.35347000000000001</v>
      </c>
    </row>
    <row r="180" spans="1:13">
      <c r="A180" s="245">
        <v>170</v>
      </c>
      <c r="B180" s="441" t="s">
        <v>242</v>
      </c>
      <c r="C180" s="438">
        <v>560.45000000000005</v>
      </c>
      <c r="D180" s="439">
        <v>561.9</v>
      </c>
      <c r="E180" s="439">
        <v>544.79999999999995</v>
      </c>
      <c r="F180" s="439">
        <v>529.15</v>
      </c>
      <c r="G180" s="439">
        <v>512.04999999999995</v>
      </c>
      <c r="H180" s="439">
        <v>577.54999999999995</v>
      </c>
      <c r="I180" s="439">
        <v>594.65000000000009</v>
      </c>
      <c r="J180" s="439">
        <v>610.29999999999995</v>
      </c>
      <c r="K180" s="438">
        <v>579</v>
      </c>
      <c r="L180" s="438">
        <v>546.25</v>
      </c>
      <c r="M180" s="438">
        <v>4.9386200000000002</v>
      </c>
    </row>
    <row r="181" spans="1:13">
      <c r="A181" s="245">
        <v>171</v>
      </c>
      <c r="B181" s="441" t="s">
        <v>103</v>
      </c>
      <c r="C181" s="438">
        <v>885.65</v>
      </c>
      <c r="D181" s="439">
        <v>886.65</v>
      </c>
      <c r="E181" s="439">
        <v>878.3</v>
      </c>
      <c r="F181" s="439">
        <v>870.94999999999993</v>
      </c>
      <c r="G181" s="439">
        <v>862.59999999999991</v>
      </c>
      <c r="H181" s="439">
        <v>894</v>
      </c>
      <c r="I181" s="439">
        <v>902.35000000000014</v>
      </c>
      <c r="J181" s="439">
        <v>909.7</v>
      </c>
      <c r="K181" s="438">
        <v>895</v>
      </c>
      <c r="L181" s="438">
        <v>879.3</v>
      </c>
      <c r="M181" s="438">
        <v>7.0945200000000002</v>
      </c>
    </row>
    <row r="182" spans="1:13">
      <c r="A182" s="245">
        <v>172</v>
      </c>
      <c r="B182" s="441" t="s">
        <v>243</v>
      </c>
      <c r="C182" s="438">
        <v>537.25</v>
      </c>
      <c r="D182" s="439">
        <v>538.06666666666672</v>
      </c>
      <c r="E182" s="439">
        <v>532.18333333333339</v>
      </c>
      <c r="F182" s="439">
        <v>527.11666666666667</v>
      </c>
      <c r="G182" s="439">
        <v>521.23333333333335</v>
      </c>
      <c r="H182" s="439">
        <v>543.13333333333344</v>
      </c>
      <c r="I182" s="439">
        <v>549.01666666666688</v>
      </c>
      <c r="J182" s="439">
        <v>554.08333333333348</v>
      </c>
      <c r="K182" s="438">
        <v>543.95000000000005</v>
      </c>
      <c r="L182" s="438">
        <v>533</v>
      </c>
      <c r="M182" s="438">
        <v>1.1307499999999999</v>
      </c>
    </row>
    <row r="183" spans="1:13">
      <c r="A183" s="245">
        <v>173</v>
      </c>
      <c r="B183" s="441" t="s">
        <v>244</v>
      </c>
      <c r="C183" s="438">
        <v>1419.6</v>
      </c>
      <c r="D183" s="439">
        <v>1397.8666666666668</v>
      </c>
      <c r="E183" s="439">
        <v>1373.7333333333336</v>
      </c>
      <c r="F183" s="439">
        <v>1327.8666666666668</v>
      </c>
      <c r="G183" s="439">
        <v>1303.7333333333336</v>
      </c>
      <c r="H183" s="439">
        <v>1443.7333333333336</v>
      </c>
      <c r="I183" s="439">
        <v>1467.8666666666668</v>
      </c>
      <c r="J183" s="439">
        <v>1513.7333333333336</v>
      </c>
      <c r="K183" s="438">
        <v>1422</v>
      </c>
      <c r="L183" s="438">
        <v>1352</v>
      </c>
      <c r="M183" s="438">
        <v>5.4257200000000001</v>
      </c>
    </row>
    <row r="184" spans="1:13">
      <c r="A184" s="245">
        <v>174</v>
      </c>
      <c r="B184" s="441" t="s">
        <v>367</v>
      </c>
      <c r="C184" s="438">
        <v>313.85000000000002</v>
      </c>
      <c r="D184" s="439">
        <v>310.58333333333337</v>
      </c>
      <c r="E184" s="439">
        <v>306.36666666666673</v>
      </c>
      <c r="F184" s="439">
        <v>298.88333333333338</v>
      </c>
      <c r="G184" s="439">
        <v>294.66666666666674</v>
      </c>
      <c r="H184" s="439">
        <v>318.06666666666672</v>
      </c>
      <c r="I184" s="439">
        <v>322.28333333333342</v>
      </c>
      <c r="J184" s="439">
        <v>329.76666666666671</v>
      </c>
      <c r="K184" s="438">
        <v>314.8</v>
      </c>
      <c r="L184" s="438">
        <v>303.10000000000002</v>
      </c>
      <c r="M184" s="438">
        <v>20.519300000000001</v>
      </c>
    </row>
    <row r="185" spans="1:13">
      <c r="A185" s="245">
        <v>175</v>
      </c>
      <c r="B185" s="441" t="s">
        <v>245</v>
      </c>
      <c r="C185" s="438">
        <v>603.6</v>
      </c>
      <c r="D185" s="439">
        <v>600.6</v>
      </c>
      <c r="E185" s="439">
        <v>579.20000000000005</v>
      </c>
      <c r="F185" s="439">
        <v>554.80000000000007</v>
      </c>
      <c r="G185" s="439">
        <v>533.40000000000009</v>
      </c>
      <c r="H185" s="439">
        <v>625</v>
      </c>
      <c r="I185" s="439">
        <v>646.39999999999986</v>
      </c>
      <c r="J185" s="439">
        <v>670.8</v>
      </c>
      <c r="K185" s="438">
        <v>622</v>
      </c>
      <c r="L185" s="438">
        <v>576.20000000000005</v>
      </c>
      <c r="M185" s="438">
        <v>14.233309999999999</v>
      </c>
    </row>
    <row r="186" spans="1:13">
      <c r="A186" s="245">
        <v>176</v>
      </c>
      <c r="B186" s="441" t="s">
        <v>104</v>
      </c>
      <c r="C186" s="438">
        <v>1496.65</v>
      </c>
      <c r="D186" s="439">
        <v>1484.1666666666667</v>
      </c>
      <c r="E186" s="439">
        <v>1467.4833333333336</v>
      </c>
      <c r="F186" s="439">
        <v>1438.3166666666668</v>
      </c>
      <c r="G186" s="439">
        <v>1421.6333333333337</v>
      </c>
      <c r="H186" s="439">
        <v>1513.3333333333335</v>
      </c>
      <c r="I186" s="439">
        <v>1530.0166666666664</v>
      </c>
      <c r="J186" s="439">
        <v>1559.1833333333334</v>
      </c>
      <c r="K186" s="438">
        <v>1500.85</v>
      </c>
      <c r="L186" s="438">
        <v>1455</v>
      </c>
      <c r="M186" s="438">
        <v>11.45818</v>
      </c>
    </row>
    <row r="187" spans="1:13">
      <c r="A187" s="245">
        <v>177</v>
      </c>
      <c r="B187" s="441" t="s">
        <v>368</v>
      </c>
      <c r="C187" s="438">
        <v>401.9</v>
      </c>
      <c r="D187" s="439">
        <v>400.33333333333331</v>
      </c>
      <c r="E187" s="439">
        <v>393.66666666666663</v>
      </c>
      <c r="F187" s="439">
        <v>385.43333333333334</v>
      </c>
      <c r="G187" s="439">
        <v>378.76666666666665</v>
      </c>
      <c r="H187" s="439">
        <v>408.56666666666661</v>
      </c>
      <c r="I187" s="439">
        <v>415.23333333333323</v>
      </c>
      <c r="J187" s="439">
        <v>423.46666666666658</v>
      </c>
      <c r="K187" s="438">
        <v>407</v>
      </c>
      <c r="L187" s="438">
        <v>392.1</v>
      </c>
      <c r="M187" s="438">
        <v>3.8115999999999999</v>
      </c>
    </row>
    <row r="188" spans="1:13">
      <c r="A188" s="245">
        <v>178</v>
      </c>
      <c r="B188" s="441" t="s">
        <v>369</v>
      </c>
      <c r="C188" s="438">
        <v>160.69999999999999</v>
      </c>
      <c r="D188" s="439">
        <v>158.35</v>
      </c>
      <c r="E188" s="439">
        <v>154</v>
      </c>
      <c r="F188" s="439">
        <v>147.30000000000001</v>
      </c>
      <c r="G188" s="439">
        <v>142.95000000000002</v>
      </c>
      <c r="H188" s="439">
        <v>165.04999999999998</v>
      </c>
      <c r="I188" s="439">
        <v>169.39999999999995</v>
      </c>
      <c r="J188" s="439">
        <v>176.09999999999997</v>
      </c>
      <c r="K188" s="438">
        <v>162.69999999999999</v>
      </c>
      <c r="L188" s="438">
        <v>151.65</v>
      </c>
      <c r="M188" s="438">
        <v>55.674030000000002</v>
      </c>
    </row>
    <row r="189" spans="1:13">
      <c r="A189" s="245">
        <v>179</v>
      </c>
      <c r="B189" s="441" t="s">
        <v>370</v>
      </c>
      <c r="C189" s="438">
        <v>1165.4000000000001</v>
      </c>
      <c r="D189" s="439">
        <v>1163.4666666666667</v>
      </c>
      <c r="E189" s="439">
        <v>1150.4333333333334</v>
      </c>
      <c r="F189" s="439">
        <v>1135.4666666666667</v>
      </c>
      <c r="G189" s="439">
        <v>1122.4333333333334</v>
      </c>
      <c r="H189" s="439">
        <v>1178.4333333333334</v>
      </c>
      <c r="I189" s="439">
        <v>1191.4666666666667</v>
      </c>
      <c r="J189" s="439">
        <v>1206.4333333333334</v>
      </c>
      <c r="K189" s="438">
        <v>1176.5</v>
      </c>
      <c r="L189" s="438">
        <v>1148.5</v>
      </c>
      <c r="M189" s="438">
        <v>0.95694000000000001</v>
      </c>
    </row>
    <row r="190" spans="1:13">
      <c r="A190" s="245">
        <v>180</v>
      </c>
      <c r="B190" s="441" t="s">
        <v>371</v>
      </c>
      <c r="C190" s="438">
        <v>405.25</v>
      </c>
      <c r="D190" s="439">
        <v>404.13333333333338</v>
      </c>
      <c r="E190" s="439">
        <v>398.31666666666678</v>
      </c>
      <c r="F190" s="439">
        <v>391.38333333333338</v>
      </c>
      <c r="G190" s="439">
        <v>385.56666666666678</v>
      </c>
      <c r="H190" s="439">
        <v>411.06666666666678</v>
      </c>
      <c r="I190" s="439">
        <v>416.88333333333338</v>
      </c>
      <c r="J190" s="439">
        <v>423.81666666666678</v>
      </c>
      <c r="K190" s="438">
        <v>409.95</v>
      </c>
      <c r="L190" s="438">
        <v>397.2</v>
      </c>
      <c r="M190" s="438">
        <v>2.2105299999999999</v>
      </c>
    </row>
    <row r="191" spans="1:13">
      <c r="A191" s="245">
        <v>181</v>
      </c>
      <c r="B191" s="441" t="s">
        <v>743</v>
      </c>
      <c r="C191" s="438">
        <v>166.15</v>
      </c>
      <c r="D191" s="439">
        <v>164.53333333333333</v>
      </c>
      <c r="E191" s="439">
        <v>162.11666666666667</v>
      </c>
      <c r="F191" s="439">
        <v>158.08333333333334</v>
      </c>
      <c r="G191" s="439">
        <v>155.66666666666669</v>
      </c>
      <c r="H191" s="439">
        <v>168.56666666666666</v>
      </c>
      <c r="I191" s="439">
        <v>170.98333333333335</v>
      </c>
      <c r="J191" s="439">
        <v>175.01666666666665</v>
      </c>
      <c r="K191" s="438">
        <v>166.95</v>
      </c>
      <c r="L191" s="438">
        <v>160.5</v>
      </c>
      <c r="M191" s="438">
        <v>2.4343400000000002</v>
      </c>
    </row>
    <row r="192" spans="1:13">
      <c r="A192" s="245">
        <v>182</v>
      </c>
      <c r="B192" s="441" t="s">
        <v>773</v>
      </c>
      <c r="C192" s="438">
        <v>1154.3499999999999</v>
      </c>
      <c r="D192" s="439">
        <v>1148.0833333333333</v>
      </c>
      <c r="E192" s="439">
        <v>1116.2666666666664</v>
      </c>
      <c r="F192" s="439">
        <v>1078.1833333333332</v>
      </c>
      <c r="G192" s="439">
        <v>1046.3666666666663</v>
      </c>
      <c r="H192" s="439">
        <v>1186.1666666666665</v>
      </c>
      <c r="I192" s="439">
        <v>1217.9833333333336</v>
      </c>
      <c r="J192" s="439">
        <v>1256.0666666666666</v>
      </c>
      <c r="K192" s="438">
        <v>1179.9000000000001</v>
      </c>
      <c r="L192" s="438">
        <v>1110</v>
      </c>
      <c r="M192" s="438">
        <v>0.93191000000000002</v>
      </c>
    </row>
    <row r="193" spans="1:13">
      <c r="A193" s="245">
        <v>183</v>
      </c>
      <c r="B193" s="441" t="s">
        <v>372</v>
      </c>
      <c r="C193" s="438">
        <v>678.4</v>
      </c>
      <c r="D193" s="439">
        <v>665.80000000000007</v>
      </c>
      <c r="E193" s="439">
        <v>644.60000000000014</v>
      </c>
      <c r="F193" s="439">
        <v>610.80000000000007</v>
      </c>
      <c r="G193" s="439">
        <v>589.60000000000014</v>
      </c>
      <c r="H193" s="439">
        <v>699.60000000000014</v>
      </c>
      <c r="I193" s="439">
        <v>720.80000000000018</v>
      </c>
      <c r="J193" s="439">
        <v>754.60000000000014</v>
      </c>
      <c r="K193" s="438">
        <v>687</v>
      </c>
      <c r="L193" s="438">
        <v>632</v>
      </c>
      <c r="M193" s="438">
        <v>34.152140000000003</v>
      </c>
    </row>
    <row r="194" spans="1:13">
      <c r="A194" s="245">
        <v>184</v>
      </c>
      <c r="B194" s="441" t="s">
        <v>373</v>
      </c>
      <c r="C194" s="438">
        <v>74.25</v>
      </c>
      <c r="D194" s="439">
        <v>73.066666666666663</v>
      </c>
      <c r="E194" s="439">
        <v>71.283333333333331</v>
      </c>
      <c r="F194" s="439">
        <v>68.316666666666663</v>
      </c>
      <c r="G194" s="439">
        <v>66.533333333333331</v>
      </c>
      <c r="H194" s="439">
        <v>76.033333333333331</v>
      </c>
      <c r="I194" s="439">
        <v>77.816666666666663</v>
      </c>
      <c r="J194" s="439">
        <v>80.783333333333331</v>
      </c>
      <c r="K194" s="438">
        <v>74.849999999999994</v>
      </c>
      <c r="L194" s="438">
        <v>70.099999999999994</v>
      </c>
      <c r="M194" s="438">
        <v>23.500579999999999</v>
      </c>
    </row>
    <row r="195" spans="1:13">
      <c r="A195" s="245">
        <v>185</v>
      </c>
      <c r="B195" s="441" t="s">
        <v>374</v>
      </c>
      <c r="C195" s="438">
        <v>356.2</v>
      </c>
      <c r="D195" s="439">
        <v>356.79999999999995</v>
      </c>
      <c r="E195" s="439">
        <v>349.69999999999993</v>
      </c>
      <c r="F195" s="439">
        <v>343.2</v>
      </c>
      <c r="G195" s="439">
        <v>336.09999999999997</v>
      </c>
      <c r="H195" s="439">
        <v>363.2999999999999</v>
      </c>
      <c r="I195" s="439">
        <v>370.39999999999992</v>
      </c>
      <c r="J195" s="439">
        <v>376.89999999999986</v>
      </c>
      <c r="K195" s="438">
        <v>363.9</v>
      </c>
      <c r="L195" s="438">
        <v>350.3</v>
      </c>
      <c r="M195" s="438">
        <v>4.6472300000000004</v>
      </c>
    </row>
    <row r="196" spans="1:13">
      <c r="A196" s="245">
        <v>186</v>
      </c>
      <c r="B196" s="441" t="s">
        <v>375</v>
      </c>
      <c r="C196" s="438">
        <v>114</v>
      </c>
      <c r="D196" s="439">
        <v>112.05</v>
      </c>
      <c r="E196" s="439">
        <v>109.44999999999999</v>
      </c>
      <c r="F196" s="439">
        <v>104.89999999999999</v>
      </c>
      <c r="G196" s="439">
        <v>102.29999999999998</v>
      </c>
      <c r="H196" s="439">
        <v>116.6</v>
      </c>
      <c r="I196" s="439">
        <v>119.19999999999999</v>
      </c>
      <c r="J196" s="439">
        <v>123.75</v>
      </c>
      <c r="K196" s="438">
        <v>114.65</v>
      </c>
      <c r="L196" s="438">
        <v>107.5</v>
      </c>
      <c r="M196" s="438">
        <v>14.03412</v>
      </c>
    </row>
    <row r="197" spans="1:13">
      <c r="A197" s="245">
        <v>187</v>
      </c>
      <c r="B197" s="441" t="s">
        <v>376</v>
      </c>
      <c r="C197" s="438">
        <v>113.9</v>
      </c>
      <c r="D197" s="439">
        <v>113.7</v>
      </c>
      <c r="E197" s="439">
        <v>111.9</v>
      </c>
      <c r="F197" s="439">
        <v>109.9</v>
      </c>
      <c r="G197" s="439">
        <v>108.10000000000001</v>
      </c>
      <c r="H197" s="439">
        <v>115.7</v>
      </c>
      <c r="I197" s="439">
        <v>117.49999999999999</v>
      </c>
      <c r="J197" s="439">
        <v>119.5</v>
      </c>
      <c r="K197" s="438">
        <v>115.5</v>
      </c>
      <c r="L197" s="438">
        <v>111.7</v>
      </c>
      <c r="M197" s="438">
        <v>15.76702</v>
      </c>
    </row>
    <row r="198" spans="1:13">
      <c r="A198" s="245">
        <v>188</v>
      </c>
      <c r="B198" s="441" t="s">
        <v>246</v>
      </c>
      <c r="C198" s="438">
        <v>322.64999999999998</v>
      </c>
      <c r="D198" s="439">
        <v>322.75</v>
      </c>
      <c r="E198" s="439">
        <v>317.14999999999998</v>
      </c>
      <c r="F198" s="439">
        <v>311.64999999999998</v>
      </c>
      <c r="G198" s="439">
        <v>306.04999999999995</v>
      </c>
      <c r="H198" s="439">
        <v>328.25</v>
      </c>
      <c r="I198" s="439">
        <v>333.85</v>
      </c>
      <c r="J198" s="439">
        <v>339.35</v>
      </c>
      <c r="K198" s="438">
        <v>328.35</v>
      </c>
      <c r="L198" s="438">
        <v>317.25</v>
      </c>
      <c r="M198" s="438">
        <v>15.23929</v>
      </c>
    </row>
    <row r="199" spans="1:13">
      <c r="A199" s="245">
        <v>189</v>
      </c>
      <c r="B199" s="441" t="s">
        <v>377</v>
      </c>
      <c r="C199" s="438">
        <v>690.05</v>
      </c>
      <c r="D199" s="439">
        <v>689.19999999999993</v>
      </c>
      <c r="E199" s="439">
        <v>684.89999999999986</v>
      </c>
      <c r="F199" s="439">
        <v>679.74999999999989</v>
      </c>
      <c r="G199" s="439">
        <v>675.44999999999982</v>
      </c>
      <c r="H199" s="439">
        <v>694.34999999999991</v>
      </c>
      <c r="I199" s="439">
        <v>698.64999999999986</v>
      </c>
      <c r="J199" s="439">
        <v>703.8</v>
      </c>
      <c r="K199" s="438">
        <v>693.5</v>
      </c>
      <c r="L199" s="438">
        <v>684.05</v>
      </c>
      <c r="M199" s="438">
        <v>0.17660000000000001</v>
      </c>
    </row>
    <row r="200" spans="1:13">
      <c r="A200" s="245">
        <v>190</v>
      </c>
      <c r="B200" s="441" t="s">
        <v>247</v>
      </c>
      <c r="C200" s="438">
        <v>2092.6</v>
      </c>
      <c r="D200" s="439">
        <v>2063.4</v>
      </c>
      <c r="E200" s="439">
        <v>2014.4500000000003</v>
      </c>
      <c r="F200" s="439">
        <v>1936.3000000000002</v>
      </c>
      <c r="G200" s="439">
        <v>1887.3500000000004</v>
      </c>
      <c r="H200" s="439">
        <v>2141.5500000000002</v>
      </c>
      <c r="I200" s="439">
        <v>2190.5</v>
      </c>
      <c r="J200" s="439">
        <v>2268.65</v>
      </c>
      <c r="K200" s="438">
        <v>2112.35</v>
      </c>
      <c r="L200" s="438">
        <v>1985.25</v>
      </c>
      <c r="M200" s="438">
        <v>1.5762799999999999</v>
      </c>
    </row>
    <row r="201" spans="1:13">
      <c r="A201" s="245">
        <v>191</v>
      </c>
      <c r="B201" s="441" t="s">
        <v>107</v>
      </c>
      <c r="C201" s="438">
        <v>982</v>
      </c>
      <c r="D201" s="439">
        <v>975.56666666666661</v>
      </c>
      <c r="E201" s="439">
        <v>967.68333333333317</v>
      </c>
      <c r="F201" s="439">
        <v>953.36666666666656</v>
      </c>
      <c r="G201" s="439">
        <v>945.48333333333312</v>
      </c>
      <c r="H201" s="439">
        <v>989.88333333333321</v>
      </c>
      <c r="I201" s="439">
        <v>997.76666666666665</v>
      </c>
      <c r="J201" s="439">
        <v>1012.0833333333333</v>
      </c>
      <c r="K201" s="438">
        <v>983.45</v>
      </c>
      <c r="L201" s="438">
        <v>961.25</v>
      </c>
      <c r="M201" s="438">
        <v>16.394950000000001</v>
      </c>
    </row>
    <row r="202" spans="1:13">
      <c r="A202" s="245">
        <v>192</v>
      </c>
      <c r="B202" s="441" t="s">
        <v>248</v>
      </c>
      <c r="C202" s="438">
        <v>2973.25</v>
      </c>
      <c r="D202" s="439">
        <v>2955.4333333333329</v>
      </c>
      <c r="E202" s="439">
        <v>2925.8666666666659</v>
      </c>
      <c r="F202" s="439">
        <v>2878.4833333333331</v>
      </c>
      <c r="G202" s="439">
        <v>2848.9166666666661</v>
      </c>
      <c r="H202" s="439">
        <v>3002.8166666666657</v>
      </c>
      <c r="I202" s="439">
        <v>3032.3833333333323</v>
      </c>
      <c r="J202" s="439">
        <v>3079.7666666666655</v>
      </c>
      <c r="K202" s="438">
        <v>2985</v>
      </c>
      <c r="L202" s="438">
        <v>2908.05</v>
      </c>
      <c r="M202" s="438">
        <v>1.2936300000000001</v>
      </c>
    </row>
    <row r="203" spans="1:13">
      <c r="A203" s="245">
        <v>193</v>
      </c>
      <c r="B203" s="441" t="s">
        <v>109</v>
      </c>
      <c r="C203" s="438">
        <v>1488.7</v>
      </c>
      <c r="D203" s="439">
        <v>1479.8333333333333</v>
      </c>
      <c r="E203" s="439">
        <v>1467.8666666666666</v>
      </c>
      <c r="F203" s="439">
        <v>1447.0333333333333</v>
      </c>
      <c r="G203" s="439">
        <v>1435.0666666666666</v>
      </c>
      <c r="H203" s="439">
        <v>1500.6666666666665</v>
      </c>
      <c r="I203" s="439">
        <v>1512.6333333333332</v>
      </c>
      <c r="J203" s="439">
        <v>1533.4666666666665</v>
      </c>
      <c r="K203" s="438">
        <v>1491.8</v>
      </c>
      <c r="L203" s="438">
        <v>1459</v>
      </c>
      <c r="M203" s="438">
        <v>36.30236</v>
      </c>
    </row>
    <row r="204" spans="1:13">
      <c r="A204" s="245">
        <v>194</v>
      </c>
      <c r="B204" s="441" t="s">
        <v>249</v>
      </c>
      <c r="C204" s="438">
        <v>718.75</v>
      </c>
      <c r="D204" s="439">
        <v>714.44999999999993</v>
      </c>
      <c r="E204" s="439">
        <v>708.89999999999986</v>
      </c>
      <c r="F204" s="439">
        <v>699.05</v>
      </c>
      <c r="G204" s="439">
        <v>693.49999999999989</v>
      </c>
      <c r="H204" s="439">
        <v>724.29999999999984</v>
      </c>
      <c r="I204" s="439">
        <v>729.8499999999998</v>
      </c>
      <c r="J204" s="439">
        <v>739.69999999999982</v>
      </c>
      <c r="K204" s="438">
        <v>720</v>
      </c>
      <c r="L204" s="438">
        <v>704.6</v>
      </c>
      <c r="M204" s="438">
        <v>61.004869999999997</v>
      </c>
    </row>
    <row r="205" spans="1:13">
      <c r="A205" s="245">
        <v>195</v>
      </c>
      <c r="B205" s="441" t="s">
        <v>382</v>
      </c>
      <c r="C205" s="438">
        <v>57.55</v>
      </c>
      <c r="D205" s="439">
        <v>55.566666666666663</v>
      </c>
      <c r="E205" s="439">
        <v>53.133333333333326</v>
      </c>
      <c r="F205" s="439">
        <v>48.716666666666661</v>
      </c>
      <c r="G205" s="439">
        <v>46.283333333333324</v>
      </c>
      <c r="H205" s="439">
        <v>59.983333333333327</v>
      </c>
      <c r="I205" s="439">
        <v>62.416666666666664</v>
      </c>
      <c r="J205" s="439">
        <v>66.833333333333329</v>
      </c>
      <c r="K205" s="438">
        <v>58</v>
      </c>
      <c r="L205" s="438">
        <v>51.15</v>
      </c>
      <c r="M205" s="438">
        <v>779.17582000000004</v>
      </c>
    </row>
    <row r="206" spans="1:13">
      <c r="A206" s="245">
        <v>196</v>
      </c>
      <c r="B206" s="441" t="s">
        <v>378</v>
      </c>
      <c r="C206" s="438">
        <v>26.65</v>
      </c>
      <c r="D206" s="439">
        <v>26.383333333333336</v>
      </c>
      <c r="E206" s="439">
        <v>25.366666666666674</v>
      </c>
      <c r="F206" s="439">
        <v>24.083333333333339</v>
      </c>
      <c r="G206" s="439">
        <v>23.066666666666677</v>
      </c>
      <c r="H206" s="439">
        <v>27.666666666666671</v>
      </c>
      <c r="I206" s="439">
        <v>28.68333333333333</v>
      </c>
      <c r="J206" s="439">
        <v>29.966666666666669</v>
      </c>
      <c r="K206" s="438">
        <v>27.4</v>
      </c>
      <c r="L206" s="438">
        <v>25.1</v>
      </c>
      <c r="M206" s="438">
        <v>166.67838</v>
      </c>
    </row>
    <row r="207" spans="1:13">
      <c r="A207" s="245">
        <v>197</v>
      </c>
      <c r="B207" s="441" t="s">
        <v>379</v>
      </c>
      <c r="C207" s="438">
        <v>915.9</v>
      </c>
      <c r="D207" s="439">
        <v>906.56666666666661</v>
      </c>
      <c r="E207" s="439">
        <v>890.38333333333321</v>
      </c>
      <c r="F207" s="439">
        <v>864.86666666666656</v>
      </c>
      <c r="G207" s="439">
        <v>848.68333333333317</v>
      </c>
      <c r="H207" s="439">
        <v>932.08333333333326</v>
      </c>
      <c r="I207" s="439">
        <v>948.26666666666665</v>
      </c>
      <c r="J207" s="439">
        <v>973.7833333333333</v>
      </c>
      <c r="K207" s="438">
        <v>922.75</v>
      </c>
      <c r="L207" s="438">
        <v>881.05</v>
      </c>
      <c r="M207" s="438">
        <v>0.41399000000000002</v>
      </c>
    </row>
    <row r="208" spans="1:13">
      <c r="A208" s="245">
        <v>198</v>
      </c>
      <c r="B208" s="441" t="s">
        <v>105</v>
      </c>
      <c r="C208" s="438">
        <v>982.95</v>
      </c>
      <c r="D208" s="439">
        <v>975.30000000000007</v>
      </c>
      <c r="E208" s="439">
        <v>965.65000000000009</v>
      </c>
      <c r="F208" s="439">
        <v>948.35</v>
      </c>
      <c r="G208" s="439">
        <v>938.7</v>
      </c>
      <c r="H208" s="439">
        <v>992.60000000000014</v>
      </c>
      <c r="I208" s="439">
        <v>1002.25</v>
      </c>
      <c r="J208" s="439">
        <v>1019.5500000000002</v>
      </c>
      <c r="K208" s="438">
        <v>984.95</v>
      </c>
      <c r="L208" s="438">
        <v>958</v>
      </c>
      <c r="M208" s="438">
        <v>17.968699999999998</v>
      </c>
    </row>
    <row r="209" spans="1:13">
      <c r="A209" s="245">
        <v>199</v>
      </c>
      <c r="B209" s="441" t="s">
        <v>380</v>
      </c>
      <c r="C209" s="438">
        <v>260.55</v>
      </c>
      <c r="D209" s="439">
        <v>259.36666666666667</v>
      </c>
      <c r="E209" s="439">
        <v>253.68333333333334</v>
      </c>
      <c r="F209" s="439">
        <v>246.81666666666666</v>
      </c>
      <c r="G209" s="439">
        <v>241.13333333333333</v>
      </c>
      <c r="H209" s="439">
        <v>266.23333333333335</v>
      </c>
      <c r="I209" s="439">
        <v>271.91666666666674</v>
      </c>
      <c r="J209" s="439">
        <v>278.78333333333336</v>
      </c>
      <c r="K209" s="438">
        <v>265.05</v>
      </c>
      <c r="L209" s="438">
        <v>252.5</v>
      </c>
      <c r="M209" s="438">
        <v>8.4881899999999995</v>
      </c>
    </row>
    <row r="210" spans="1:13">
      <c r="A210" s="245">
        <v>200</v>
      </c>
      <c r="B210" s="441" t="s">
        <v>381</v>
      </c>
      <c r="C210" s="438">
        <v>407.05</v>
      </c>
      <c r="D210" s="439">
        <v>408.68333333333334</v>
      </c>
      <c r="E210" s="439">
        <v>402.36666666666667</v>
      </c>
      <c r="F210" s="439">
        <v>397.68333333333334</v>
      </c>
      <c r="G210" s="439">
        <v>391.36666666666667</v>
      </c>
      <c r="H210" s="439">
        <v>413.36666666666667</v>
      </c>
      <c r="I210" s="439">
        <v>419.68333333333339</v>
      </c>
      <c r="J210" s="439">
        <v>424.36666666666667</v>
      </c>
      <c r="K210" s="438">
        <v>415</v>
      </c>
      <c r="L210" s="438">
        <v>404</v>
      </c>
      <c r="M210" s="438">
        <v>0.90115000000000001</v>
      </c>
    </row>
    <row r="211" spans="1:13">
      <c r="A211" s="245">
        <v>201</v>
      </c>
      <c r="B211" s="441" t="s">
        <v>110</v>
      </c>
      <c r="C211" s="438">
        <v>2894.85</v>
      </c>
      <c r="D211" s="439">
        <v>2890.9500000000003</v>
      </c>
      <c r="E211" s="439">
        <v>2868.9000000000005</v>
      </c>
      <c r="F211" s="439">
        <v>2842.9500000000003</v>
      </c>
      <c r="G211" s="439">
        <v>2820.9000000000005</v>
      </c>
      <c r="H211" s="439">
        <v>2916.9000000000005</v>
      </c>
      <c r="I211" s="439">
        <v>2938.9500000000007</v>
      </c>
      <c r="J211" s="439">
        <v>2964.9000000000005</v>
      </c>
      <c r="K211" s="438">
        <v>2913</v>
      </c>
      <c r="L211" s="438">
        <v>2865</v>
      </c>
      <c r="M211" s="438">
        <v>5.7793799999999997</v>
      </c>
    </row>
    <row r="212" spans="1:13">
      <c r="A212" s="245">
        <v>202</v>
      </c>
      <c r="B212" s="441" t="s">
        <v>383</v>
      </c>
      <c r="C212" s="438">
        <v>57.75</v>
      </c>
      <c r="D212" s="439">
        <v>56.716666666666669</v>
      </c>
      <c r="E212" s="439">
        <v>55.183333333333337</v>
      </c>
      <c r="F212" s="439">
        <v>52.616666666666667</v>
      </c>
      <c r="G212" s="439">
        <v>51.083333333333336</v>
      </c>
      <c r="H212" s="439">
        <v>59.283333333333339</v>
      </c>
      <c r="I212" s="439">
        <v>60.81666666666667</v>
      </c>
      <c r="J212" s="439">
        <v>63.38333333333334</v>
      </c>
      <c r="K212" s="438">
        <v>58.25</v>
      </c>
      <c r="L212" s="438">
        <v>54.15</v>
      </c>
      <c r="M212" s="438">
        <v>142.27849000000001</v>
      </c>
    </row>
    <row r="213" spans="1:13">
      <c r="A213" s="245">
        <v>203</v>
      </c>
      <c r="B213" s="441" t="s">
        <v>112</v>
      </c>
      <c r="C213" s="438">
        <v>367.6</v>
      </c>
      <c r="D213" s="439">
        <v>365.98333333333329</v>
      </c>
      <c r="E213" s="439">
        <v>362.01666666666659</v>
      </c>
      <c r="F213" s="439">
        <v>356.43333333333328</v>
      </c>
      <c r="G213" s="439">
        <v>352.46666666666658</v>
      </c>
      <c r="H213" s="439">
        <v>371.56666666666661</v>
      </c>
      <c r="I213" s="439">
        <v>375.5333333333333</v>
      </c>
      <c r="J213" s="439">
        <v>381.11666666666662</v>
      </c>
      <c r="K213" s="438">
        <v>369.95</v>
      </c>
      <c r="L213" s="438">
        <v>360.4</v>
      </c>
      <c r="M213" s="438">
        <v>131.72227000000001</v>
      </c>
    </row>
    <row r="214" spans="1:13">
      <c r="A214" s="245">
        <v>204</v>
      </c>
      <c r="B214" s="441" t="s">
        <v>384</v>
      </c>
      <c r="C214" s="438">
        <v>1007.55</v>
      </c>
      <c r="D214" s="439">
        <v>1010.1666666666666</v>
      </c>
      <c r="E214" s="439">
        <v>995.5333333333333</v>
      </c>
      <c r="F214" s="439">
        <v>983.51666666666665</v>
      </c>
      <c r="G214" s="439">
        <v>968.88333333333333</v>
      </c>
      <c r="H214" s="439">
        <v>1022.1833333333333</v>
      </c>
      <c r="I214" s="439">
        <v>1036.8166666666666</v>
      </c>
      <c r="J214" s="439">
        <v>1048.8333333333333</v>
      </c>
      <c r="K214" s="438">
        <v>1024.8</v>
      </c>
      <c r="L214" s="438">
        <v>998.15</v>
      </c>
      <c r="M214" s="438">
        <v>1.6327199999999999</v>
      </c>
    </row>
    <row r="215" spans="1:13">
      <c r="A215" s="245">
        <v>205</v>
      </c>
      <c r="B215" s="441" t="s">
        <v>385</v>
      </c>
      <c r="C215" s="438">
        <v>149.19999999999999</v>
      </c>
      <c r="D215" s="439">
        <v>145.29999999999998</v>
      </c>
      <c r="E215" s="439">
        <v>139.84999999999997</v>
      </c>
      <c r="F215" s="439">
        <v>130.49999999999997</v>
      </c>
      <c r="G215" s="439">
        <v>125.04999999999995</v>
      </c>
      <c r="H215" s="439">
        <v>154.64999999999998</v>
      </c>
      <c r="I215" s="439">
        <v>160.09999999999997</v>
      </c>
      <c r="J215" s="439">
        <v>169.45</v>
      </c>
      <c r="K215" s="438">
        <v>150.75</v>
      </c>
      <c r="L215" s="438">
        <v>135.94999999999999</v>
      </c>
      <c r="M215" s="438">
        <v>91.593530000000001</v>
      </c>
    </row>
    <row r="216" spans="1:13">
      <c r="A216" s="245">
        <v>206</v>
      </c>
      <c r="B216" s="441" t="s">
        <v>113</v>
      </c>
      <c r="C216" s="438">
        <v>302.39999999999998</v>
      </c>
      <c r="D216" s="439">
        <v>299.58333333333331</v>
      </c>
      <c r="E216" s="439">
        <v>295.86666666666662</v>
      </c>
      <c r="F216" s="439">
        <v>289.33333333333331</v>
      </c>
      <c r="G216" s="439">
        <v>285.61666666666662</v>
      </c>
      <c r="H216" s="439">
        <v>306.11666666666662</v>
      </c>
      <c r="I216" s="439">
        <v>309.83333333333331</v>
      </c>
      <c r="J216" s="439">
        <v>316.36666666666662</v>
      </c>
      <c r="K216" s="438">
        <v>303.3</v>
      </c>
      <c r="L216" s="438">
        <v>293.05</v>
      </c>
      <c r="M216" s="438">
        <v>97.706540000000004</v>
      </c>
    </row>
    <row r="217" spans="1:13">
      <c r="A217" s="245">
        <v>207</v>
      </c>
      <c r="B217" s="441" t="s">
        <v>114</v>
      </c>
      <c r="C217" s="438">
        <v>2514.35</v>
      </c>
      <c r="D217" s="439">
        <v>2503.4500000000003</v>
      </c>
      <c r="E217" s="439">
        <v>2477.9000000000005</v>
      </c>
      <c r="F217" s="439">
        <v>2441.4500000000003</v>
      </c>
      <c r="G217" s="439">
        <v>2415.9000000000005</v>
      </c>
      <c r="H217" s="439">
        <v>2539.9000000000005</v>
      </c>
      <c r="I217" s="439">
        <v>2565.4500000000007</v>
      </c>
      <c r="J217" s="439">
        <v>2601.9000000000005</v>
      </c>
      <c r="K217" s="438">
        <v>2529</v>
      </c>
      <c r="L217" s="438">
        <v>2467</v>
      </c>
      <c r="M217" s="438">
        <v>25.06277</v>
      </c>
    </row>
    <row r="218" spans="1:13">
      <c r="A218" s="245">
        <v>208</v>
      </c>
      <c r="B218" s="441" t="s">
        <v>250</v>
      </c>
      <c r="C218" s="438">
        <v>331.75</v>
      </c>
      <c r="D218" s="439">
        <v>329.71666666666664</v>
      </c>
      <c r="E218" s="439">
        <v>324.5333333333333</v>
      </c>
      <c r="F218" s="439">
        <v>317.31666666666666</v>
      </c>
      <c r="G218" s="439">
        <v>312.13333333333333</v>
      </c>
      <c r="H218" s="439">
        <v>336.93333333333328</v>
      </c>
      <c r="I218" s="439">
        <v>342.11666666666656</v>
      </c>
      <c r="J218" s="439">
        <v>349.33333333333326</v>
      </c>
      <c r="K218" s="438">
        <v>334.9</v>
      </c>
      <c r="L218" s="438">
        <v>322.5</v>
      </c>
      <c r="M218" s="438">
        <v>9.0695399999999999</v>
      </c>
    </row>
    <row r="219" spans="1:13">
      <c r="A219" s="245">
        <v>209</v>
      </c>
      <c r="B219" s="441" t="s">
        <v>386</v>
      </c>
      <c r="C219" s="438">
        <v>40277.800000000003</v>
      </c>
      <c r="D219" s="439">
        <v>40439.283333333333</v>
      </c>
      <c r="E219" s="439">
        <v>40048.566666666666</v>
      </c>
      <c r="F219" s="439">
        <v>39819.333333333336</v>
      </c>
      <c r="G219" s="439">
        <v>39428.616666666669</v>
      </c>
      <c r="H219" s="439">
        <v>40668.516666666663</v>
      </c>
      <c r="I219" s="439">
        <v>41059.233333333323</v>
      </c>
      <c r="J219" s="439">
        <v>41288.46666666666</v>
      </c>
      <c r="K219" s="438">
        <v>40830</v>
      </c>
      <c r="L219" s="438">
        <v>40210.050000000003</v>
      </c>
      <c r="M219" s="438">
        <v>3.109E-2</v>
      </c>
    </row>
    <row r="220" spans="1:13">
      <c r="A220" s="245">
        <v>210</v>
      </c>
      <c r="B220" s="441" t="s">
        <v>251</v>
      </c>
      <c r="C220" s="438">
        <v>51.15</v>
      </c>
      <c r="D220" s="439">
        <v>50.616666666666667</v>
      </c>
      <c r="E220" s="439">
        <v>49.633333333333333</v>
      </c>
      <c r="F220" s="439">
        <v>48.116666666666667</v>
      </c>
      <c r="G220" s="439">
        <v>47.133333333333333</v>
      </c>
      <c r="H220" s="439">
        <v>52.133333333333333</v>
      </c>
      <c r="I220" s="439">
        <v>53.116666666666667</v>
      </c>
      <c r="J220" s="439">
        <v>54.633333333333333</v>
      </c>
      <c r="K220" s="438">
        <v>51.6</v>
      </c>
      <c r="L220" s="438">
        <v>49.1</v>
      </c>
      <c r="M220" s="438">
        <v>26.889379999999999</v>
      </c>
    </row>
    <row r="221" spans="1:13">
      <c r="A221" s="245">
        <v>211</v>
      </c>
      <c r="B221" s="441" t="s">
        <v>108</v>
      </c>
      <c r="C221" s="438">
        <v>2516.4</v>
      </c>
      <c r="D221" s="439">
        <v>2497.2000000000003</v>
      </c>
      <c r="E221" s="439">
        <v>2470.2000000000007</v>
      </c>
      <c r="F221" s="439">
        <v>2424.0000000000005</v>
      </c>
      <c r="G221" s="439">
        <v>2397.0000000000009</v>
      </c>
      <c r="H221" s="439">
        <v>2543.4000000000005</v>
      </c>
      <c r="I221" s="439">
        <v>2570.3999999999996</v>
      </c>
      <c r="J221" s="439">
        <v>2616.6000000000004</v>
      </c>
      <c r="K221" s="438">
        <v>2524.1999999999998</v>
      </c>
      <c r="L221" s="438">
        <v>2451</v>
      </c>
      <c r="M221" s="438">
        <v>18.916509999999999</v>
      </c>
    </row>
    <row r="222" spans="1:13">
      <c r="A222" s="245">
        <v>212</v>
      </c>
      <c r="B222" s="441" t="s">
        <v>830</v>
      </c>
      <c r="C222" s="438">
        <v>288.60000000000002</v>
      </c>
      <c r="D222" s="439">
        <v>289.53333333333336</v>
      </c>
      <c r="E222" s="439">
        <v>286.06666666666672</v>
      </c>
      <c r="F222" s="439">
        <v>283.53333333333336</v>
      </c>
      <c r="G222" s="439">
        <v>280.06666666666672</v>
      </c>
      <c r="H222" s="439">
        <v>292.06666666666672</v>
      </c>
      <c r="I222" s="439">
        <v>295.5333333333333</v>
      </c>
      <c r="J222" s="439">
        <v>298.06666666666672</v>
      </c>
      <c r="K222" s="438">
        <v>293</v>
      </c>
      <c r="L222" s="438">
        <v>287</v>
      </c>
      <c r="M222" s="438">
        <v>0.96328000000000003</v>
      </c>
    </row>
    <row r="223" spans="1:13">
      <c r="A223" s="245">
        <v>213</v>
      </c>
      <c r="B223" s="441" t="s">
        <v>116</v>
      </c>
      <c r="C223" s="438">
        <v>631.25</v>
      </c>
      <c r="D223" s="439">
        <v>626.86666666666667</v>
      </c>
      <c r="E223" s="439">
        <v>620.63333333333333</v>
      </c>
      <c r="F223" s="439">
        <v>610.01666666666665</v>
      </c>
      <c r="G223" s="439">
        <v>603.7833333333333</v>
      </c>
      <c r="H223" s="439">
        <v>637.48333333333335</v>
      </c>
      <c r="I223" s="439">
        <v>643.7166666666667</v>
      </c>
      <c r="J223" s="439">
        <v>654.33333333333337</v>
      </c>
      <c r="K223" s="438">
        <v>633.1</v>
      </c>
      <c r="L223" s="438">
        <v>616.25</v>
      </c>
      <c r="M223" s="438">
        <v>134.07445999999999</v>
      </c>
    </row>
    <row r="224" spans="1:13">
      <c r="A224" s="245">
        <v>214</v>
      </c>
      <c r="B224" s="441" t="s">
        <v>252</v>
      </c>
      <c r="C224" s="438">
        <v>1527.35</v>
      </c>
      <c r="D224" s="439">
        <v>1537.5666666666666</v>
      </c>
      <c r="E224" s="439">
        <v>1511.1333333333332</v>
      </c>
      <c r="F224" s="439">
        <v>1494.9166666666665</v>
      </c>
      <c r="G224" s="439">
        <v>1468.4833333333331</v>
      </c>
      <c r="H224" s="439">
        <v>1553.7833333333333</v>
      </c>
      <c r="I224" s="439">
        <v>1580.2166666666667</v>
      </c>
      <c r="J224" s="439">
        <v>1596.4333333333334</v>
      </c>
      <c r="K224" s="438">
        <v>1564</v>
      </c>
      <c r="L224" s="438">
        <v>1521.35</v>
      </c>
      <c r="M224" s="438">
        <v>4.2013699999999998</v>
      </c>
    </row>
    <row r="225" spans="1:13">
      <c r="A225" s="245">
        <v>215</v>
      </c>
      <c r="B225" s="441" t="s">
        <v>117</v>
      </c>
      <c r="C225" s="438">
        <v>579.29999999999995</v>
      </c>
      <c r="D225" s="439">
        <v>577.43333333333328</v>
      </c>
      <c r="E225" s="439">
        <v>569.86666666666656</v>
      </c>
      <c r="F225" s="439">
        <v>560.43333333333328</v>
      </c>
      <c r="G225" s="439">
        <v>552.86666666666656</v>
      </c>
      <c r="H225" s="439">
        <v>586.86666666666656</v>
      </c>
      <c r="I225" s="439">
        <v>594.43333333333339</v>
      </c>
      <c r="J225" s="439">
        <v>603.86666666666656</v>
      </c>
      <c r="K225" s="438">
        <v>585</v>
      </c>
      <c r="L225" s="438">
        <v>568</v>
      </c>
      <c r="M225" s="438">
        <v>20.118230000000001</v>
      </c>
    </row>
    <row r="226" spans="1:13">
      <c r="A226" s="245">
        <v>216</v>
      </c>
      <c r="B226" s="441" t="s">
        <v>387</v>
      </c>
      <c r="C226" s="438">
        <v>626.95000000000005</v>
      </c>
      <c r="D226" s="439">
        <v>628.19999999999993</v>
      </c>
      <c r="E226" s="439">
        <v>614.99999999999989</v>
      </c>
      <c r="F226" s="439">
        <v>603.04999999999995</v>
      </c>
      <c r="G226" s="439">
        <v>589.84999999999991</v>
      </c>
      <c r="H226" s="439">
        <v>640.14999999999986</v>
      </c>
      <c r="I226" s="439">
        <v>653.34999999999991</v>
      </c>
      <c r="J226" s="439">
        <v>665.29999999999984</v>
      </c>
      <c r="K226" s="438">
        <v>641.4</v>
      </c>
      <c r="L226" s="438">
        <v>616.25</v>
      </c>
      <c r="M226" s="438">
        <v>3.97723</v>
      </c>
    </row>
    <row r="227" spans="1:13">
      <c r="A227" s="245">
        <v>217</v>
      </c>
      <c r="B227" s="441" t="s">
        <v>388</v>
      </c>
      <c r="C227" s="438">
        <v>3371.6</v>
      </c>
      <c r="D227" s="439">
        <v>3323.8833333333337</v>
      </c>
      <c r="E227" s="439">
        <v>3263.7666666666673</v>
      </c>
      <c r="F227" s="439">
        <v>3155.9333333333338</v>
      </c>
      <c r="G227" s="439">
        <v>3095.8166666666675</v>
      </c>
      <c r="H227" s="439">
        <v>3431.7166666666672</v>
      </c>
      <c r="I227" s="439">
        <v>3491.833333333333</v>
      </c>
      <c r="J227" s="439">
        <v>3599.666666666667</v>
      </c>
      <c r="K227" s="438">
        <v>3384</v>
      </c>
      <c r="L227" s="438">
        <v>3216.05</v>
      </c>
      <c r="M227" s="438">
        <v>0.15917000000000001</v>
      </c>
    </row>
    <row r="228" spans="1:13">
      <c r="A228" s="245">
        <v>218</v>
      </c>
      <c r="B228" s="441" t="s">
        <v>253</v>
      </c>
      <c r="C228" s="438">
        <v>38.5</v>
      </c>
      <c r="D228" s="439">
        <v>38.033333333333331</v>
      </c>
      <c r="E228" s="439">
        <v>37.216666666666661</v>
      </c>
      <c r="F228" s="439">
        <v>35.93333333333333</v>
      </c>
      <c r="G228" s="439">
        <v>35.11666666666666</v>
      </c>
      <c r="H228" s="439">
        <v>39.316666666666663</v>
      </c>
      <c r="I228" s="439">
        <v>40.133333333333326</v>
      </c>
      <c r="J228" s="439">
        <v>41.416666666666664</v>
      </c>
      <c r="K228" s="438">
        <v>38.85</v>
      </c>
      <c r="L228" s="438">
        <v>36.75</v>
      </c>
      <c r="M228" s="438">
        <v>120.63594000000001</v>
      </c>
    </row>
    <row r="229" spans="1:13">
      <c r="A229" s="245">
        <v>219</v>
      </c>
      <c r="B229" s="441" t="s">
        <v>119</v>
      </c>
      <c r="C229" s="438">
        <v>58.45</v>
      </c>
      <c r="D229" s="439">
        <v>57.766666666666673</v>
      </c>
      <c r="E229" s="439">
        <v>56.833333333333343</v>
      </c>
      <c r="F229" s="439">
        <v>55.216666666666669</v>
      </c>
      <c r="G229" s="439">
        <v>54.283333333333339</v>
      </c>
      <c r="H229" s="439">
        <v>59.383333333333347</v>
      </c>
      <c r="I229" s="439">
        <v>60.31666666666667</v>
      </c>
      <c r="J229" s="439">
        <v>61.933333333333351</v>
      </c>
      <c r="K229" s="438">
        <v>58.7</v>
      </c>
      <c r="L229" s="438">
        <v>56.15</v>
      </c>
      <c r="M229" s="438">
        <v>322.22683000000001</v>
      </c>
    </row>
    <row r="230" spans="1:13">
      <c r="A230" s="245">
        <v>220</v>
      </c>
      <c r="B230" s="441" t="s">
        <v>389</v>
      </c>
      <c r="C230" s="438">
        <v>54.6</v>
      </c>
      <c r="D230" s="439">
        <v>54.150000000000006</v>
      </c>
      <c r="E230" s="439">
        <v>53.350000000000009</v>
      </c>
      <c r="F230" s="439">
        <v>52.1</v>
      </c>
      <c r="G230" s="439">
        <v>51.300000000000004</v>
      </c>
      <c r="H230" s="439">
        <v>55.400000000000013</v>
      </c>
      <c r="I230" s="439">
        <v>56.20000000000001</v>
      </c>
      <c r="J230" s="439">
        <v>57.450000000000017</v>
      </c>
      <c r="K230" s="438">
        <v>54.95</v>
      </c>
      <c r="L230" s="438">
        <v>52.9</v>
      </c>
      <c r="M230" s="438">
        <v>25.392510000000001</v>
      </c>
    </row>
    <row r="231" spans="1:13">
      <c r="A231" s="245">
        <v>221</v>
      </c>
      <c r="B231" s="441" t="s">
        <v>390</v>
      </c>
      <c r="C231" s="438">
        <v>1035.3</v>
      </c>
      <c r="D231" s="439">
        <v>1042.6666666666667</v>
      </c>
      <c r="E231" s="439">
        <v>1019.8333333333335</v>
      </c>
      <c r="F231" s="439">
        <v>1004.3666666666668</v>
      </c>
      <c r="G231" s="439">
        <v>981.53333333333353</v>
      </c>
      <c r="H231" s="439">
        <v>1058.1333333333334</v>
      </c>
      <c r="I231" s="439">
        <v>1080.9666666666669</v>
      </c>
      <c r="J231" s="439">
        <v>1096.4333333333334</v>
      </c>
      <c r="K231" s="438">
        <v>1065.5</v>
      </c>
      <c r="L231" s="438">
        <v>1027.2</v>
      </c>
      <c r="M231" s="438">
        <v>0.30001</v>
      </c>
    </row>
    <row r="232" spans="1:13">
      <c r="A232" s="245">
        <v>222</v>
      </c>
      <c r="B232" s="441" t="s">
        <v>391</v>
      </c>
      <c r="C232" s="438">
        <v>254.65</v>
      </c>
      <c r="D232" s="439">
        <v>252.36666666666665</v>
      </c>
      <c r="E232" s="439">
        <v>247.33333333333331</v>
      </c>
      <c r="F232" s="439">
        <v>240.01666666666668</v>
      </c>
      <c r="G232" s="439">
        <v>234.98333333333335</v>
      </c>
      <c r="H232" s="439">
        <v>259.68333333333328</v>
      </c>
      <c r="I232" s="439">
        <v>264.71666666666664</v>
      </c>
      <c r="J232" s="439">
        <v>272.03333333333325</v>
      </c>
      <c r="K232" s="438">
        <v>257.39999999999998</v>
      </c>
      <c r="L232" s="438">
        <v>245.05</v>
      </c>
      <c r="M232" s="438">
        <v>0.43087999999999999</v>
      </c>
    </row>
    <row r="233" spans="1:13">
      <c r="A233" s="245">
        <v>223</v>
      </c>
      <c r="B233" s="441" t="s">
        <v>746</v>
      </c>
      <c r="C233" s="438">
        <v>1123.8499999999999</v>
      </c>
      <c r="D233" s="439">
        <v>1123.2</v>
      </c>
      <c r="E233" s="439">
        <v>1106.4000000000001</v>
      </c>
      <c r="F233" s="439">
        <v>1088.95</v>
      </c>
      <c r="G233" s="439">
        <v>1072.1500000000001</v>
      </c>
      <c r="H233" s="439">
        <v>1140.6500000000001</v>
      </c>
      <c r="I233" s="439">
        <v>1157.4499999999998</v>
      </c>
      <c r="J233" s="439">
        <v>1174.9000000000001</v>
      </c>
      <c r="K233" s="438">
        <v>1140</v>
      </c>
      <c r="L233" s="438">
        <v>1105.75</v>
      </c>
      <c r="M233" s="438">
        <v>0.40669</v>
      </c>
    </row>
    <row r="234" spans="1:13">
      <c r="A234" s="245">
        <v>224</v>
      </c>
      <c r="B234" s="441" t="s">
        <v>750</v>
      </c>
      <c r="C234" s="438">
        <v>636.35</v>
      </c>
      <c r="D234" s="439">
        <v>628.2166666666667</v>
      </c>
      <c r="E234" s="439">
        <v>613.73333333333335</v>
      </c>
      <c r="F234" s="439">
        <v>591.11666666666667</v>
      </c>
      <c r="G234" s="439">
        <v>576.63333333333333</v>
      </c>
      <c r="H234" s="439">
        <v>650.83333333333337</v>
      </c>
      <c r="I234" s="439">
        <v>665.31666666666672</v>
      </c>
      <c r="J234" s="439">
        <v>687.93333333333339</v>
      </c>
      <c r="K234" s="438">
        <v>642.70000000000005</v>
      </c>
      <c r="L234" s="438">
        <v>605.6</v>
      </c>
      <c r="M234" s="438">
        <v>4.5051500000000004</v>
      </c>
    </row>
    <row r="235" spans="1:13">
      <c r="A235" s="245">
        <v>225</v>
      </c>
      <c r="B235" s="441" t="s">
        <v>392</v>
      </c>
      <c r="C235" s="438">
        <v>150.85</v>
      </c>
      <c r="D235" s="439">
        <v>147.41666666666666</v>
      </c>
      <c r="E235" s="439">
        <v>141.83333333333331</v>
      </c>
      <c r="F235" s="439">
        <v>132.81666666666666</v>
      </c>
      <c r="G235" s="439">
        <v>127.23333333333332</v>
      </c>
      <c r="H235" s="439">
        <v>156.43333333333331</v>
      </c>
      <c r="I235" s="439">
        <v>162.01666666666662</v>
      </c>
      <c r="J235" s="439">
        <v>171.0333333333333</v>
      </c>
      <c r="K235" s="438">
        <v>153</v>
      </c>
      <c r="L235" s="438">
        <v>138.4</v>
      </c>
      <c r="M235" s="438">
        <v>63.359250000000003</v>
      </c>
    </row>
    <row r="236" spans="1:13">
      <c r="A236" s="245">
        <v>226</v>
      </c>
      <c r="B236" s="441" t="s">
        <v>393</v>
      </c>
      <c r="C236" s="438">
        <v>46.65</v>
      </c>
      <c r="D236" s="439">
        <v>46.266666666666673</v>
      </c>
      <c r="E236" s="439">
        <v>45.683333333333344</v>
      </c>
      <c r="F236" s="439">
        <v>44.716666666666669</v>
      </c>
      <c r="G236" s="439">
        <v>44.13333333333334</v>
      </c>
      <c r="H236" s="439">
        <v>47.233333333333348</v>
      </c>
      <c r="I236" s="439">
        <v>47.816666666666677</v>
      </c>
      <c r="J236" s="439">
        <v>48.783333333333353</v>
      </c>
      <c r="K236" s="438">
        <v>46.85</v>
      </c>
      <c r="L236" s="438">
        <v>45.3</v>
      </c>
      <c r="M236" s="438">
        <v>13.778729999999999</v>
      </c>
    </row>
    <row r="237" spans="1:13">
      <c r="A237" s="245">
        <v>227</v>
      </c>
      <c r="B237" s="441" t="s">
        <v>126</v>
      </c>
      <c r="C237" s="438">
        <v>204.45</v>
      </c>
      <c r="D237" s="439">
        <v>204.28333333333333</v>
      </c>
      <c r="E237" s="439">
        <v>202.56666666666666</v>
      </c>
      <c r="F237" s="439">
        <v>200.68333333333334</v>
      </c>
      <c r="G237" s="439">
        <v>198.96666666666667</v>
      </c>
      <c r="H237" s="439">
        <v>206.16666666666666</v>
      </c>
      <c r="I237" s="439">
        <v>207.8833333333333</v>
      </c>
      <c r="J237" s="439">
        <v>209.76666666666665</v>
      </c>
      <c r="K237" s="438">
        <v>206</v>
      </c>
      <c r="L237" s="438">
        <v>202.4</v>
      </c>
      <c r="M237" s="438">
        <v>190.74684999999999</v>
      </c>
    </row>
    <row r="238" spans="1:13">
      <c r="A238" s="245">
        <v>228</v>
      </c>
      <c r="B238" s="441" t="s">
        <v>395</v>
      </c>
      <c r="C238" s="438">
        <v>129.69999999999999</v>
      </c>
      <c r="D238" s="439">
        <v>128.75</v>
      </c>
      <c r="E238" s="439">
        <v>125.94999999999999</v>
      </c>
      <c r="F238" s="439">
        <v>122.19999999999999</v>
      </c>
      <c r="G238" s="439">
        <v>119.39999999999998</v>
      </c>
      <c r="H238" s="439">
        <v>132.5</v>
      </c>
      <c r="I238" s="439">
        <v>135.30000000000001</v>
      </c>
      <c r="J238" s="439">
        <v>139.05000000000001</v>
      </c>
      <c r="K238" s="438">
        <v>131.55000000000001</v>
      </c>
      <c r="L238" s="438">
        <v>125</v>
      </c>
      <c r="M238" s="438">
        <v>21.064350000000001</v>
      </c>
    </row>
    <row r="239" spans="1:13">
      <c r="A239" s="245">
        <v>229</v>
      </c>
      <c r="B239" s="441" t="s">
        <v>396</v>
      </c>
      <c r="C239" s="438">
        <v>193.65</v>
      </c>
      <c r="D239" s="439">
        <v>195.15</v>
      </c>
      <c r="E239" s="439">
        <v>190.8</v>
      </c>
      <c r="F239" s="439">
        <v>187.95000000000002</v>
      </c>
      <c r="G239" s="439">
        <v>183.60000000000002</v>
      </c>
      <c r="H239" s="439">
        <v>198</v>
      </c>
      <c r="I239" s="439">
        <v>202.34999999999997</v>
      </c>
      <c r="J239" s="439">
        <v>205.2</v>
      </c>
      <c r="K239" s="438">
        <v>199.5</v>
      </c>
      <c r="L239" s="438">
        <v>192.3</v>
      </c>
      <c r="M239" s="438">
        <v>42.523269999999997</v>
      </c>
    </row>
    <row r="240" spans="1:13">
      <c r="A240" s="245">
        <v>230</v>
      </c>
      <c r="B240" s="441" t="s">
        <v>115</v>
      </c>
      <c r="C240" s="438">
        <v>276.89999999999998</v>
      </c>
      <c r="D240" s="439">
        <v>276.43333333333334</v>
      </c>
      <c r="E240" s="439">
        <v>269.26666666666665</v>
      </c>
      <c r="F240" s="439">
        <v>261.63333333333333</v>
      </c>
      <c r="G240" s="439">
        <v>254.46666666666664</v>
      </c>
      <c r="H240" s="439">
        <v>284.06666666666666</v>
      </c>
      <c r="I240" s="439">
        <v>291.23333333333329</v>
      </c>
      <c r="J240" s="439">
        <v>298.86666666666667</v>
      </c>
      <c r="K240" s="438">
        <v>283.60000000000002</v>
      </c>
      <c r="L240" s="438">
        <v>268.8</v>
      </c>
      <c r="M240" s="438">
        <v>209.34372999999999</v>
      </c>
    </row>
    <row r="241" spans="1:13">
      <c r="A241" s="245">
        <v>231</v>
      </c>
      <c r="B241" s="441" t="s">
        <v>397</v>
      </c>
      <c r="C241" s="438">
        <v>112.9</v>
      </c>
      <c r="D241" s="439">
        <v>110.7</v>
      </c>
      <c r="E241" s="439">
        <v>106.7</v>
      </c>
      <c r="F241" s="439">
        <v>100.5</v>
      </c>
      <c r="G241" s="439">
        <v>96.5</v>
      </c>
      <c r="H241" s="439">
        <v>116.9</v>
      </c>
      <c r="I241" s="439">
        <v>120.9</v>
      </c>
      <c r="J241" s="439">
        <v>127.10000000000001</v>
      </c>
      <c r="K241" s="438">
        <v>114.7</v>
      </c>
      <c r="L241" s="438">
        <v>104.5</v>
      </c>
      <c r="M241" s="438">
        <v>123.10862</v>
      </c>
    </row>
    <row r="242" spans="1:13">
      <c r="A242" s="245">
        <v>232</v>
      </c>
      <c r="B242" s="441" t="s">
        <v>747</v>
      </c>
      <c r="C242" s="438">
        <v>7221.6</v>
      </c>
      <c r="D242" s="439">
        <v>7184.75</v>
      </c>
      <c r="E242" s="439">
        <v>7102.85</v>
      </c>
      <c r="F242" s="439">
        <v>6984.1</v>
      </c>
      <c r="G242" s="439">
        <v>6902.2000000000007</v>
      </c>
      <c r="H242" s="439">
        <v>7303.5</v>
      </c>
      <c r="I242" s="439">
        <v>7385.4</v>
      </c>
      <c r="J242" s="439">
        <v>7504.15</v>
      </c>
      <c r="K242" s="438">
        <v>7266.65</v>
      </c>
      <c r="L242" s="438">
        <v>7066</v>
      </c>
      <c r="M242" s="438">
        <v>0.51632999999999996</v>
      </c>
    </row>
    <row r="243" spans="1:13">
      <c r="A243" s="245">
        <v>233</v>
      </c>
      <c r="B243" s="441" t="s">
        <v>254</v>
      </c>
      <c r="C243" s="438">
        <v>145.44999999999999</v>
      </c>
      <c r="D243" s="439">
        <v>143.63333333333333</v>
      </c>
      <c r="E243" s="439">
        <v>137.81666666666666</v>
      </c>
      <c r="F243" s="439">
        <v>130.18333333333334</v>
      </c>
      <c r="G243" s="439">
        <v>124.36666666666667</v>
      </c>
      <c r="H243" s="439">
        <v>151.26666666666665</v>
      </c>
      <c r="I243" s="439">
        <v>157.08333333333331</v>
      </c>
      <c r="J243" s="439">
        <v>164.71666666666664</v>
      </c>
      <c r="K243" s="438">
        <v>149.44999999999999</v>
      </c>
      <c r="L243" s="438">
        <v>136</v>
      </c>
      <c r="M243" s="438">
        <v>80.309259999999995</v>
      </c>
    </row>
    <row r="244" spans="1:13">
      <c r="A244" s="245">
        <v>234</v>
      </c>
      <c r="B244" s="441" t="s">
        <v>398</v>
      </c>
      <c r="C244" s="438">
        <v>375.5</v>
      </c>
      <c r="D244" s="439">
        <v>374.13333333333338</v>
      </c>
      <c r="E244" s="439">
        <v>370.26666666666677</v>
      </c>
      <c r="F244" s="439">
        <v>365.03333333333336</v>
      </c>
      <c r="G244" s="439">
        <v>361.16666666666674</v>
      </c>
      <c r="H244" s="439">
        <v>379.36666666666679</v>
      </c>
      <c r="I244" s="439">
        <v>383.23333333333346</v>
      </c>
      <c r="J244" s="439">
        <v>388.46666666666681</v>
      </c>
      <c r="K244" s="438">
        <v>378</v>
      </c>
      <c r="L244" s="438">
        <v>368.9</v>
      </c>
      <c r="M244" s="438">
        <v>11.24813</v>
      </c>
    </row>
    <row r="245" spans="1:13">
      <c r="A245" s="245">
        <v>235</v>
      </c>
      <c r="B245" s="441" t="s">
        <v>255</v>
      </c>
      <c r="C245" s="438">
        <v>133.75</v>
      </c>
      <c r="D245" s="439">
        <v>133.25</v>
      </c>
      <c r="E245" s="439">
        <v>131.85</v>
      </c>
      <c r="F245" s="439">
        <v>129.94999999999999</v>
      </c>
      <c r="G245" s="439">
        <v>128.54999999999998</v>
      </c>
      <c r="H245" s="439">
        <v>135.15</v>
      </c>
      <c r="I245" s="439">
        <v>136.54999999999998</v>
      </c>
      <c r="J245" s="439">
        <v>138.45000000000002</v>
      </c>
      <c r="K245" s="438">
        <v>134.65</v>
      </c>
      <c r="L245" s="438">
        <v>131.35</v>
      </c>
      <c r="M245" s="438">
        <v>18.17586</v>
      </c>
    </row>
    <row r="246" spans="1:13">
      <c r="A246" s="245">
        <v>236</v>
      </c>
      <c r="B246" s="441" t="s">
        <v>125</v>
      </c>
      <c r="C246" s="438">
        <v>112.65</v>
      </c>
      <c r="D246" s="439">
        <v>112.26666666666667</v>
      </c>
      <c r="E246" s="439">
        <v>111.03333333333333</v>
      </c>
      <c r="F246" s="439">
        <v>109.41666666666667</v>
      </c>
      <c r="G246" s="439">
        <v>108.18333333333334</v>
      </c>
      <c r="H246" s="439">
        <v>113.88333333333333</v>
      </c>
      <c r="I246" s="439">
        <v>115.11666666666665</v>
      </c>
      <c r="J246" s="439">
        <v>116.73333333333332</v>
      </c>
      <c r="K246" s="438">
        <v>113.5</v>
      </c>
      <c r="L246" s="438">
        <v>110.65</v>
      </c>
      <c r="M246" s="438">
        <v>150.93434999999999</v>
      </c>
    </row>
    <row r="247" spans="1:13">
      <c r="A247" s="245">
        <v>237</v>
      </c>
      <c r="B247" s="441" t="s">
        <v>399</v>
      </c>
      <c r="C247" s="438">
        <v>23.6</v>
      </c>
      <c r="D247" s="439">
        <v>22.083333333333332</v>
      </c>
      <c r="E247" s="439">
        <v>20.566666666666663</v>
      </c>
      <c r="F247" s="439">
        <v>17.533333333333331</v>
      </c>
      <c r="G247" s="439">
        <v>16.016666666666662</v>
      </c>
      <c r="H247" s="439">
        <v>25.116666666666664</v>
      </c>
      <c r="I247" s="439">
        <v>26.633333333333336</v>
      </c>
      <c r="J247" s="439">
        <v>29.666666666666664</v>
      </c>
      <c r="K247" s="438">
        <v>23.6</v>
      </c>
      <c r="L247" s="438">
        <v>19.05</v>
      </c>
      <c r="M247" s="438">
        <v>652.03342999999995</v>
      </c>
    </row>
    <row r="248" spans="1:13">
      <c r="A248" s="245">
        <v>238</v>
      </c>
      <c r="B248" s="441" t="s">
        <v>772</v>
      </c>
      <c r="C248" s="438">
        <v>2076.85</v>
      </c>
      <c r="D248" s="439">
        <v>2050.5833333333335</v>
      </c>
      <c r="E248" s="439">
        <v>2007.416666666667</v>
      </c>
      <c r="F248" s="439">
        <v>1937.9833333333336</v>
      </c>
      <c r="G248" s="439">
        <v>1894.8166666666671</v>
      </c>
      <c r="H248" s="439">
        <v>2120.0166666666669</v>
      </c>
      <c r="I248" s="439">
        <v>2163.1833333333338</v>
      </c>
      <c r="J248" s="439">
        <v>2232.6166666666668</v>
      </c>
      <c r="K248" s="438">
        <v>2093.75</v>
      </c>
      <c r="L248" s="438">
        <v>1981.15</v>
      </c>
      <c r="M248" s="438">
        <v>16.932600000000001</v>
      </c>
    </row>
    <row r="249" spans="1:13">
      <c r="A249" s="245">
        <v>239</v>
      </c>
      <c r="B249" s="441" t="s">
        <v>748</v>
      </c>
      <c r="C249" s="438">
        <v>412.55</v>
      </c>
      <c r="D249" s="439">
        <v>409.81666666666661</v>
      </c>
      <c r="E249" s="439">
        <v>402.63333333333321</v>
      </c>
      <c r="F249" s="439">
        <v>392.71666666666658</v>
      </c>
      <c r="G249" s="439">
        <v>385.53333333333319</v>
      </c>
      <c r="H249" s="439">
        <v>419.73333333333323</v>
      </c>
      <c r="I249" s="439">
        <v>426.91666666666663</v>
      </c>
      <c r="J249" s="439">
        <v>436.83333333333326</v>
      </c>
      <c r="K249" s="438">
        <v>417</v>
      </c>
      <c r="L249" s="438">
        <v>399.9</v>
      </c>
      <c r="M249" s="438">
        <v>1.36669</v>
      </c>
    </row>
    <row r="250" spans="1:13">
      <c r="A250" s="245">
        <v>240</v>
      </c>
      <c r="B250" s="441" t="s">
        <v>120</v>
      </c>
      <c r="C250" s="438">
        <v>533.70000000000005</v>
      </c>
      <c r="D250" s="439">
        <v>529.93333333333339</v>
      </c>
      <c r="E250" s="439">
        <v>524.86666666666679</v>
      </c>
      <c r="F250" s="439">
        <v>516.03333333333342</v>
      </c>
      <c r="G250" s="439">
        <v>510.96666666666681</v>
      </c>
      <c r="H250" s="439">
        <v>538.76666666666677</v>
      </c>
      <c r="I250" s="439">
        <v>543.83333333333337</v>
      </c>
      <c r="J250" s="439">
        <v>552.66666666666674</v>
      </c>
      <c r="K250" s="438">
        <v>535</v>
      </c>
      <c r="L250" s="438">
        <v>521.1</v>
      </c>
      <c r="M250" s="438">
        <v>17.69603</v>
      </c>
    </row>
    <row r="251" spans="1:13">
      <c r="A251" s="245">
        <v>241</v>
      </c>
      <c r="B251" s="441" t="s">
        <v>822</v>
      </c>
      <c r="C251" s="438">
        <v>245.45</v>
      </c>
      <c r="D251" s="439">
        <v>244.54999999999998</v>
      </c>
      <c r="E251" s="439">
        <v>242.09999999999997</v>
      </c>
      <c r="F251" s="439">
        <v>238.74999999999997</v>
      </c>
      <c r="G251" s="439">
        <v>236.29999999999995</v>
      </c>
      <c r="H251" s="439">
        <v>247.89999999999998</v>
      </c>
      <c r="I251" s="439">
        <v>250.34999999999997</v>
      </c>
      <c r="J251" s="439">
        <v>253.7</v>
      </c>
      <c r="K251" s="438">
        <v>247</v>
      </c>
      <c r="L251" s="438">
        <v>241.2</v>
      </c>
      <c r="M251" s="438">
        <v>19.98516</v>
      </c>
    </row>
    <row r="252" spans="1:13">
      <c r="A252" s="245">
        <v>242</v>
      </c>
      <c r="B252" s="441" t="s">
        <v>122</v>
      </c>
      <c r="C252" s="438">
        <v>1007.55</v>
      </c>
      <c r="D252" s="439">
        <v>995.19999999999993</v>
      </c>
      <c r="E252" s="439">
        <v>980.39999999999986</v>
      </c>
      <c r="F252" s="439">
        <v>953.24999999999989</v>
      </c>
      <c r="G252" s="439">
        <v>938.44999999999982</v>
      </c>
      <c r="H252" s="439">
        <v>1022.3499999999999</v>
      </c>
      <c r="I252" s="439">
        <v>1037.1499999999999</v>
      </c>
      <c r="J252" s="439">
        <v>1064.3</v>
      </c>
      <c r="K252" s="438">
        <v>1010</v>
      </c>
      <c r="L252" s="438">
        <v>968.05</v>
      </c>
      <c r="M252" s="438">
        <v>31.6099</v>
      </c>
    </row>
    <row r="253" spans="1:13">
      <c r="A253" s="245">
        <v>243</v>
      </c>
      <c r="B253" s="441" t="s">
        <v>256</v>
      </c>
      <c r="C253" s="438">
        <v>4977.7</v>
      </c>
      <c r="D253" s="439">
        <v>4933.8833333333341</v>
      </c>
      <c r="E253" s="439">
        <v>4853.7666666666682</v>
      </c>
      <c r="F253" s="439">
        <v>4729.8333333333339</v>
      </c>
      <c r="G253" s="439">
        <v>4649.7166666666681</v>
      </c>
      <c r="H253" s="439">
        <v>5057.8166666666684</v>
      </c>
      <c r="I253" s="439">
        <v>5137.9333333333352</v>
      </c>
      <c r="J253" s="439">
        <v>5261.8666666666686</v>
      </c>
      <c r="K253" s="438">
        <v>5014</v>
      </c>
      <c r="L253" s="438">
        <v>4809.95</v>
      </c>
      <c r="M253" s="438">
        <v>10.208310000000001</v>
      </c>
    </row>
    <row r="254" spans="1:13">
      <c r="A254" s="245">
        <v>244</v>
      </c>
      <c r="B254" s="441" t="s">
        <v>124</v>
      </c>
      <c r="C254" s="438">
        <v>1500.3</v>
      </c>
      <c r="D254" s="439">
        <v>1496.7666666666667</v>
      </c>
      <c r="E254" s="439">
        <v>1487.7333333333333</v>
      </c>
      <c r="F254" s="439">
        <v>1475.1666666666667</v>
      </c>
      <c r="G254" s="439">
        <v>1466.1333333333334</v>
      </c>
      <c r="H254" s="439">
        <v>1509.3333333333333</v>
      </c>
      <c r="I254" s="439">
        <v>1518.3666666666666</v>
      </c>
      <c r="J254" s="439">
        <v>1530.9333333333332</v>
      </c>
      <c r="K254" s="438">
        <v>1505.8</v>
      </c>
      <c r="L254" s="438">
        <v>1484.2</v>
      </c>
      <c r="M254" s="438">
        <v>54.540520000000001</v>
      </c>
    </row>
    <row r="255" spans="1:13">
      <c r="A255" s="245">
        <v>245</v>
      </c>
      <c r="B255" s="441" t="s">
        <v>749</v>
      </c>
      <c r="C255" s="438">
        <v>958</v>
      </c>
      <c r="D255" s="439">
        <v>957.15</v>
      </c>
      <c r="E255" s="439">
        <v>944.34999999999991</v>
      </c>
      <c r="F255" s="439">
        <v>930.69999999999993</v>
      </c>
      <c r="G255" s="439">
        <v>917.89999999999986</v>
      </c>
      <c r="H255" s="439">
        <v>970.8</v>
      </c>
      <c r="I255" s="439">
        <v>983.59999999999991</v>
      </c>
      <c r="J255" s="439">
        <v>997.25</v>
      </c>
      <c r="K255" s="438">
        <v>969.95</v>
      </c>
      <c r="L255" s="438">
        <v>943.5</v>
      </c>
      <c r="M255" s="438">
        <v>0.61155000000000004</v>
      </c>
    </row>
    <row r="256" spans="1:13">
      <c r="A256" s="245">
        <v>246</v>
      </c>
      <c r="B256" s="441" t="s">
        <v>400</v>
      </c>
      <c r="C256" s="438">
        <v>306.60000000000002</v>
      </c>
      <c r="D256" s="439">
        <v>307.20000000000005</v>
      </c>
      <c r="E256" s="439">
        <v>302.85000000000008</v>
      </c>
      <c r="F256" s="439">
        <v>299.10000000000002</v>
      </c>
      <c r="G256" s="439">
        <v>294.75000000000006</v>
      </c>
      <c r="H256" s="439">
        <v>310.9500000000001</v>
      </c>
      <c r="I256" s="439">
        <v>315.3</v>
      </c>
      <c r="J256" s="439">
        <v>319.05000000000013</v>
      </c>
      <c r="K256" s="438">
        <v>311.55</v>
      </c>
      <c r="L256" s="438">
        <v>303.45</v>
      </c>
      <c r="M256" s="438">
        <v>2.1499799999999998</v>
      </c>
    </row>
    <row r="257" spans="1:13">
      <c r="A257" s="245">
        <v>247</v>
      </c>
      <c r="B257" s="441" t="s">
        <v>121</v>
      </c>
      <c r="C257" s="438">
        <v>1719</v>
      </c>
      <c r="D257" s="439">
        <v>1706.6833333333334</v>
      </c>
      <c r="E257" s="439">
        <v>1688.3666666666668</v>
      </c>
      <c r="F257" s="439">
        <v>1657.7333333333333</v>
      </c>
      <c r="G257" s="439">
        <v>1639.4166666666667</v>
      </c>
      <c r="H257" s="439">
        <v>1737.3166666666668</v>
      </c>
      <c r="I257" s="439">
        <v>1755.6333333333334</v>
      </c>
      <c r="J257" s="439">
        <v>1786.2666666666669</v>
      </c>
      <c r="K257" s="438">
        <v>1725</v>
      </c>
      <c r="L257" s="438">
        <v>1676.05</v>
      </c>
      <c r="M257" s="438">
        <v>5.19407</v>
      </c>
    </row>
    <row r="258" spans="1:13">
      <c r="A258" s="245">
        <v>248</v>
      </c>
      <c r="B258" s="441" t="s">
        <v>257</v>
      </c>
      <c r="C258" s="438">
        <v>2009.5</v>
      </c>
      <c r="D258" s="439">
        <v>2015.4666666666665</v>
      </c>
      <c r="E258" s="439">
        <v>1973.0333333333328</v>
      </c>
      <c r="F258" s="439">
        <v>1936.5666666666664</v>
      </c>
      <c r="G258" s="439">
        <v>1894.1333333333328</v>
      </c>
      <c r="H258" s="439">
        <v>2051.9333333333329</v>
      </c>
      <c r="I258" s="439">
        <v>2094.3666666666668</v>
      </c>
      <c r="J258" s="439">
        <v>2130.833333333333</v>
      </c>
      <c r="K258" s="438">
        <v>2057.9</v>
      </c>
      <c r="L258" s="438">
        <v>1979</v>
      </c>
      <c r="M258" s="438">
        <v>2.1995900000000002</v>
      </c>
    </row>
    <row r="259" spans="1:13">
      <c r="A259" s="245">
        <v>249</v>
      </c>
      <c r="B259" s="441" t="s">
        <v>401</v>
      </c>
      <c r="C259" s="438">
        <v>1513.4</v>
      </c>
      <c r="D259" s="439">
        <v>1511.6333333333332</v>
      </c>
      <c r="E259" s="439">
        <v>1500.2666666666664</v>
      </c>
      <c r="F259" s="439">
        <v>1487.1333333333332</v>
      </c>
      <c r="G259" s="439">
        <v>1475.7666666666664</v>
      </c>
      <c r="H259" s="439">
        <v>1524.7666666666664</v>
      </c>
      <c r="I259" s="439">
        <v>1536.1333333333332</v>
      </c>
      <c r="J259" s="439">
        <v>1549.2666666666664</v>
      </c>
      <c r="K259" s="438">
        <v>1523</v>
      </c>
      <c r="L259" s="438">
        <v>1498.5</v>
      </c>
      <c r="M259" s="438">
        <v>2.0741800000000001</v>
      </c>
    </row>
    <row r="260" spans="1:13">
      <c r="A260" s="245">
        <v>250</v>
      </c>
      <c r="B260" s="441" t="s">
        <v>402</v>
      </c>
      <c r="C260" s="438">
        <v>2812.5</v>
      </c>
      <c r="D260" s="439">
        <v>2823.0166666666664</v>
      </c>
      <c r="E260" s="439">
        <v>2790.0333333333328</v>
      </c>
      <c r="F260" s="439">
        <v>2767.5666666666666</v>
      </c>
      <c r="G260" s="439">
        <v>2734.583333333333</v>
      </c>
      <c r="H260" s="439">
        <v>2845.4833333333327</v>
      </c>
      <c r="I260" s="439">
        <v>2878.4666666666662</v>
      </c>
      <c r="J260" s="439">
        <v>2900.9333333333325</v>
      </c>
      <c r="K260" s="438">
        <v>2856</v>
      </c>
      <c r="L260" s="438">
        <v>2800.55</v>
      </c>
      <c r="M260" s="438">
        <v>0.4279</v>
      </c>
    </row>
    <row r="261" spans="1:13">
      <c r="A261" s="245">
        <v>251</v>
      </c>
      <c r="B261" s="441" t="s">
        <v>403</v>
      </c>
      <c r="C261" s="438">
        <v>583</v>
      </c>
      <c r="D261" s="439">
        <v>577.58333333333337</v>
      </c>
      <c r="E261" s="439">
        <v>566.91666666666674</v>
      </c>
      <c r="F261" s="439">
        <v>550.83333333333337</v>
      </c>
      <c r="G261" s="439">
        <v>540.16666666666674</v>
      </c>
      <c r="H261" s="439">
        <v>593.66666666666674</v>
      </c>
      <c r="I261" s="439">
        <v>604.33333333333348</v>
      </c>
      <c r="J261" s="439">
        <v>620.41666666666674</v>
      </c>
      <c r="K261" s="438">
        <v>588.25</v>
      </c>
      <c r="L261" s="438">
        <v>561.5</v>
      </c>
      <c r="M261" s="438">
        <v>3.4053100000000001</v>
      </c>
    </row>
    <row r="262" spans="1:13">
      <c r="A262" s="245">
        <v>252</v>
      </c>
      <c r="B262" s="441" t="s">
        <v>404</v>
      </c>
      <c r="C262" s="438">
        <v>176.35</v>
      </c>
      <c r="D262" s="439">
        <v>172.94999999999996</v>
      </c>
      <c r="E262" s="439">
        <v>166.69999999999993</v>
      </c>
      <c r="F262" s="439">
        <v>157.04999999999998</v>
      </c>
      <c r="G262" s="439">
        <v>150.79999999999995</v>
      </c>
      <c r="H262" s="439">
        <v>182.59999999999991</v>
      </c>
      <c r="I262" s="439">
        <v>188.84999999999997</v>
      </c>
      <c r="J262" s="439">
        <v>198.49999999999989</v>
      </c>
      <c r="K262" s="438">
        <v>179.2</v>
      </c>
      <c r="L262" s="438">
        <v>163.30000000000001</v>
      </c>
      <c r="M262" s="438">
        <v>18.539370000000002</v>
      </c>
    </row>
    <row r="263" spans="1:13">
      <c r="A263" s="245">
        <v>253</v>
      </c>
      <c r="B263" s="441" t="s">
        <v>405</v>
      </c>
      <c r="C263" s="438">
        <v>147.55000000000001</v>
      </c>
      <c r="D263" s="439">
        <v>147.36666666666667</v>
      </c>
      <c r="E263" s="439">
        <v>145.28333333333336</v>
      </c>
      <c r="F263" s="439">
        <v>143.01666666666668</v>
      </c>
      <c r="G263" s="439">
        <v>140.93333333333337</v>
      </c>
      <c r="H263" s="439">
        <v>149.63333333333335</v>
      </c>
      <c r="I263" s="439">
        <v>151.71666666666667</v>
      </c>
      <c r="J263" s="439">
        <v>153.98333333333335</v>
      </c>
      <c r="K263" s="438">
        <v>149.44999999999999</v>
      </c>
      <c r="L263" s="438">
        <v>145.1</v>
      </c>
      <c r="M263" s="438">
        <v>17.478090000000002</v>
      </c>
    </row>
    <row r="264" spans="1:13">
      <c r="A264" s="245">
        <v>254</v>
      </c>
      <c r="B264" s="441" t="s">
        <v>406</v>
      </c>
      <c r="C264" s="438">
        <v>93</v>
      </c>
      <c r="D264" s="439">
        <v>93.283333333333346</v>
      </c>
      <c r="E264" s="439">
        <v>91.566666666666691</v>
      </c>
      <c r="F264" s="439">
        <v>90.13333333333334</v>
      </c>
      <c r="G264" s="439">
        <v>88.416666666666686</v>
      </c>
      <c r="H264" s="439">
        <v>94.716666666666697</v>
      </c>
      <c r="I264" s="439">
        <v>96.433333333333366</v>
      </c>
      <c r="J264" s="439">
        <v>97.866666666666703</v>
      </c>
      <c r="K264" s="438">
        <v>95</v>
      </c>
      <c r="L264" s="438">
        <v>91.85</v>
      </c>
      <c r="M264" s="438">
        <v>11.95504</v>
      </c>
    </row>
    <row r="265" spans="1:13">
      <c r="A265" s="245">
        <v>255</v>
      </c>
      <c r="B265" s="441" t="s">
        <v>258</v>
      </c>
      <c r="C265" s="438">
        <v>158.69999999999999</v>
      </c>
      <c r="D265" s="439">
        <v>157.20000000000002</v>
      </c>
      <c r="E265" s="439">
        <v>153.00000000000003</v>
      </c>
      <c r="F265" s="439">
        <v>147.30000000000001</v>
      </c>
      <c r="G265" s="439">
        <v>143.10000000000002</v>
      </c>
      <c r="H265" s="439">
        <v>162.90000000000003</v>
      </c>
      <c r="I265" s="439">
        <v>167.10000000000002</v>
      </c>
      <c r="J265" s="439">
        <v>172.80000000000004</v>
      </c>
      <c r="K265" s="438">
        <v>161.4</v>
      </c>
      <c r="L265" s="438">
        <v>151.5</v>
      </c>
      <c r="M265" s="438">
        <v>30.109570000000001</v>
      </c>
    </row>
    <row r="266" spans="1:13">
      <c r="A266" s="245">
        <v>256</v>
      </c>
      <c r="B266" s="441" t="s">
        <v>128</v>
      </c>
      <c r="C266" s="438">
        <v>672.95</v>
      </c>
      <c r="D266" s="439">
        <v>665.13333333333333</v>
      </c>
      <c r="E266" s="439">
        <v>653.9666666666667</v>
      </c>
      <c r="F266" s="439">
        <v>634.98333333333335</v>
      </c>
      <c r="G266" s="439">
        <v>623.81666666666672</v>
      </c>
      <c r="H266" s="439">
        <v>684.11666666666667</v>
      </c>
      <c r="I266" s="439">
        <v>695.28333333333342</v>
      </c>
      <c r="J266" s="439">
        <v>714.26666666666665</v>
      </c>
      <c r="K266" s="438">
        <v>676.3</v>
      </c>
      <c r="L266" s="438">
        <v>646.15</v>
      </c>
      <c r="M266" s="438">
        <v>81.873410000000007</v>
      </c>
    </row>
    <row r="267" spans="1:13">
      <c r="A267" s="245">
        <v>257</v>
      </c>
      <c r="B267" s="441" t="s">
        <v>751</v>
      </c>
      <c r="C267" s="438">
        <v>106.8</v>
      </c>
      <c r="D267" s="439">
        <v>106.01666666666667</v>
      </c>
      <c r="E267" s="439">
        <v>103.78333333333333</v>
      </c>
      <c r="F267" s="439">
        <v>100.76666666666667</v>
      </c>
      <c r="G267" s="439">
        <v>98.533333333333331</v>
      </c>
      <c r="H267" s="439">
        <v>109.03333333333333</v>
      </c>
      <c r="I267" s="439">
        <v>111.26666666666665</v>
      </c>
      <c r="J267" s="439">
        <v>114.28333333333333</v>
      </c>
      <c r="K267" s="438">
        <v>108.25</v>
      </c>
      <c r="L267" s="438">
        <v>103</v>
      </c>
      <c r="M267" s="438">
        <v>1.9796100000000001</v>
      </c>
    </row>
    <row r="268" spans="1:13">
      <c r="A268" s="245">
        <v>258</v>
      </c>
      <c r="B268" s="441" t="s">
        <v>407</v>
      </c>
      <c r="C268" s="438">
        <v>60.95</v>
      </c>
      <c r="D268" s="439">
        <v>60.949999999999996</v>
      </c>
      <c r="E268" s="439">
        <v>59.899999999999991</v>
      </c>
      <c r="F268" s="439">
        <v>58.849999999999994</v>
      </c>
      <c r="G268" s="439">
        <v>57.79999999999999</v>
      </c>
      <c r="H268" s="439">
        <v>61.999999999999993</v>
      </c>
      <c r="I268" s="439">
        <v>63.04999999999999</v>
      </c>
      <c r="J268" s="439">
        <v>64.099999999999994</v>
      </c>
      <c r="K268" s="438">
        <v>62</v>
      </c>
      <c r="L268" s="438">
        <v>59.9</v>
      </c>
      <c r="M268" s="438">
        <v>3.2164999999999999</v>
      </c>
    </row>
    <row r="269" spans="1:13">
      <c r="A269" s="245">
        <v>259</v>
      </c>
      <c r="B269" s="441" t="s">
        <v>408</v>
      </c>
      <c r="C269" s="438">
        <v>152.69999999999999</v>
      </c>
      <c r="D269" s="439">
        <v>148.46666666666667</v>
      </c>
      <c r="E269" s="439">
        <v>142.18333333333334</v>
      </c>
      <c r="F269" s="439">
        <v>131.66666666666666</v>
      </c>
      <c r="G269" s="439">
        <v>125.38333333333333</v>
      </c>
      <c r="H269" s="439">
        <v>158.98333333333335</v>
      </c>
      <c r="I269" s="439">
        <v>165.26666666666671</v>
      </c>
      <c r="J269" s="439">
        <v>175.78333333333336</v>
      </c>
      <c r="K269" s="438">
        <v>154.75</v>
      </c>
      <c r="L269" s="438">
        <v>137.94999999999999</v>
      </c>
      <c r="M269" s="438">
        <v>51.916710000000002</v>
      </c>
    </row>
    <row r="270" spans="1:13">
      <c r="A270" s="245">
        <v>260</v>
      </c>
      <c r="B270" s="441" t="s">
        <v>409</v>
      </c>
      <c r="C270" s="438">
        <v>39.299999999999997</v>
      </c>
      <c r="D270" s="439">
        <v>37.116666666666667</v>
      </c>
      <c r="E270" s="439">
        <v>34.933333333333337</v>
      </c>
      <c r="F270" s="439">
        <v>30.56666666666667</v>
      </c>
      <c r="G270" s="439">
        <v>28.38333333333334</v>
      </c>
      <c r="H270" s="439">
        <v>41.483333333333334</v>
      </c>
      <c r="I270" s="439">
        <v>43.666666666666657</v>
      </c>
      <c r="J270" s="439">
        <v>48.033333333333331</v>
      </c>
      <c r="K270" s="438">
        <v>39.299999999999997</v>
      </c>
      <c r="L270" s="438">
        <v>32.75</v>
      </c>
      <c r="M270" s="438">
        <v>654.51873999999998</v>
      </c>
    </row>
    <row r="271" spans="1:13">
      <c r="A271" s="245">
        <v>261</v>
      </c>
      <c r="B271" s="441" t="s">
        <v>410</v>
      </c>
      <c r="C271" s="438">
        <v>86.75</v>
      </c>
      <c r="D271" s="439">
        <v>85.583333333333329</v>
      </c>
      <c r="E271" s="439">
        <v>83.36666666666666</v>
      </c>
      <c r="F271" s="439">
        <v>79.983333333333334</v>
      </c>
      <c r="G271" s="439">
        <v>77.766666666666666</v>
      </c>
      <c r="H271" s="439">
        <v>88.966666666666654</v>
      </c>
      <c r="I271" s="439">
        <v>91.183333333333323</v>
      </c>
      <c r="J271" s="439">
        <v>94.566666666666649</v>
      </c>
      <c r="K271" s="438">
        <v>87.8</v>
      </c>
      <c r="L271" s="438">
        <v>82.2</v>
      </c>
      <c r="M271" s="438">
        <v>7.9284600000000003</v>
      </c>
    </row>
    <row r="272" spans="1:13">
      <c r="A272" s="245">
        <v>262</v>
      </c>
      <c r="B272" s="441" t="s">
        <v>411</v>
      </c>
      <c r="C272" s="438">
        <v>107.9</v>
      </c>
      <c r="D272" s="439">
        <v>105.36666666666667</v>
      </c>
      <c r="E272" s="439">
        <v>102.08333333333334</v>
      </c>
      <c r="F272" s="439">
        <v>96.266666666666666</v>
      </c>
      <c r="G272" s="439">
        <v>92.983333333333334</v>
      </c>
      <c r="H272" s="439">
        <v>111.18333333333335</v>
      </c>
      <c r="I272" s="439">
        <v>114.46666666666668</v>
      </c>
      <c r="J272" s="439">
        <v>120.28333333333336</v>
      </c>
      <c r="K272" s="438">
        <v>108.65</v>
      </c>
      <c r="L272" s="438">
        <v>99.55</v>
      </c>
      <c r="M272" s="438">
        <v>39.594970000000004</v>
      </c>
    </row>
    <row r="273" spans="1:13">
      <c r="A273" s="245">
        <v>263</v>
      </c>
      <c r="B273" s="441" t="s">
        <v>412</v>
      </c>
      <c r="C273" s="438">
        <v>189.9</v>
      </c>
      <c r="D273" s="439">
        <v>185.71666666666667</v>
      </c>
      <c r="E273" s="439">
        <v>179.43333333333334</v>
      </c>
      <c r="F273" s="439">
        <v>168.96666666666667</v>
      </c>
      <c r="G273" s="439">
        <v>162.68333333333334</v>
      </c>
      <c r="H273" s="439">
        <v>196.18333333333334</v>
      </c>
      <c r="I273" s="439">
        <v>202.4666666666667</v>
      </c>
      <c r="J273" s="439">
        <v>212.93333333333334</v>
      </c>
      <c r="K273" s="438">
        <v>192</v>
      </c>
      <c r="L273" s="438">
        <v>175.25</v>
      </c>
      <c r="M273" s="438">
        <v>6.3660699999999997</v>
      </c>
    </row>
    <row r="274" spans="1:13">
      <c r="A274" s="245">
        <v>264</v>
      </c>
      <c r="B274" s="441" t="s">
        <v>413</v>
      </c>
      <c r="C274" s="438">
        <v>100.75</v>
      </c>
      <c r="D274" s="439">
        <v>98.366666666666674</v>
      </c>
      <c r="E274" s="439">
        <v>94.683333333333351</v>
      </c>
      <c r="F274" s="439">
        <v>88.616666666666674</v>
      </c>
      <c r="G274" s="439">
        <v>84.933333333333351</v>
      </c>
      <c r="H274" s="439">
        <v>104.43333333333335</v>
      </c>
      <c r="I274" s="439">
        <v>108.11666666666669</v>
      </c>
      <c r="J274" s="439">
        <v>114.18333333333335</v>
      </c>
      <c r="K274" s="438">
        <v>102.05</v>
      </c>
      <c r="L274" s="438">
        <v>92.3</v>
      </c>
      <c r="M274" s="438">
        <v>19.894680000000001</v>
      </c>
    </row>
    <row r="275" spans="1:13">
      <c r="A275" s="245">
        <v>265</v>
      </c>
      <c r="B275" s="441" t="s">
        <v>127</v>
      </c>
      <c r="C275" s="438">
        <v>381.95</v>
      </c>
      <c r="D275" s="439">
        <v>381.3</v>
      </c>
      <c r="E275" s="439">
        <v>374.1</v>
      </c>
      <c r="F275" s="439">
        <v>366.25</v>
      </c>
      <c r="G275" s="439">
        <v>359.05</v>
      </c>
      <c r="H275" s="439">
        <v>389.15000000000003</v>
      </c>
      <c r="I275" s="439">
        <v>396.34999999999997</v>
      </c>
      <c r="J275" s="439">
        <v>404.20000000000005</v>
      </c>
      <c r="K275" s="438">
        <v>388.5</v>
      </c>
      <c r="L275" s="438">
        <v>373.45</v>
      </c>
      <c r="M275" s="438">
        <v>182.16426000000001</v>
      </c>
    </row>
    <row r="276" spans="1:13">
      <c r="A276" s="245">
        <v>266</v>
      </c>
      <c r="B276" s="441" t="s">
        <v>414</v>
      </c>
      <c r="C276" s="438">
        <v>2238.6</v>
      </c>
      <c r="D276" s="439">
        <v>2239.2666666666669</v>
      </c>
      <c r="E276" s="439">
        <v>2222.5333333333338</v>
      </c>
      <c r="F276" s="439">
        <v>2206.4666666666667</v>
      </c>
      <c r="G276" s="439">
        <v>2189.7333333333336</v>
      </c>
      <c r="H276" s="439">
        <v>2255.3333333333339</v>
      </c>
      <c r="I276" s="439">
        <v>2272.0666666666666</v>
      </c>
      <c r="J276" s="439">
        <v>2288.1333333333341</v>
      </c>
      <c r="K276" s="438">
        <v>2256</v>
      </c>
      <c r="L276" s="438">
        <v>2223.1999999999998</v>
      </c>
      <c r="M276" s="438">
        <v>0.12038</v>
      </c>
    </row>
    <row r="277" spans="1:13">
      <c r="A277" s="245">
        <v>267</v>
      </c>
      <c r="B277" s="441" t="s">
        <v>129</v>
      </c>
      <c r="C277" s="438">
        <v>3248.35</v>
      </c>
      <c r="D277" s="439">
        <v>3252.5333333333333</v>
      </c>
      <c r="E277" s="439">
        <v>3223.9166666666665</v>
      </c>
      <c r="F277" s="439">
        <v>3199.4833333333331</v>
      </c>
      <c r="G277" s="439">
        <v>3170.8666666666663</v>
      </c>
      <c r="H277" s="439">
        <v>3276.9666666666667</v>
      </c>
      <c r="I277" s="439">
        <v>3305.5833333333335</v>
      </c>
      <c r="J277" s="439">
        <v>3330.0166666666669</v>
      </c>
      <c r="K277" s="438">
        <v>3281.15</v>
      </c>
      <c r="L277" s="438">
        <v>3228.1</v>
      </c>
      <c r="M277" s="438">
        <v>3.1829900000000002</v>
      </c>
    </row>
    <row r="278" spans="1:13">
      <c r="A278" s="245">
        <v>268</v>
      </c>
      <c r="B278" s="441" t="s">
        <v>130</v>
      </c>
      <c r="C278" s="438">
        <v>1039.8499999999999</v>
      </c>
      <c r="D278" s="439">
        <v>1026.8833333333332</v>
      </c>
      <c r="E278" s="439">
        <v>999.26666666666642</v>
      </c>
      <c r="F278" s="439">
        <v>958.68333333333317</v>
      </c>
      <c r="G278" s="439">
        <v>931.06666666666638</v>
      </c>
      <c r="H278" s="439">
        <v>1067.4666666666665</v>
      </c>
      <c r="I278" s="439">
        <v>1095.0833333333333</v>
      </c>
      <c r="J278" s="439">
        <v>1135.6666666666665</v>
      </c>
      <c r="K278" s="438">
        <v>1054.5</v>
      </c>
      <c r="L278" s="438">
        <v>986.3</v>
      </c>
      <c r="M278" s="438">
        <v>29.78436</v>
      </c>
    </row>
    <row r="279" spans="1:13">
      <c r="A279" s="245">
        <v>269</v>
      </c>
      <c r="B279" s="441" t="s">
        <v>415</v>
      </c>
      <c r="C279" s="438">
        <v>153.19999999999999</v>
      </c>
      <c r="D279" s="439">
        <v>152.91666666666666</v>
      </c>
      <c r="E279" s="439">
        <v>151.93333333333331</v>
      </c>
      <c r="F279" s="439">
        <v>150.66666666666666</v>
      </c>
      <c r="G279" s="439">
        <v>149.68333333333331</v>
      </c>
      <c r="H279" s="439">
        <v>154.18333333333331</v>
      </c>
      <c r="I279" s="439">
        <v>155.16666666666666</v>
      </c>
      <c r="J279" s="439">
        <v>156.43333333333331</v>
      </c>
      <c r="K279" s="438">
        <v>153.9</v>
      </c>
      <c r="L279" s="438">
        <v>151.65</v>
      </c>
      <c r="M279" s="438">
        <v>1.83599</v>
      </c>
    </row>
    <row r="280" spans="1:13">
      <c r="A280" s="245">
        <v>270</v>
      </c>
      <c r="B280" s="441" t="s">
        <v>417</v>
      </c>
      <c r="C280" s="438">
        <v>690.35</v>
      </c>
      <c r="D280" s="439">
        <v>692.85</v>
      </c>
      <c r="E280" s="439">
        <v>679.7</v>
      </c>
      <c r="F280" s="439">
        <v>669.05000000000007</v>
      </c>
      <c r="G280" s="439">
        <v>655.90000000000009</v>
      </c>
      <c r="H280" s="439">
        <v>703.5</v>
      </c>
      <c r="I280" s="439">
        <v>716.64999999999986</v>
      </c>
      <c r="J280" s="439">
        <v>727.3</v>
      </c>
      <c r="K280" s="438">
        <v>706</v>
      </c>
      <c r="L280" s="438">
        <v>682.2</v>
      </c>
      <c r="M280" s="438">
        <v>1.93584</v>
      </c>
    </row>
    <row r="281" spans="1:13">
      <c r="A281" s="245">
        <v>271</v>
      </c>
      <c r="B281" s="441" t="s">
        <v>418</v>
      </c>
      <c r="C281" s="438">
        <v>222.45</v>
      </c>
      <c r="D281" s="439">
        <v>220.81666666666669</v>
      </c>
      <c r="E281" s="439">
        <v>216.63333333333338</v>
      </c>
      <c r="F281" s="439">
        <v>210.81666666666669</v>
      </c>
      <c r="G281" s="439">
        <v>206.63333333333338</v>
      </c>
      <c r="H281" s="439">
        <v>226.63333333333338</v>
      </c>
      <c r="I281" s="439">
        <v>230.81666666666672</v>
      </c>
      <c r="J281" s="439">
        <v>236.63333333333338</v>
      </c>
      <c r="K281" s="438">
        <v>225</v>
      </c>
      <c r="L281" s="438">
        <v>215</v>
      </c>
      <c r="M281" s="438">
        <v>4.22797</v>
      </c>
    </row>
    <row r="282" spans="1:13">
      <c r="A282" s="245">
        <v>272</v>
      </c>
      <c r="B282" s="441" t="s">
        <v>419</v>
      </c>
      <c r="C282" s="438">
        <v>231.65</v>
      </c>
      <c r="D282" s="439">
        <v>230.51666666666665</v>
      </c>
      <c r="E282" s="439">
        <v>226.1333333333333</v>
      </c>
      <c r="F282" s="439">
        <v>220.61666666666665</v>
      </c>
      <c r="G282" s="439">
        <v>216.23333333333329</v>
      </c>
      <c r="H282" s="439">
        <v>236.0333333333333</v>
      </c>
      <c r="I282" s="439">
        <v>240.41666666666663</v>
      </c>
      <c r="J282" s="439">
        <v>245.93333333333331</v>
      </c>
      <c r="K282" s="438">
        <v>234.9</v>
      </c>
      <c r="L282" s="438">
        <v>225</v>
      </c>
      <c r="M282" s="438">
        <v>5.88415</v>
      </c>
    </row>
    <row r="283" spans="1:13">
      <c r="A283" s="245">
        <v>273</v>
      </c>
      <c r="B283" s="441" t="s">
        <v>752</v>
      </c>
      <c r="C283" s="438">
        <v>926.55</v>
      </c>
      <c r="D283" s="439">
        <v>939.5333333333333</v>
      </c>
      <c r="E283" s="439">
        <v>907.06666666666661</v>
      </c>
      <c r="F283" s="439">
        <v>887.58333333333326</v>
      </c>
      <c r="G283" s="439">
        <v>855.11666666666656</v>
      </c>
      <c r="H283" s="439">
        <v>959.01666666666665</v>
      </c>
      <c r="I283" s="439">
        <v>991.48333333333335</v>
      </c>
      <c r="J283" s="439">
        <v>1010.9666666666667</v>
      </c>
      <c r="K283" s="438">
        <v>972</v>
      </c>
      <c r="L283" s="438">
        <v>920.05</v>
      </c>
      <c r="M283" s="438">
        <v>0.63085000000000002</v>
      </c>
    </row>
    <row r="284" spans="1:13">
      <c r="A284" s="245">
        <v>274</v>
      </c>
      <c r="B284" s="441" t="s">
        <v>420</v>
      </c>
      <c r="C284" s="438">
        <v>970.55</v>
      </c>
      <c r="D284" s="439">
        <v>959.56666666666661</v>
      </c>
      <c r="E284" s="439">
        <v>943.98333333333323</v>
      </c>
      <c r="F284" s="439">
        <v>917.41666666666663</v>
      </c>
      <c r="G284" s="439">
        <v>901.83333333333326</v>
      </c>
      <c r="H284" s="439">
        <v>986.13333333333321</v>
      </c>
      <c r="I284" s="439">
        <v>1001.7166666666667</v>
      </c>
      <c r="J284" s="439">
        <v>1028.2833333333333</v>
      </c>
      <c r="K284" s="438">
        <v>975.15</v>
      </c>
      <c r="L284" s="438">
        <v>933</v>
      </c>
      <c r="M284" s="438">
        <v>1.8014600000000001</v>
      </c>
    </row>
    <row r="285" spans="1:13">
      <c r="A285" s="245">
        <v>275</v>
      </c>
      <c r="B285" s="441" t="s">
        <v>421</v>
      </c>
      <c r="C285" s="438">
        <v>423.65</v>
      </c>
      <c r="D285" s="439">
        <v>423.31666666666666</v>
      </c>
      <c r="E285" s="439">
        <v>415.63333333333333</v>
      </c>
      <c r="F285" s="439">
        <v>407.61666666666667</v>
      </c>
      <c r="G285" s="439">
        <v>399.93333333333334</v>
      </c>
      <c r="H285" s="439">
        <v>431.33333333333331</v>
      </c>
      <c r="I285" s="439">
        <v>439.01666666666659</v>
      </c>
      <c r="J285" s="439">
        <v>447.0333333333333</v>
      </c>
      <c r="K285" s="438">
        <v>431</v>
      </c>
      <c r="L285" s="438">
        <v>415.3</v>
      </c>
      <c r="M285" s="438">
        <v>3.14682</v>
      </c>
    </row>
    <row r="286" spans="1:13">
      <c r="A286" s="245">
        <v>276</v>
      </c>
      <c r="B286" s="441" t="s">
        <v>422</v>
      </c>
      <c r="C286" s="438">
        <v>576.65</v>
      </c>
      <c r="D286" s="439">
        <v>573.05000000000007</v>
      </c>
      <c r="E286" s="439">
        <v>568.10000000000014</v>
      </c>
      <c r="F286" s="439">
        <v>559.55000000000007</v>
      </c>
      <c r="G286" s="439">
        <v>554.60000000000014</v>
      </c>
      <c r="H286" s="439">
        <v>581.60000000000014</v>
      </c>
      <c r="I286" s="439">
        <v>586.55000000000018</v>
      </c>
      <c r="J286" s="439">
        <v>595.10000000000014</v>
      </c>
      <c r="K286" s="438">
        <v>578</v>
      </c>
      <c r="L286" s="438">
        <v>564.5</v>
      </c>
      <c r="M286" s="438">
        <v>0.48158000000000001</v>
      </c>
    </row>
    <row r="287" spans="1:13">
      <c r="A287" s="245">
        <v>277</v>
      </c>
      <c r="B287" s="441" t="s">
        <v>423</v>
      </c>
      <c r="C287" s="438">
        <v>62.8</v>
      </c>
      <c r="D287" s="439">
        <v>62.54999999999999</v>
      </c>
      <c r="E287" s="439">
        <v>61.549999999999983</v>
      </c>
      <c r="F287" s="439">
        <v>60.29999999999999</v>
      </c>
      <c r="G287" s="439">
        <v>59.299999999999983</v>
      </c>
      <c r="H287" s="439">
        <v>63.799999999999983</v>
      </c>
      <c r="I287" s="439">
        <v>64.8</v>
      </c>
      <c r="J287" s="439">
        <v>66.049999999999983</v>
      </c>
      <c r="K287" s="438">
        <v>63.55</v>
      </c>
      <c r="L287" s="438">
        <v>61.3</v>
      </c>
      <c r="M287" s="438">
        <v>21.62979</v>
      </c>
    </row>
    <row r="288" spans="1:13">
      <c r="A288" s="245">
        <v>278</v>
      </c>
      <c r="B288" s="441" t="s">
        <v>424</v>
      </c>
      <c r="C288" s="438">
        <v>52.7</v>
      </c>
      <c r="D288" s="439">
        <v>51.983333333333327</v>
      </c>
      <c r="E288" s="439">
        <v>51.016666666666652</v>
      </c>
      <c r="F288" s="439">
        <v>49.333333333333321</v>
      </c>
      <c r="G288" s="439">
        <v>48.366666666666646</v>
      </c>
      <c r="H288" s="439">
        <v>53.666666666666657</v>
      </c>
      <c r="I288" s="439">
        <v>54.63333333333334</v>
      </c>
      <c r="J288" s="439">
        <v>56.316666666666663</v>
      </c>
      <c r="K288" s="438">
        <v>52.95</v>
      </c>
      <c r="L288" s="438">
        <v>50.3</v>
      </c>
      <c r="M288" s="438">
        <v>35.968940000000003</v>
      </c>
    </row>
    <row r="289" spans="1:13">
      <c r="A289" s="245">
        <v>279</v>
      </c>
      <c r="B289" s="441" t="s">
        <v>425</v>
      </c>
      <c r="C289" s="438">
        <v>731.2</v>
      </c>
      <c r="D289" s="439">
        <v>725.73333333333323</v>
      </c>
      <c r="E289" s="439">
        <v>716.46666666666647</v>
      </c>
      <c r="F289" s="439">
        <v>701.73333333333323</v>
      </c>
      <c r="G289" s="439">
        <v>692.46666666666647</v>
      </c>
      <c r="H289" s="439">
        <v>740.46666666666647</v>
      </c>
      <c r="I289" s="439">
        <v>749.73333333333312</v>
      </c>
      <c r="J289" s="439">
        <v>764.46666666666647</v>
      </c>
      <c r="K289" s="438">
        <v>735</v>
      </c>
      <c r="L289" s="438">
        <v>711</v>
      </c>
      <c r="M289" s="438">
        <v>2.9308299999999998</v>
      </c>
    </row>
    <row r="290" spans="1:13">
      <c r="A290" s="245">
        <v>280</v>
      </c>
      <c r="B290" s="441" t="s">
        <v>426</v>
      </c>
      <c r="C290" s="438">
        <v>433.25</v>
      </c>
      <c r="D290" s="439">
        <v>428.18333333333334</v>
      </c>
      <c r="E290" s="439">
        <v>413.86666666666667</v>
      </c>
      <c r="F290" s="439">
        <v>394.48333333333335</v>
      </c>
      <c r="G290" s="439">
        <v>380.16666666666669</v>
      </c>
      <c r="H290" s="439">
        <v>447.56666666666666</v>
      </c>
      <c r="I290" s="439">
        <v>461.88333333333338</v>
      </c>
      <c r="J290" s="439">
        <v>481.26666666666665</v>
      </c>
      <c r="K290" s="438">
        <v>442.5</v>
      </c>
      <c r="L290" s="438">
        <v>408.8</v>
      </c>
      <c r="M290" s="438">
        <v>23.950209999999998</v>
      </c>
    </row>
    <row r="291" spans="1:13">
      <c r="A291" s="245">
        <v>281</v>
      </c>
      <c r="B291" s="441" t="s">
        <v>427</v>
      </c>
      <c r="C291" s="438">
        <v>224.45</v>
      </c>
      <c r="D291" s="439">
        <v>221.35</v>
      </c>
      <c r="E291" s="439">
        <v>217.14999999999998</v>
      </c>
      <c r="F291" s="439">
        <v>209.85</v>
      </c>
      <c r="G291" s="439">
        <v>205.64999999999998</v>
      </c>
      <c r="H291" s="439">
        <v>228.64999999999998</v>
      </c>
      <c r="I291" s="439">
        <v>232.84999999999997</v>
      </c>
      <c r="J291" s="439">
        <v>240.14999999999998</v>
      </c>
      <c r="K291" s="438">
        <v>225.55</v>
      </c>
      <c r="L291" s="438">
        <v>214.05</v>
      </c>
      <c r="M291" s="438">
        <v>2.1046499999999999</v>
      </c>
    </row>
    <row r="292" spans="1:13">
      <c r="A292" s="245">
        <v>282</v>
      </c>
      <c r="B292" s="441" t="s">
        <v>131</v>
      </c>
      <c r="C292" s="438">
        <v>1772.05</v>
      </c>
      <c r="D292" s="439">
        <v>1760.1833333333334</v>
      </c>
      <c r="E292" s="439">
        <v>1743.1666666666667</v>
      </c>
      <c r="F292" s="439">
        <v>1714.2833333333333</v>
      </c>
      <c r="G292" s="439">
        <v>1697.2666666666667</v>
      </c>
      <c r="H292" s="439">
        <v>1789.0666666666668</v>
      </c>
      <c r="I292" s="439">
        <v>1806.0833333333333</v>
      </c>
      <c r="J292" s="439">
        <v>1834.9666666666669</v>
      </c>
      <c r="K292" s="438">
        <v>1777.2</v>
      </c>
      <c r="L292" s="438">
        <v>1731.3</v>
      </c>
      <c r="M292" s="438">
        <v>12.79321</v>
      </c>
    </row>
    <row r="293" spans="1:13">
      <c r="A293" s="245">
        <v>283</v>
      </c>
      <c r="B293" s="441" t="s">
        <v>132</v>
      </c>
      <c r="C293" s="438">
        <v>92.4</v>
      </c>
      <c r="D293" s="439">
        <v>91.533333333333346</v>
      </c>
      <c r="E293" s="439">
        <v>90.066666666666691</v>
      </c>
      <c r="F293" s="439">
        <v>87.733333333333348</v>
      </c>
      <c r="G293" s="439">
        <v>86.266666666666694</v>
      </c>
      <c r="H293" s="439">
        <v>93.866666666666688</v>
      </c>
      <c r="I293" s="439">
        <v>95.333333333333357</v>
      </c>
      <c r="J293" s="439">
        <v>97.666666666666686</v>
      </c>
      <c r="K293" s="438">
        <v>93</v>
      </c>
      <c r="L293" s="438">
        <v>89.2</v>
      </c>
      <c r="M293" s="438">
        <v>130.74457000000001</v>
      </c>
    </row>
    <row r="294" spans="1:13">
      <c r="A294" s="245">
        <v>284</v>
      </c>
      <c r="B294" s="441" t="s">
        <v>259</v>
      </c>
      <c r="C294" s="438">
        <v>2806.55</v>
      </c>
      <c r="D294" s="439">
        <v>2781.2333333333336</v>
      </c>
      <c r="E294" s="439">
        <v>2745.3166666666671</v>
      </c>
      <c r="F294" s="439">
        <v>2684.0833333333335</v>
      </c>
      <c r="G294" s="439">
        <v>2648.166666666667</v>
      </c>
      <c r="H294" s="439">
        <v>2842.4666666666672</v>
      </c>
      <c r="I294" s="439">
        <v>2878.3833333333332</v>
      </c>
      <c r="J294" s="439">
        <v>2939.6166666666672</v>
      </c>
      <c r="K294" s="438">
        <v>2817.15</v>
      </c>
      <c r="L294" s="438">
        <v>2720</v>
      </c>
      <c r="M294" s="438">
        <v>1.13232</v>
      </c>
    </row>
    <row r="295" spans="1:13">
      <c r="A295" s="245">
        <v>285</v>
      </c>
      <c r="B295" s="441" t="s">
        <v>133</v>
      </c>
      <c r="C295" s="438">
        <v>470.25</v>
      </c>
      <c r="D295" s="439">
        <v>466.11666666666662</v>
      </c>
      <c r="E295" s="439">
        <v>459.98333333333323</v>
      </c>
      <c r="F295" s="439">
        <v>449.71666666666664</v>
      </c>
      <c r="G295" s="439">
        <v>443.58333333333326</v>
      </c>
      <c r="H295" s="439">
        <v>476.38333333333321</v>
      </c>
      <c r="I295" s="439">
        <v>482.51666666666654</v>
      </c>
      <c r="J295" s="439">
        <v>492.78333333333319</v>
      </c>
      <c r="K295" s="438">
        <v>472.25</v>
      </c>
      <c r="L295" s="438">
        <v>455.85</v>
      </c>
      <c r="M295" s="438">
        <v>51.460250000000002</v>
      </c>
    </row>
    <row r="296" spans="1:13">
      <c r="A296" s="245">
        <v>286</v>
      </c>
      <c r="B296" s="441" t="s">
        <v>753</v>
      </c>
      <c r="C296" s="438">
        <v>275.89999999999998</v>
      </c>
      <c r="D296" s="439">
        <v>276.05</v>
      </c>
      <c r="E296" s="439">
        <v>272.60000000000002</v>
      </c>
      <c r="F296" s="439">
        <v>269.3</v>
      </c>
      <c r="G296" s="439">
        <v>265.85000000000002</v>
      </c>
      <c r="H296" s="439">
        <v>279.35000000000002</v>
      </c>
      <c r="I296" s="439">
        <v>282.79999999999995</v>
      </c>
      <c r="J296" s="439">
        <v>286.10000000000002</v>
      </c>
      <c r="K296" s="438">
        <v>279.5</v>
      </c>
      <c r="L296" s="438">
        <v>272.75</v>
      </c>
      <c r="M296" s="438">
        <v>0.97316999999999998</v>
      </c>
    </row>
    <row r="297" spans="1:13">
      <c r="A297" s="245">
        <v>287</v>
      </c>
      <c r="B297" s="441" t="s">
        <v>428</v>
      </c>
      <c r="C297" s="438">
        <v>6242.95</v>
      </c>
      <c r="D297" s="439">
        <v>6230.9833333333336</v>
      </c>
      <c r="E297" s="439">
        <v>6162.9666666666672</v>
      </c>
      <c r="F297" s="439">
        <v>6082.9833333333336</v>
      </c>
      <c r="G297" s="439">
        <v>6014.9666666666672</v>
      </c>
      <c r="H297" s="439">
        <v>6310.9666666666672</v>
      </c>
      <c r="I297" s="439">
        <v>6378.9833333333336</v>
      </c>
      <c r="J297" s="439">
        <v>6458.9666666666672</v>
      </c>
      <c r="K297" s="438">
        <v>6299</v>
      </c>
      <c r="L297" s="438">
        <v>6151</v>
      </c>
      <c r="M297" s="438">
        <v>0.11781999999999999</v>
      </c>
    </row>
    <row r="298" spans="1:13">
      <c r="A298" s="245">
        <v>288</v>
      </c>
      <c r="B298" s="441" t="s">
        <v>260</v>
      </c>
      <c r="C298" s="438">
        <v>4078.85</v>
      </c>
      <c r="D298" s="439">
        <v>4059.9166666666665</v>
      </c>
      <c r="E298" s="439">
        <v>4026.9333333333329</v>
      </c>
      <c r="F298" s="439">
        <v>3975.0166666666664</v>
      </c>
      <c r="G298" s="439">
        <v>3942.0333333333328</v>
      </c>
      <c r="H298" s="439">
        <v>4111.833333333333</v>
      </c>
      <c r="I298" s="439">
        <v>4144.8166666666666</v>
      </c>
      <c r="J298" s="439">
        <v>4196.7333333333336</v>
      </c>
      <c r="K298" s="438">
        <v>4092.9</v>
      </c>
      <c r="L298" s="438">
        <v>4008</v>
      </c>
      <c r="M298" s="438">
        <v>1.08975</v>
      </c>
    </row>
    <row r="299" spans="1:13">
      <c r="A299" s="245">
        <v>289</v>
      </c>
      <c r="B299" s="441" t="s">
        <v>134</v>
      </c>
      <c r="C299" s="438">
        <v>1467.05</v>
      </c>
      <c r="D299" s="439">
        <v>1461.2333333333333</v>
      </c>
      <c r="E299" s="439">
        <v>1453.0666666666666</v>
      </c>
      <c r="F299" s="439">
        <v>1439.0833333333333</v>
      </c>
      <c r="G299" s="439">
        <v>1430.9166666666665</v>
      </c>
      <c r="H299" s="439">
        <v>1475.2166666666667</v>
      </c>
      <c r="I299" s="439">
        <v>1483.3833333333332</v>
      </c>
      <c r="J299" s="439">
        <v>1497.3666666666668</v>
      </c>
      <c r="K299" s="438">
        <v>1469.4</v>
      </c>
      <c r="L299" s="438">
        <v>1447.25</v>
      </c>
      <c r="M299" s="438">
        <v>19.700119999999998</v>
      </c>
    </row>
    <row r="300" spans="1:13">
      <c r="A300" s="245">
        <v>290</v>
      </c>
      <c r="B300" s="441" t="s">
        <v>429</v>
      </c>
      <c r="C300" s="438">
        <v>602.4</v>
      </c>
      <c r="D300" s="439">
        <v>595.51666666666677</v>
      </c>
      <c r="E300" s="439">
        <v>584.03333333333353</v>
      </c>
      <c r="F300" s="439">
        <v>565.66666666666674</v>
      </c>
      <c r="G300" s="439">
        <v>554.18333333333351</v>
      </c>
      <c r="H300" s="439">
        <v>613.88333333333355</v>
      </c>
      <c r="I300" s="439">
        <v>625.3666666666669</v>
      </c>
      <c r="J300" s="439">
        <v>643.73333333333358</v>
      </c>
      <c r="K300" s="438">
        <v>607</v>
      </c>
      <c r="L300" s="438">
        <v>577.15</v>
      </c>
      <c r="M300" s="438">
        <v>22.366790000000002</v>
      </c>
    </row>
    <row r="301" spans="1:13">
      <c r="A301" s="245">
        <v>291</v>
      </c>
      <c r="B301" s="441" t="s">
        <v>430</v>
      </c>
      <c r="C301" s="438">
        <v>41.5</v>
      </c>
      <c r="D301" s="439">
        <v>41.333333333333336</v>
      </c>
      <c r="E301" s="439">
        <v>40.616666666666674</v>
      </c>
      <c r="F301" s="439">
        <v>39.733333333333341</v>
      </c>
      <c r="G301" s="439">
        <v>39.01666666666668</v>
      </c>
      <c r="H301" s="439">
        <v>42.216666666666669</v>
      </c>
      <c r="I301" s="439">
        <v>42.933333333333323</v>
      </c>
      <c r="J301" s="439">
        <v>43.816666666666663</v>
      </c>
      <c r="K301" s="438">
        <v>42.05</v>
      </c>
      <c r="L301" s="438">
        <v>40.450000000000003</v>
      </c>
      <c r="M301" s="438">
        <v>26.23236</v>
      </c>
    </row>
    <row r="302" spans="1:13">
      <c r="A302" s="245">
        <v>292</v>
      </c>
      <c r="B302" s="441" t="s">
        <v>431</v>
      </c>
      <c r="C302" s="438">
        <v>1560.65</v>
      </c>
      <c r="D302" s="439">
        <v>1556.1166666666668</v>
      </c>
      <c r="E302" s="439">
        <v>1539.6833333333336</v>
      </c>
      <c r="F302" s="439">
        <v>1518.7166666666669</v>
      </c>
      <c r="G302" s="439">
        <v>1502.2833333333338</v>
      </c>
      <c r="H302" s="439">
        <v>1577.0833333333335</v>
      </c>
      <c r="I302" s="439">
        <v>1593.5166666666669</v>
      </c>
      <c r="J302" s="439">
        <v>1614.4833333333333</v>
      </c>
      <c r="K302" s="438">
        <v>1572.55</v>
      </c>
      <c r="L302" s="438">
        <v>1535.15</v>
      </c>
      <c r="M302" s="438">
        <v>0.26784999999999998</v>
      </c>
    </row>
    <row r="303" spans="1:13">
      <c r="A303" s="245">
        <v>293</v>
      </c>
      <c r="B303" s="441" t="s">
        <v>135</v>
      </c>
      <c r="C303" s="438">
        <v>1156.55</v>
      </c>
      <c r="D303" s="439">
        <v>1152.5666666666666</v>
      </c>
      <c r="E303" s="439">
        <v>1141.5833333333333</v>
      </c>
      <c r="F303" s="439">
        <v>1126.6166666666666</v>
      </c>
      <c r="G303" s="439">
        <v>1115.6333333333332</v>
      </c>
      <c r="H303" s="439">
        <v>1167.5333333333333</v>
      </c>
      <c r="I303" s="439">
        <v>1178.5166666666669</v>
      </c>
      <c r="J303" s="439">
        <v>1193.4833333333333</v>
      </c>
      <c r="K303" s="438">
        <v>1163.55</v>
      </c>
      <c r="L303" s="438">
        <v>1137.5999999999999</v>
      </c>
      <c r="M303" s="438">
        <v>9.5416799999999995</v>
      </c>
    </row>
    <row r="304" spans="1:13">
      <c r="A304" s="245">
        <v>294</v>
      </c>
      <c r="B304" s="441" t="s">
        <v>432</v>
      </c>
      <c r="C304" s="438">
        <v>3387</v>
      </c>
      <c r="D304" s="439">
        <v>3390.5833333333335</v>
      </c>
      <c r="E304" s="439">
        <v>3329.416666666667</v>
      </c>
      <c r="F304" s="439">
        <v>3271.8333333333335</v>
      </c>
      <c r="G304" s="439">
        <v>3210.666666666667</v>
      </c>
      <c r="H304" s="439">
        <v>3448.166666666667</v>
      </c>
      <c r="I304" s="439">
        <v>3509.3333333333339</v>
      </c>
      <c r="J304" s="439">
        <v>3566.916666666667</v>
      </c>
      <c r="K304" s="438">
        <v>3451.75</v>
      </c>
      <c r="L304" s="438">
        <v>3333</v>
      </c>
      <c r="M304" s="438">
        <v>0.81888000000000005</v>
      </c>
    </row>
    <row r="305" spans="1:13">
      <c r="A305" s="245">
        <v>295</v>
      </c>
      <c r="B305" s="441" t="s">
        <v>433</v>
      </c>
      <c r="C305" s="438">
        <v>872.7</v>
      </c>
      <c r="D305" s="439">
        <v>872.56666666666661</v>
      </c>
      <c r="E305" s="439">
        <v>860.13333333333321</v>
      </c>
      <c r="F305" s="439">
        <v>847.56666666666661</v>
      </c>
      <c r="G305" s="439">
        <v>835.13333333333321</v>
      </c>
      <c r="H305" s="439">
        <v>885.13333333333321</v>
      </c>
      <c r="I305" s="439">
        <v>897.56666666666661</v>
      </c>
      <c r="J305" s="439">
        <v>910.13333333333321</v>
      </c>
      <c r="K305" s="438">
        <v>885</v>
      </c>
      <c r="L305" s="438">
        <v>860</v>
      </c>
      <c r="M305" s="438">
        <v>0.35138999999999998</v>
      </c>
    </row>
    <row r="306" spans="1:13">
      <c r="A306" s="245">
        <v>296</v>
      </c>
      <c r="B306" s="441" t="s">
        <v>434</v>
      </c>
      <c r="C306" s="438">
        <v>55.85</v>
      </c>
      <c r="D306" s="439">
        <v>55.666666666666664</v>
      </c>
      <c r="E306" s="439">
        <v>53.983333333333327</v>
      </c>
      <c r="F306" s="439">
        <v>52.11666666666666</v>
      </c>
      <c r="G306" s="439">
        <v>50.433333333333323</v>
      </c>
      <c r="H306" s="439">
        <v>57.533333333333331</v>
      </c>
      <c r="I306" s="439">
        <v>59.216666666666669</v>
      </c>
      <c r="J306" s="439">
        <v>61.083333333333336</v>
      </c>
      <c r="K306" s="438">
        <v>57.35</v>
      </c>
      <c r="L306" s="438">
        <v>53.8</v>
      </c>
      <c r="M306" s="438">
        <v>63.634259999999998</v>
      </c>
    </row>
    <row r="307" spans="1:13">
      <c r="A307" s="245">
        <v>297</v>
      </c>
      <c r="B307" s="441" t="s">
        <v>435</v>
      </c>
      <c r="C307" s="438">
        <v>198.95</v>
      </c>
      <c r="D307" s="439">
        <v>195.4</v>
      </c>
      <c r="E307" s="439">
        <v>183.85000000000002</v>
      </c>
      <c r="F307" s="439">
        <v>168.75000000000003</v>
      </c>
      <c r="G307" s="439">
        <v>157.20000000000005</v>
      </c>
      <c r="H307" s="439">
        <v>210.5</v>
      </c>
      <c r="I307" s="439">
        <v>222.05</v>
      </c>
      <c r="J307" s="439">
        <v>237.14999999999998</v>
      </c>
      <c r="K307" s="438">
        <v>206.95</v>
      </c>
      <c r="L307" s="438">
        <v>180.3</v>
      </c>
      <c r="M307" s="438">
        <v>34.476280000000003</v>
      </c>
    </row>
    <row r="308" spans="1:13">
      <c r="A308" s="245">
        <v>298</v>
      </c>
      <c r="B308" s="441" t="s">
        <v>146</v>
      </c>
      <c r="C308" s="438">
        <v>81777.05</v>
      </c>
      <c r="D308" s="439">
        <v>81675.683333333334</v>
      </c>
      <c r="E308" s="439">
        <v>81101.366666666669</v>
      </c>
      <c r="F308" s="439">
        <v>80425.683333333334</v>
      </c>
      <c r="G308" s="439">
        <v>79851.366666666669</v>
      </c>
      <c r="H308" s="439">
        <v>82351.366666666669</v>
      </c>
      <c r="I308" s="439">
        <v>82925.683333333349</v>
      </c>
      <c r="J308" s="439">
        <v>83601.366666666669</v>
      </c>
      <c r="K308" s="438">
        <v>82250</v>
      </c>
      <c r="L308" s="438">
        <v>81000</v>
      </c>
      <c r="M308" s="438">
        <v>6.9279999999999994E-2</v>
      </c>
    </row>
    <row r="309" spans="1:13">
      <c r="A309" s="245">
        <v>299</v>
      </c>
      <c r="B309" s="441" t="s">
        <v>143</v>
      </c>
      <c r="C309" s="438">
        <v>1191.7</v>
      </c>
      <c r="D309" s="439">
        <v>1182.2333333333333</v>
      </c>
      <c r="E309" s="439">
        <v>1167.5666666666666</v>
      </c>
      <c r="F309" s="439">
        <v>1143.4333333333332</v>
      </c>
      <c r="G309" s="439">
        <v>1128.7666666666664</v>
      </c>
      <c r="H309" s="439">
        <v>1206.3666666666668</v>
      </c>
      <c r="I309" s="439">
        <v>1221.0333333333333</v>
      </c>
      <c r="J309" s="439">
        <v>1245.166666666667</v>
      </c>
      <c r="K309" s="438">
        <v>1196.9000000000001</v>
      </c>
      <c r="L309" s="438">
        <v>1158.0999999999999</v>
      </c>
      <c r="M309" s="438">
        <v>3.7275499999999999</v>
      </c>
    </row>
    <row r="310" spans="1:13">
      <c r="A310" s="245">
        <v>300</v>
      </c>
      <c r="B310" s="441" t="s">
        <v>436</v>
      </c>
      <c r="C310" s="438">
        <v>3690.7</v>
      </c>
      <c r="D310" s="439">
        <v>3691.2166666666667</v>
      </c>
      <c r="E310" s="439">
        <v>3659.4833333333336</v>
      </c>
      <c r="F310" s="439">
        <v>3628.2666666666669</v>
      </c>
      <c r="G310" s="439">
        <v>3596.5333333333338</v>
      </c>
      <c r="H310" s="439">
        <v>3722.4333333333334</v>
      </c>
      <c r="I310" s="439">
        <v>3754.1666666666661</v>
      </c>
      <c r="J310" s="439">
        <v>3785.3833333333332</v>
      </c>
      <c r="K310" s="438">
        <v>3722.95</v>
      </c>
      <c r="L310" s="438">
        <v>3660</v>
      </c>
      <c r="M310" s="438">
        <v>2.513E-2</v>
      </c>
    </row>
    <row r="311" spans="1:13">
      <c r="A311" s="245">
        <v>301</v>
      </c>
      <c r="B311" s="441" t="s">
        <v>437</v>
      </c>
      <c r="C311" s="438">
        <v>308</v>
      </c>
      <c r="D311" s="439">
        <v>307.01666666666665</v>
      </c>
      <c r="E311" s="439">
        <v>301.0333333333333</v>
      </c>
      <c r="F311" s="439">
        <v>294.06666666666666</v>
      </c>
      <c r="G311" s="439">
        <v>288.08333333333331</v>
      </c>
      <c r="H311" s="439">
        <v>313.98333333333329</v>
      </c>
      <c r="I311" s="439">
        <v>319.96666666666664</v>
      </c>
      <c r="J311" s="439">
        <v>326.93333333333328</v>
      </c>
      <c r="K311" s="438">
        <v>313</v>
      </c>
      <c r="L311" s="438">
        <v>300.05</v>
      </c>
      <c r="M311" s="438">
        <v>0.97885</v>
      </c>
    </row>
    <row r="312" spans="1:13">
      <c r="A312" s="245">
        <v>302</v>
      </c>
      <c r="B312" s="441" t="s">
        <v>137</v>
      </c>
      <c r="C312" s="438">
        <v>159.65</v>
      </c>
      <c r="D312" s="439">
        <v>158.1</v>
      </c>
      <c r="E312" s="439">
        <v>156.19999999999999</v>
      </c>
      <c r="F312" s="439">
        <v>152.75</v>
      </c>
      <c r="G312" s="439">
        <v>150.85</v>
      </c>
      <c r="H312" s="439">
        <v>161.54999999999998</v>
      </c>
      <c r="I312" s="439">
        <v>163.45000000000002</v>
      </c>
      <c r="J312" s="439">
        <v>166.89999999999998</v>
      </c>
      <c r="K312" s="438">
        <v>160</v>
      </c>
      <c r="L312" s="438">
        <v>154.65</v>
      </c>
      <c r="M312" s="438">
        <v>57.21893</v>
      </c>
    </row>
    <row r="313" spans="1:13">
      <c r="A313" s="245">
        <v>303</v>
      </c>
      <c r="B313" s="441" t="s">
        <v>136</v>
      </c>
      <c r="C313" s="438">
        <v>776.85</v>
      </c>
      <c r="D313" s="439">
        <v>772.68333333333339</v>
      </c>
      <c r="E313" s="439">
        <v>766.51666666666677</v>
      </c>
      <c r="F313" s="439">
        <v>756.18333333333339</v>
      </c>
      <c r="G313" s="439">
        <v>750.01666666666677</v>
      </c>
      <c r="H313" s="439">
        <v>783.01666666666677</v>
      </c>
      <c r="I313" s="439">
        <v>789.18333333333328</v>
      </c>
      <c r="J313" s="439">
        <v>799.51666666666677</v>
      </c>
      <c r="K313" s="438">
        <v>778.85</v>
      </c>
      <c r="L313" s="438">
        <v>762.35</v>
      </c>
      <c r="M313" s="438">
        <v>30.248519999999999</v>
      </c>
    </row>
    <row r="314" spans="1:13">
      <c r="A314" s="245">
        <v>304</v>
      </c>
      <c r="B314" s="441" t="s">
        <v>438</v>
      </c>
      <c r="C314" s="438">
        <v>215.35</v>
      </c>
      <c r="D314" s="439">
        <v>214.96666666666667</v>
      </c>
      <c r="E314" s="439">
        <v>212.28333333333333</v>
      </c>
      <c r="F314" s="439">
        <v>209.21666666666667</v>
      </c>
      <c r="G314" s="439">
        <v>206.53333333333333</v>
      </c>
      <c r="H314" s="439">
        <v>218.03333333333333</v>
      </c>
      <c r="I314" s="439">
        <v>220.71666666666667</v>
      </c>
      <c r="J314" s="439">
        <v>223.78333333333333</v>
      </c>
      <c r="K314" s="438">
        <v>217.65</v>
      </c>
      <c r="L314" s="438">
        <v>211.9</v>
      </c>
      <c r="M314" s="438">
        <v>1.51813</v>
      </c>
    </row>
    <row r="315" spans="1:13">
      <c r="A315" s="245">
        <v>305</v>
      </c>
      <c r="B315" s="441" t="s">
        <v>439</v>
      </c>
      <c r="C315" s="438">
        <v>259.05</v>
      </c>
      <c r="D315" s="439">
        <v>254.30000000000004</v>
      </c>
      <c r="E315" s="439">
        <v>248.75000000000006</v>
      </c>
      <c r="F315" s="439">
        <v>238.45000000000002</v>
      </c>
      <c r="G315" s="439">
        <v>232.90000000000003</v>
      </c>
      <c r="H315" s="439">
        <v>264.60000000000008</v>
      </c>
      <c r="I315" s="439">
        <v>270.15000000000009</v>
      </c>
      <c r="J315" s="439">
        <v>280.4500000000001</v>
      </c>
      <c r="K315" s="438">
        <v>259.85000000000002</v>
      </c>
      <c r="L315" s="438">
        <v>244</v>
      </c>
      <c r="M315" s="438">
        <v>5.0096299999999996</v>
      </c>
    </row>
    <row r="316" spans="1:13">
      <c r="A316" s="245">
        <v>306</v>
      </c>
      <c r="B316" s="441" t="s">
        <v>440</v>
      </c>
      <c r="C316" s="438">
        <v>585.25</v>
      </c>
      <c r="D316" s="439">
        <v>579.83333333333337</v>
      </c>
      <c r="E316" s="439">
        <v>570.66666666666674</v>
      </c>
      <c r="F316" s="439">
        <v>556.08333333333337</v>
      </c>
      <c r="G316" s="439">
        <v>546.91666666666674</v>
      </c>
      <c r="H316" s="439">
        <v>594.41666666666674</v>
      </c>
      <c r="I316" s="439">
        <v>603.58333333333348</v>
      </c>
      <c r="J316" s="439">
        <v>618.16666666666674</v>
      </c>
      <c r="K316" s="438">
        <v>589</v>
      </c>
      <c r="L316" s="438">
        <v>565.25</v>
      </c>
      <c r="M316" s="438">
        <v>0.61094000000000004</v>
      </c>
    </row>
    <row r="317" spans="1:13">
      <c r="A317" s="245">
        <v>307</v>
      </c>
      <c r="B317" s="441" t="s">
        <v>138</v>
      </c>
      <c r="C317" s="438">
        <v>160.65</v>
      </c>
      <c r="D317" s="439">
        <v>159.33333333333334</v>
      </c>
      <c r="E317" s="439">
        <v>157.76666666666668</v>
      </c>
      <c r="F317" s="439">
        <v>154.88333333333333</v>
      </c>
      <c r="G317" s="439">
        <v>153.31666666666666</v>
      </c>
      <c r="H317" s="439">
        <v>162.2166666666667</v>
      </c>
      <c r="I317" s="439">
        <v>163.78333333333336</v>
      </c>
      <c r="J317" s="439">
        <v>166.66666666666671</v>
      </c>
      <c r="K317" s="438">
        <v>160.9</v>
      </c>
      <c r="L317" s="438">
        <v>156.44999999999999</v>
      </c>
      <c r="M317" s="438">
        <v>38.236350000000002</v>
      </c>
    </row>
    <row r="318" spans="1:13">
      <c r="A318" s="245">
        <v>308</v>
      </c>
      <c r="B318" s="441" t="s">
        <v>261</v>
      </c>
      <c r="C318" s="438">
        <v>52.05</v>
      </c>
      <c r="D318" s="439">
        <v>51.4</v>
      </c>
      <c r="E318" s="439">
        <v>50.3</v>
      </c>
      <c r="F318" s="439">
        <v>48.55</v>
      </c>
      <c r="G318" s="439">
        <v>47.449999999999996</v>
      </c>
      <c r="H318" s="439">
        <v>53.15</v>
      </c>
      <c r="I318" s="439">
        <v>54.250000000000007</v>
      </c>
      <c r="J318" s="439">
        <v>56</v>
      </c>
      <c r="K318" s="438">
        <v>52.5</v>
      </c>
      <c r="L318" s="438">
        <v>49.65</v>
      </c>
      <c r="M318" s="438">
        <v>27.300809999999998</v>
      </c>
    </row>
    <row r="319" spans="1:13">
      <c r="A319" s="245">
        <v>309</v>
      </c>
      <c r="B319" s="441" t="s">
        <v>139</v>
      </c>
      <c r="C319" s="438">
        <v>520</v>
      </c>
      <c r="D319" s="439">
        <v>520.44999999999993</v>
      </c>
      <c r="E319" s="439">
        <v>513.64999999999986</v>
      </c>
      <c r="F319" s="439">
        <v>507.29999999999995</v>
      </c>
      <c r="G319" s="439">
        <v>500.49999999999989</v>
      </c>
      <c r="H319" s="439">
        <v>526.79999999999984</v>
      </c>
      <c r="I319" s="439">
        <v>533.5999999999998</v>
      </c>
      <c r="J319" s="439">
        <v>539.94999999999982</v>
      </c>
      <c r="K319" s="438">
        <v>527.25</v>
      </c>
      <c r="L319" s="438">
        <v>514.1</v>
      </c>
      <c r="M319" s="438">
        <v>15.220190000000001</v>
      </c>
    </row>
    <row r="320" spans="1:13">
      <c r="A320" s="245">
        <v>310</v>
      </c>
      <c r="B320" s="441" t="s">
        <v>140</v>
      </c>
      <c r="C320" s="438">
        <v>6899.9</v>
      </c>
      <c r="D320" s="439">
        <v>6888.9666666666672</v>
      </c>
      <c r="E320" s="439">
        <v>6852.9333333333343</v>
      </c>
      <c r="F320" s="439">
        <v>6805.9666666666672</v>
      </c>
      <c r="G320" s="439">
        <v>6769.9333333333343</v>
      </c>
      <c r="H320" s="439">
        <v>6935.9333333333343</v>
      </c>
      <c r="I320" s="439">
        <v>6971.9666666666672</v>
      </c>
      <c r="J320" s="439">
        <v>7018.9333333333343</v>
      </c>
      <c r="K320" s="438">
        <v>6925</v>
      </c>
      <c r="L320" s="438">
        <v>6842</v>
      </c>
      <c r="M320" s="438">
        <v>4.4379499999999998</v>
      </c>
    </row>
    <row r="321" spans="1:13">
      <c r="A321" s="245">
        <v>311</v>
      </c>
      <c r="B321" s="441" t="s">
        <v>142</v>
      </c>
      <c r="C321" s="438">
        <v>1019.4</v>
      </c>
      <c r="D321" s="439">
        <v>1002.8166666666666</v>
      </c>
      <c r="E321" s="439">
        <v>980.0333333333333</v>
      </c>
      <c r="F321" s="439">
        <v>940.66666666666674</v>
      </c>
      <c r="G321" s="439">
        <v>917.88333333333344</v>
      </c>
      <c r="H321" s="439">
        <v>1042.1833333333332</v>
      </c>
      <c r="I321" s="439">
        <v>1064.9666666666665</v>
      </c>
      <c r="J321" s="439">
        <v>1104.333333333333</v>
      </c>
      <c r="K321" s="438">
        <v>1025.5999999999999</v>
      </c>
      <c r="L321" s="438">
        <v>963.45</v>
      </c>
      <c r="M321" s="438">
        <v>13.31678</v>
      </c>
    </row>
    <row r="322" spans="1:13">
      <c r="A322" s="245">
        <v>312</v>
      </c>
      <c r="B322" s="441" t="s">
        <v>441</v>
      </c>
      <c r="C322" s="438">
        <v>2724.7</v>
      </c>
      <c r="D322" s="439">
        <v>2723.7166666666667</v>
      </c>
      <c r="E322" s="439">
        <v>2706.4333333333334</v>
      </c>
      <c r="F322" s="439">
        <v>2688.1666666666665</v>
      </c>
      <c r="G322" s="439">
        <v>2670.8833333333332</v>
      </c>
      <c r="H322" s="439">
        <v>2741.9833333333336</v>
      </c>
      <c r="I322" s="439">
        <v>2759.2666666666673</v>
      </c>
      <c r="J322" s="439">
        <v>2777.5333333333338</v>
      </c>
      <c r="K322" s="438">
        <v>2741</v>
      </c>
      <c r="L322" s="438">
        <v>2705.45</v>
      </c>
      <c r="M322" s="438">
        <v>0.70279999999999998</v>
      </c>
    </row>
    <row r="323" spans="1:13">
      <c r="A323" s="245">
        <v>313</v>
      </c>
      <c r="B323" s="441" t="s">
        <v>144</v>
      </c>
      <c r="C323" s="438">
        <v>2487.9499999999998</v>
      </c>
      <c r="D323" s="439">
        <v>2474.65</v>
      </c>
      <c r="E323" s="439">
        <v>2451.3000000000002</v>
      </c>
      <c r="F323" s="439">
        <v>2414.65</v>
      </c>
      <c r="G323" s="439">
        <v>2391.3000000000002</v>
      </c>
      <c r="H323" s="439">
        <v>2511.3000000000002</v>
      </c>
      <c r="I323" s="439">
        <v>2534.6499999999996</v>
      </c>
      <c r="J323" s="439">
        <v>2571.3000000000002</v>
      </c>
      <c r="K323" s="438">
        <v>2498</v>
      </c>
      <c r="L323" s="438">
        <v>2438</v>
      </c>
      <c r="M323" s="438">
        <v>2.54061</v>
      </c>
    </row>
    <row r="324" spans="1:13">
      <c r="A324" s="245">
        <v>314</v>
      </c>
      <c r="B324" s="441" t="s">
        <v>442</v>
      </c>
      <c r="C324" s="438">
        <v>130.05000000000001</v>
      </c>
      <c r="D324" s="439">
        <v>129.21666666666667</v>
      </c>
      <c r="E324" s="439">
        <v>125.93333333333334</v>
      </c>
      <c r="F324" s="439">
        <v>121.81666666666666</v>
      </c>
      <c r="G324" s="439">
        <v>118.53333333333333</v>
      </c>
      <c r="H324" s="439">
        <v>133.33333333333334</v>
      </c>
      <c r="I324" s="439">
        <v>136.6166666666667</v>
      </c>
      <c r="J324" s="439">
        <v>140.73333333333335</v>
      </c>
      <c r="K324" s="438">
        <v>132.5</v>
      </c>
      <c r="L324" s="438">
        <v>125.1</v>
      </c>
      <c r="M324" s="438">
        <v>6.0048399999999997</v>
      </c>
    </row>
    <row r="325" spans="1:13">
      <c r="A325" s="245">
        <v>315</v>
      </c>
      <c r="B325" s="441" t="s">
        <v>443</v>
      </c>
      <c r="C325" s="438">
        <v>654.75</v>
      </c>
      <c r="D325" s="439">
        <v>655.11666666666667</v>
      </c>
      <c r="E325" s="439">
        <v>642.63333333333333</v>
      </c>
      <c r="F325" s="439">
        <v>630.51666666666665</v>
      </c>
      <c r="G325" s="439">
        <v>618.0333333333333</v>
      </c>
      <c r="H325" s="439">
        <v>667.23333333333335</v>
      </c>
      <c r="I325" s="439">
        <v>679.7166666666667</v>
      </c>
      <c r="J325" s="439">
        <v>691.83333333333337</v>
      </c>
      <c r="K325" s="438">
        <v>667.6</v>
      </c>
      <c r="L325" s="438">
        <v>643</v>
      </c>
      <c r="M325" s="438">
        <v>3.94184</v>
      </c>
    </row>
    <row r="326" spans="1:13">
      <c r="A326" s="245">
        <v>316</v>
      </c>
      <c r="B326" s="441" t="s">
        <v>754</v>
      </c>
      <c r="C326" s="438">
        <v>211.5</v>
      </c>
      <c r="D326" s="439">
        <v>207.68333333333331</v>
      </c>
      <c r="E326" s="439">
        <v>202.36666666666662</v>
      </c>
      <c r="F326" s="439">
        <v>193.23333333333332</v>
      </c>
      <c r="G326" s="439">
        <v>187.91666666666663</v>
      </c>
      <c r="H326" s="439">
        <v>216.81666666666661</v>
      </c>
      <c r="I326" s="439">
        <v>222.13333333333327</v>
      </c>
      <c r="J326" s="439">
        <v>231.26666666666659</v>
      </c>
      <c r="K326" s="438">
        <v>213</v>
      </c>
      <c r="L326" s="438">
        <v>198.55</v>
      </c>
      <c r="M326" s="438">
        <v>14.68547</v>
      </c>
    </row>
    <row r="327" spans="1:13">
      <c r="A327" s="245">
        <v>317</v>
      </c>
      <c r="B327" s="441" t="s">
        <v>145</v>
      </c>
      <c r="C327" s="438">
        <v>236.5</v>
      </c>
      <c r="D327" s="439">
        <v>235.73333333333335</v>
      </c>
      <c r="E327" s="439">
        <v>231.41666666666669</v>
      </c>
      <c r="F327" s="439">
        <v>226.33333333333334</v>
      </c>
      <c r="G327" s="439">
        <v>222.01666666666668</v>
      </c>
      <c r="H327" s="439">
        <v>240.81666666666669</v>
      </c>
      <c r="I327" s="439">
        <v>245.13333333333335</v>
      </c>
      <c r="J327" s="439">
        <v>250.2166666666667</v>
      </c>
      <c r="K327" s="438">
        <v>240.05</v>
      </c>
      <c r="L327" s="438">
        <v>230.65</v>
      </c>
      <c r="M327" s="438">
        <v>84.518919999999994</v>
      </c>
    </row>
    <row r="328" spans="1:13">
      <c r="A328" s="245">
        <v>318</v>
      </c>
      <c r="B328" s="441" t="s">
        <v>444</v>
      </c>
      <c r="C328" s="438">
        <v>811.4</v>
      </c>
      <c r="D328" s="439">
        <v>801.13333333333333</v>
      </c>
      <c r="E328" s="439">
        <v>787.26666666666665</v>
      </c>
      <c r="F328" s="439">
        <v>763.13333333333333</v>
      </c>
      <c r="G328" s="439">
        <v>749.26666666666665</v>
      </c>
      <c r="H328" s="439">
        <v>825.26666666666665</v>
      </c>
      <c r="I328" s="439">
        <v>839.13333333333321</v>
      </c>
      <c r="J328" s="439">
        <v>863.26666666666665</v>
      </c>
      <c r="K328" s="438">
        <v>815</v>
      </c>
      <c r="L328" s="438">
        <v>777</v>
      </c>
      <c r="M328" s="438">
        <v>1.78454</v>
      </c>
    </row>
    <row r="329" spans="1:13">
      <c r="A329" s="245">
        <v>319</v>
      </c>
      <c r="B329" s="441" t="s">
        <v>262</v>
      </c>
      <c r="C329" s="438">
        <v>2047.25</v>
      </c>
      <c r="D329" s="439">
        <v>2026.3999999999999</v>
      </c>
      <c r="E329" s="439">
        <v>1994.85</v>
      </c>
      <c r="F329" s="439">
        <v>1942.45</v>
      </c>
      <c r="G329" s="439">
        <v>1910.9</v>
      </c>
      <c r="H329" s="439">
        <v>2078.7999999999997</v>
      </c>
      <c r="I329" s="439">
        <v>2110.3499999999995</v>
      </c>
      <c r="J329" s="439">
        <v>2162.7499999999995</v>
      </c>
      <c r="K329" s="438">
        <v>2057.9499999999998</v>
      </c>
      <c r="L329" s="438">
        <v>1974</v>
      </c>
      <c r="M329" s="438">
        <v>4.3493000000000004</v>
      </c>
    </row>
    <row r="330" spans="1:13">
      <c r="A330" s="245">
        <v>320</v>
      </c>
      <c r="B330" s="441" t="s">
        <v>445</v>
      </c>
      <c r="C330" s="438">
        <v>1492.4</v>
      </c>
      <c r="D330" s="439">
        <v>1491.1499999999999</v>
      </c>
      <c r="E330" s="439">
        <v>1472.5499999999997</v>
      </c>
      <c r="F330" s="439">
        <v>1452.6999999999998</v>
      </c>
      <c r="G330" s="439">
        <v>1434.0999999999997</v>
      </c>
      <c r="H330" s="439">
        <v>1510.9999999999998</v>
      </c>
      <c r="I330" s="439">
        <v>1529.5999999999997</v>
      </c>
      <c r="J330" s="439">
        <v>1549.4499999999998</v>
      </c>
      <c r="K330" s="438">
        <v>1509.75</v>
      </c>
      <c r="L330" s="438">
        <v>1471.3</v>
      </c>
      <c r="M330" s="438">
        <v>2.6975099999999999</v>
      </c>
    </row>
    <row r="331" spans="1:13">
      <c r="A331" s="245">
        <v>321</v>
      </c>
      <c r="B331" s="441" t="s">
        <v>147</v>
      </c>
      <c r="C331" s="438">
        <v>1486.75</v>
      </c>
      <c r="D331" s="439">
        <v>1477.8833333333332</v>
      </c>
      <c r="E331" s="439">
        <v>1456.8666666666663</v>
      </c>
      <c r="F331" s="439">
        <v>1426.9833333333331</v>
      </c>
      <c r="G331" s="439">
        <v>1405.9666666666662</v>
      </c>
      <c r="H331" s="439">
        <v>1507.7666666666664</v>
      </c>
      <c r="I331" s="439">
        <v>1528.7833333333333</v>
      </c>
      <c r="J331" s="439">
        <v>1558.6666666666665</v>
      </c>
      <c r="K331" s="438">
        <v>1498.9</v>
      </c>
      <c r="L331" s="438">
        <v>1448</v>
      </c>
      <c r="M331" s="438">
        <v>13.07713</v>
      </c>
    </row>
    <row r="332" spans="1:13">
      <c r="A332" s="245">
        <v>322</v>
      </c>
      <c r="B332" s="441" t="s">
        <v>263</v>
      </c>
      <c r="C332" s="438">
        <v>1096.5</v>
      </c>
      <c r="D332" s="439">
        <v>1094.2333333333333</v>
      </c>
      <c r="E332" s="439">
        <v>1072.4666666666667</v>
      </c>
      <c r="F332" s="439">
        <v>1048.4333333333334</v>
      </c>
      <c r="G332" s="439">
        <v>1026.6666666666667</v>
      </c>
      <c r="H332" s="439">
        <v>1118.2666666666667</v>
      </c>
      <c r="I332" s="439">
        <v>1140.0333333333335</v>
      </c>
      <c r="J332" s="439">
        <v>1164.0666666666666</v>
      </c>
      <c r="K332" s="438">
        <v>1116</v>
      </c>
      <c r="L332" s="438">
        <v>1070.2</v>
      </c>
      <c r="M332" s="438">
        <v>4.9162800000000004</v>
      </c>
    </row>
    <row r="333" spans="1:13">
      <c r="A333" s="245">
        <v>323</v>
      </c>
      <c r="B333" s="441" t="s">
        <v>149</v>
      </c>
      <c r="C333" s="438">
        <v>56.2</v>
      </c>
      <c r="D333" s="439">
        <v>55.266666666666673</v>
      </c>
      <c r="E333" s="439">
        <v>53.533333333333346</v>
      </c>
      <c r="F333" s="439">
        <v>50.866666666666674</v>
      </c>
      <c r="G333" s="439">
        <v>49.133333333333347</v>
      </c>
      <c r="H333" s="439">
        <v>57.933333333333344</v>
      </c>
      <c r="I333" s="439">
        <v>59.666666666666679</v>
      </c>
      <c r="J333" s="439">
        <v>62.333333333333343</v>
      </c>
      <c r="K333" s="438">
        <v>57</v>
      </c>
      <c r="L333" s="438">
        <v>52.6</v>
      </c>
      <c r="M333" s="438">
        <v>214.54073</v>
      </c>
    </row>
    <row r="334" spans="1:13">
      <c r="A334" s="245">
        <v>324</v>
      </c>
      <c r="B334" s="441" t="s">
        <v>150</v>
      </c>
      <c r="C334" s="438">
        <v>83.6</v>
      </c>
      <c r="D334" s="439">
        <v>83.733333333333334</v>
      </c>
      <c r="E334" s="439">
        <v>82.366666666666674</v>
      </c>
      <c r="F334" s="439">
        <v>81.13333333333334</v>
      </c>
      <c r="G334" s="439">
        <v>79.76666666666668</v>
      </c>
      <c r="H334" s="439">
        <v>84.966666666666669</v>
      </c>
      <c r="I334" s="439">
        <v>86.333333333333314</v>
      </c>
      <c r="J334" s="439">
        <v>87.566666666666663</v>
      </c>
      <c r="K334" s="438">
        <v>85.1</v>
      </c>
      <c r="L334" s="438">
        <v>82.5</v>
      </c>
      <c r="M334" s="438">
        <v>62.227319999999999</v>
      </c>
    </row>
    <row r="335" spans="1:13">
      <c r="A335" s="245">
        <v>325</v>
      </c>
      <c r="B335" s="441" t="s">
        <v>446</v>
      </c>
      <c r="C335" s="438">
        <v>560.9</v>
      </c>
      <c r="D335" s="439">
        <v>558.63333333333333</v>
      </c>
      <c r="E335" s="439">
        <v>550.26666666666665</v>
      </c>
      <c r="F335" s="439">
        <v>539.63333333333333</v>
      </c>
      <c r="G335" s="439">
        <v>531.26666666666665</v>
      </c>
      <c r="H335" s="439">
        <v>569.26666666666665</v>
      </c>
      <c r="I335" s="439">
        <v>577.63333333333321</v>
      </c>
      <c r="J335" s="439">
        <v>588.26666666666665</v>
      </c>
      <c r="K335" s="438">
        <v>567</v>
      </c>
      <c r="L335" s="438">
        <v>548</v>
      </c>
      <c r="M335" s="438">
        <v>0.84760999999999997</v>
      </c>
    </row>
    <row r="336" spans="1:13">
      <c r="A336" s="245">
        <v>326</v>
      </c>
      <c r="B336" s="441" t="s">
        <v>264</v>
      </c>
      <c r="C336" s="438">
        <v>26.65</v>
      </c>
      <c r="D336" s="439">
        <v>26.483333333333334</v>
      </c>
      <c r="E336" s="439">
        <v>26.216666666666669</v>
      </c>
      <c r="F336" s="439">
        <v>25.783333333333335</v>
      </c>
      <c r="G336" s="439">
        <v>25.516666666666669</v>
      </c>
      <c r="H336" s="439">
        <v>26.916666666666668</v>
      </c>
      <c r="I336" s="439">
        <v>27.183333333333334</v>
      </c>
      <c r="J336" s="439">
        <v>27.616666666666667</v>
      </c>
      <c r="K336" s="438">
        <v>26.75</v>
      </c>
      <c r="L336" s="438">
        <v>26.05</v>
      </c>
      <c r="M336" s="438">
        <v>44.628749999999997</v>
      </c>
    </row>
    <row r="337" spans="1:13">
      <c r="A337" s="245">
        <v>327</v>
      </c>
      <c r="B337" s="441" t="s">
        <v>447</v>
      </c>
      <c r="C337" s="438">
        <v>60.65</v>
      </c>
      <c r="D337" s="439">
        <v>60.449999999999996</v>
      </c>
      <c r="E337" s="439">
        <v>59.249999999999993</v>
      </c>
      <c r="F337" s="439">
        <v>57.849999999999994</v>
      </c>
      <c r="G337" s="439">
        <v>56.649999999999991</v>
      </c>
      <c r="H337" s="439">
        <v>61.849999999999994</v>
      </c>
      <c r="I337" s="439">
        <v>63.05</v>
      </c>
      <c r="J337" s="439">
        <v>64.449999999999989</v>
      </c>
      <c r="K337" s="438">
        <v>61.65</v>
      </c>
      <c r="L337" s="438">
        <v>59.05</v>
      </c>
      <c r="M337" s="438">
        <v>36.793869999999998</v>
      </c>
    </row>
    <row r="338" spans="1:13">
      <c r="A338" s="245">
        <v>328</v>
      </c>
      <c r="B338" s="441" t="s">
        <v>152</v>
      </c>
      <c r="C338" s="438">
        <v>184.85</v>
      </c>
      <c r="D338" s="439">
        <v>181.44999999999996</v>
      </c>
      <c r="E338" s="439">
        <v>177.19999999999993</v>
      </c>
      <c r="F338" s="439">
        <v>169.54999999999998</v>
      </c>
      <c r="G338" s="439">
        <v>165.29999999999995</v>
      </c>
      <c r="H338" s="439">
        <v>189.09999999999991</v>
      </c>
      <c r="I338" s="439">
        <v>193.34999999999997</v>
      </c>
      <c r="J338" s="439">
        <v>200.99999999999989</v>
      </c>
      <c r="K338" s="438">
        <v>185.7</v>
      </c>
      <c r="L338" s="438">
        <v>173.8</v>
      </c>
      <c r="M338" s="438">
        <v>145.65369999999999</v>
      </c>
    </row>
    <row r="339" spans="1:13">
      <c r="A339" s="245">
        <v>329</v>
      </c>
      <c r="B339" s="441" t="s">
        <v>694</v>
      </c>
      <c r="C339" s="438">
        <v>216.05</v>
      </c>
      <c r="D339" s="439">
        <v>214.5</v>
      </c>
      <c r="E339" s="439">
        <v>208.05</v>
      </c>
      <c r="F339" s="439">
        <v>200.05</v>
      </c>
      <c r="G339" s="439">
        <v>193.60000000000002</v>
      </c>
      <c r="H339" s="439">
        <v>222.5</v>
      </c>
      <c r="I339" s="439">
        <v>228.95</v>
      </c>
      <c r="J339" s="439">
        <v>236.95</v>
      </c>
      <c r="K339" s="438">
        <v>220.95</v>
      </c>
      <c r="L339" s="438">
        <v>206.5</v>
      </c>
      <c r="M339" s="438">
        <v>35.235059999999997</v>
      </c>
    </row>
    <row r="340" spans="1:13">
      <c r="A340" s="245">
        <v>330</v>
      </c>
      <c r="B340" s="441" t="s">
        <v>153</v>
      </c>
      <c r="C340" s="438">
        <v>118</v>
      </c>
      <c r="D340" s="439">
        <v>116.5</v>
      </c>
      <c r="E340" s="439">
        <v>114.55</v>
      </c>
      <c r="F340" s="439">
        <v>111.1</v>
      </c>
      <c r="G340" s="439">
        <v>109.14999999999999</v>
      </c>
      <c r="H340" s="439">
        <v>119.95</v>
      </c>
      <c r="I340" s="439">
        <v>121.89999999999999</v>
      </c>
      <c r="J340" s="439">
        <v>125.35000000000001</v>
      </c>
      <c r="K340" s="438">
        <v>118.45</v>
      </c>
      <c r="L340" s="438">
        <v>113.05</v>
      </c>
      <c r="M340" s="438">
        <v>345.97018000000003</v>
      </c>
    </row>
    <row r="341" spans="1:13">
      <c r="A341" s="245">
        <v>331</v>
      </c>
      <c r="B341" s="441" t="s">
        <v>448</v>
      </c>
      <c r="C341" s="438">
        <v>460.1</v>
      </c>
      <c r="D341" s="439">
        <v>459.93333333333334</v>
      </c>
      <c r="E341" s="439">
        <v>450.16666666666669</v>
      </c>
      <c r="F341" s="439">
        <v>440.23333333333335</v>
      </c>
      <c r="G341" s="439">
        <v>430.4666666666667</v>
      </c>
      <c r="H341" s="439">
        <v>469.86666666666667</v>
      </c>
      <c r="I341" s="439">
        <v>479.63333333333333</v>
      </c>
      <c r="J341" s="439">
        <v>489.56666666666666</v>
      </c>
      <c r="K341" s="438">
        <v>469.7</v>
      </c>
      <c r="L341" s="438">
        <v>450</v>
      </c>
      <c r="M341" s="438">
        <v>1.7362500000000001</v>
      </c>
    </row>
    <row r="342" spans="1:13">
      <c r="A342" s="245">
        <v>332</v>
      </c>
      <c r="B342" s="441" t="s">
        <v>148</v>
      </c>
      <c r="C342" s="438">
        <v>68.8</v>
      </c>
      <c r="D342" s="439">
        <v>67.8</v>
      </c>
      <c r="E342" s="439">
        <v>66.5</v>
      </c>
      <c r="F342" s="439">
        <v>64.2</v>
      </c>
      <c r="G342" s="439">
        <v>62.900000000000006</v>
      </c>
      <c r="H342" s="439">
        <v>70.099999999999994</v>
      </c>
      <c r="I342" s="439">
        <v>71.399999999999977</v>
      </c>
      <c r="J342" s="439">
        <v>73.699999999999989</v>
      </c>
      <c r="K342" s="438">
        <v>69.099999999999994</v>
      </c>
      <c r="L342" s="438">
        <v>65.5</v>
      </c>
      <c r="M342" s="438">
        <v>193.66291000000001</v>
      </c>
    </row>
    <row r="343" spans="1:13">
      <c r="A343" s="245">
        <v>333</v>
      </c>
      <c r="B343" s="441" t="s">
        <v>449</v>
      </c>
      <c r="C343" s="438">
        <v>65.55</v>
      </c>
      <c r="D343" s="439">
        <v>65.733333333333334</v>
      </c>
      <c r="E343" s="439">
        <v>64.616666666666674</v>
      </c>
      <c r="F343" s="439">
        <v>63.683333333333337</v>
      </c>
      <c r="G343" s="439">
        <v>62.566666666666677</v>
      </c>
      <c r="H343" s="439">
        <v>66.666666666666671</v>
      </c>
      <c r="I343" s="439">
        <v>67.783333333333317</v>
      </c>
      <c r="J343" s="439">
        <v>68.716666666666669</v>
      </c>
      <c r="K343" s="438">
        <v>66.849999999999994</v>
      </c>
      <c r="L343" s="438">
        <v>64.8</v>
      </c>
      <c r="M343" s="438">
        <v>26.280940000000001</v>
      </c>
    </row>
    <row r="344" spans="1:13">
      <c r="A344" s="245">
        <v>334</v>
      </c>
      <c r="B344" s="441" t="s">
        <v>450</v>
      </c>
      <c r="C344" s="438">
        <v>3316.8</v>
      </c>
      <c r="D344" s="439">
        <v>3313.4333333333329</v>
      </c>
      <c r="E344" s="439">
        <v>3263.3666666666659</v>
      </c>
      <c r="F344" s="439">
        <v>3209.9333333333329</v>
      </c>
      <c r="G344" s="439">
        <v>3159.8666666666659</v>
      </c>
      <c r="H344" s="439">
        <v>3366.8666666666659</v>
      </c>
      <c r="I344" s="439">
        <v>3416.9333333333325</v>
      </c>
      <c r="J344" s="439">
        <v>3470.3666666666659</v>
      </c>
      <c r="K344" s="438">
        <v>3363.5</v>
      </c>
      <c r="L344" s="438">
        <v>3260</v>
      </c>
      <c r="M344" s="438">
        <v>0.82240999999999997</v>
      </c>
    </row>
    <row r="345" spans="1:13">
      <c r="A345" s="245">
        <v>335</v>
      </c>
      <c r="B345" s="441" t="s">
        <v>755</v>
      </c>
      <c r="C345" s="438">
        <v>94.95</v>
      </c>
      <c r="D345" s="439">
        <v>93.316666666666677</v>
      </c>
      <c r="E345" s="439">
        <v>90.78333333333336</v>
      </c>
      <c r="F345" s="439">
        <v>86.616666666666688</v>
      </c>
      <c r="G345" s="439">
        <v>84.083333333333371</v>
      </c>
      <c r="H345" s="439">
        <v>97.483333333333348</v>
      </c>
      <c r="I345" s="439">
        <v>100.01666666666668</v>
      </c>
      <c r="J345" s="439">
        <v>104.18333333333334</v>
      </c>
      <c r="K345" s="438">
        <v>95.85</v>
      </c>
      <c r="L345" s="438">
        <v>89.15</v>
      </c>
      <c r="M345" s="438">
        <v>7.3822999999999999</v>
      </c>
    </row>
    <row r="346" spans="1:13">
      <c r="A346" s="245">
        <v>336</v>
      </c>
      <c r="B346" s="441" t="s">
        <v>151</v>
      </c>
      <c r="C346" s="438">
        <v>17649.150000000001</v>
      </c>
      <c r="D346" s="439">
        <v>17624.066666666666</v>
      </c>
      <c r="E346" s="439">
        <v>17538.083333333332</v>
      </c>
      <c r="F346" s="439">
        <v>17427.016666666666</v>
      </c>
      <c r="G346" s="439">
        <v>17341.033333333333</v>
      </c>
      <c r="H346" s="439">
        <v>17735.133333333331</v>
      </c>
      <c r="I346" s="439">
        <v>17821.116666666669</v>
      </c>
      <c r="J346" s="439">
        <v>17932.183333333331</v>
      </c>
      <c r="K346" s="438">
        <v>17710.05</v>
      </c>
      <c r="L346" s="438">
        <v>17513</v>
      </c>
      <c r="M346" s="438">
        <v>0.40179999999999999</v>
      </c>
    </row>
    <row r="347" spans="1:13">
      <c r="A347" s="245">
        <v>337</v>
      </c>
      <c r="B347" s="441" t="s">
        <v>791</v>
      </c>
      <c r="C347" s="438">
        <v>53.35</v>
      </c>
      <c r="D347" s="439">
        <v>52.983333333333327</v>
      </c>
      <c r="E347" s="439">
        <v>49.966666666666654</v>
      </c>
      <c r="F347" s="439">
        <v>46.583333333333329</v>
      </c>
      <c r="G347" s="439">
        <v>43.566666666666656</v>
      </c>
      <c r="H347" s="439">
        <v>56.366666666666653</v>
      </c>
      <c r="I347" s="439">
        <v>59.383333333333319</v>
      </c>
      <c r="J347" s="439">
        <v>62.766666666666652</v>
      </c>
      <c r="K347" s="438">
        <v>56</v>
      </c>
      <c r="L347" s="438">
        <v>49.6</v>
      </c>
      <c r="M347" s="438">
        <v>36.967619999999997</v>
      </c>
    </row>
    <row r="348" spans="1:13">
      <c r="A348" s="245">
        <v>338</v>
      </c>
      <c r="B348" s="441" t="s">
        <v>451</v>
      </c>
      <c r="C348" s="438">
        <v>2233.4</v>
      </c>
      <c r="D348" s="439">
        <v>2213.1166666666668</v>
      </c>
      <c r="E348" s="439">
        <v>2171.2833333333338</v>
      </c>
      <c r="F348" s="439">
        <v>2109.166666666667</v>
      </c>
      <c r="G348" s="439">
        <v>2067.3333333333339</v>
      </c>
      <c r="H348" s="439">
        <v>2275.2333333333336</v>
      </c>
      <c r="I348" s="439">
        <v>2317.0666666666666</v>
      </c>
      <c r="J348" s="439">
        <v>2379.1833333333334</v>
      </c>
      <c r="K348" s="438">
        <v>2254.9499999999998</v>
      </c>
      <c r="L348" s="438">
        <v>2151</v>
      </c>
      <c r="M348" s="438">
        <v>0.12102</v>
      </c>
    </row>
    <row r="349" spans="1:13">
      <c r="A349" s="245">
        <v>339</v>
      </c>
      <c r="B349" s="441" t="s">
        <v>790</v>
      </c>
      <c r="C349" s="438">
        <v>356.05</v>
      </c>
      <c r="D349" s="439">
        <v>354.4666666666667</v>
      </c>
      <c r="E349" s="439">
        <v>351.68333333333339</v>
      </c>
      <c r="F349" s="439">
        <v>347.31666666666672</v>
      </c>
      <c r="G349" s="439">
        <v>344.53333333333342</v>
      </c>
      <c r="H349" s="439">
        <v>358.83333333333337</v>
      </c>
      <c r="I349" s="439">
        <v>361.61666666666667</v>
      </c>
      <c r="J349" s="439">
        <v>365.98333333333335</v>
      </c>
      <c r="K349" s="438">
        <v>357.25</v>
      </c>
      <c r="L349" s="438">
        <v>350.1</v>
      </c>
      <c r="M349" s="438">
        <v>4.9600400000000002</v>
      </c>
    </row>
    <row r="350" spans="1:13">
      <c r="A350" s="245">
        <v>340</v>
      </c>
      <c r="B350" s="441" t="s">
        <v>265</v>
      </c>
      <c r="C350" s="438">
        <v>622.20000000000005</v>
      </c>
      <c r="D350" s="439">
        <v>611.20000000000005</v>
      </c>
      <c r="E350" s="439">
        <v>597.05000000000007</v>
      </c>
      <c r="F350" s="439">
        <v>571.9</v>
      </c>
      <c r="G350" s="439">
        <v>557.75</v>
      </c>
      <c r="H350" s="439">
        <v>636.35000000000014</v>
      </c>
      <c r="I350" s="439">
        <v>650.50000000000023</v>
      </c>
      <c r="J350" s="439">
        <v>675.6500000000002</v>
      </c>
      <c r="K350" s="438">
        <v>625.35</v>
      </c>
      <c r="L350" s="438">
        <v>586.04999999999995</v>
      </c>
      <c r="M350" s="438">
        <v>2.7225600000000001</v>
      </c>
    </row>
    <row r="351" spans="1:13">
      <c r="A351" s="245">
        <v>341</v>
      </c>
      <c r="B351" s="441" t="s">
        <v>155</v>
      </c>
      <c r="C351" s="438">
        <v>120.95</v>
      </c>
      <c r="D351" s="439">
        <v>120.63333333333333</v>
      </c>
      <c r="E351" s="439">
        <v>119.26666666666665</v>
      </c>
      <c r="F351" s="439">
        <v>117.58333333333333</v>
      </c>
      <c r="G351" s="439">
        <v>116.21666666666665</v>
      </c>
      <c r="H351" s="439">
        <v>122.31666666666665</v>
      </c>
      <c r="I351" s="439">
        <v>123.68333333333332</v>
      </c>
      <c r="J351" s="439">
        <v>125.36666666666665</v>
      </c>
      <c r="K351" s="438">
        <v>122</v>
      </c>
      <c r="L351" s="438">
        <v>118.95</v>
      </c>
      <c r="M351" s="438">
        <v>156.69820999999999</v>
      </c>
    </row>
    <row r="352" spans="1:13">
      <c r="A352" s="245">
        <v>342</v>
      </c>
      <c r="B352" s="441" t="s">
        <v>154</v>
      </c>
      <c r="C352" s="438">
        <v>149.65</v>
      </c>
      <c r="D352" s="439">
        <v>149.1</v>
      </c>
      <c r="E352" s="439">
        <v>147.19999999999999</v>
      </c>
      <c r="F352" s="439">
        <v>144.75</v>
      </c>
      <c r="G352" s="439">
        <v>142.85</v>
      </c>
      <c r="H352" s="439">
        <v>151.54999999999998</v>
      </c>
      <c r="I352" s="439">
        <v>153.45000000000002</v>
      </c>
      <c r="J352" s="439">
        <v>155.89999999999998</v>
      </c>
      <c r="K352" s="438">
        <v>151</v>
      </c>
      <c r="L352" s="438">
        <v>146.65</v>
      </c>
      <c r="M352" s="438">
        <v>18.709409999999998</v>
      </c>
    </row>
    <row r="353" spans="1:13">
      <c r="A353" s="245">
        <v>343</v>
      </c>
      <c r="B353" s="441" t="s">
        <v>452</v>
      </c>
      <c r="C353" s="438">
        <v>82.35</v>
      </c>
      <c r="D353" s="439">
        <v>81.416666666666671</v>
      </c>
      <c r="E353" s="439">
        <v>78.983333333333348</v>
      </c>
      <c r="F353" s="439">
        <v>75.616666666666674</v>
      </c>
      <c r="G353" s="439">
        <v>73.183333333333351</v>
      </c>
      <c r="H353" s="439">
        <v>84.783333333333346</v>
      </c>
      <c r="I353" s="439">
        <v>87.216666666666654</v>
      </c>
      <c r="J353" s="439">
        <v>90.583333333333343</v>
      </c>
      <c r="K353" s="438">
        <v>83.85</v>
      </c>
      <c r="L353" s="438">
        <v>78.05</v>
      </c>
      <c r="M353" s="438">
        <v>2.1750500000000001</v>
      </c>
    </row>
    <row r="354" spans="1:13">
      <c r="A354" s="245">
        <v>344</v>
      </c>
      <c r="B354" s="441" t="s">
        <v>266</v>
      </c>
      <c r="C354" s="438">
        <v>3598.5</v>
      </c>
      <c r="D354" s="439">
        <v>3573.0666666666671</v>
      </c>
      <c r="E354" s="439">
        <v>3516.1333333333341</v>
      </c>
      <c r="F354" s="439">
        <v>3433.7666666666669</v>
      </c>
      <c r="G354" s="439">
        <v>3376.8333333333339</v>
      </c>
      <c r="H354" s="439">
        <v>3655.4333333333343</v>
      </c>
      <c r="I354" s="439">
        <v>3712.3666666666677</v>
      </c>
      <c r="J354" s="439">
        <v>3794.7333333333345</v>
      </c>
      <c r="K354" s="438">
        <v>3630</v>
      </c>
      <c r="L354" s="438">
        <v>3490.7</v>
      </c>
      <c r="M354" s="438">
        <v>0.38584000000000002</v>
      </c>
    </row>
    <row r="355" spans="1:13">
      <c r="A355" s="245">
        <v>345</v>
      </c>
      <c r="B355" s="441" t="s">
        <v>453</v>
      </c>
      <c r="C355" s="438">
        <v>135.55000000000001</v>
      </c>
      <c r="D355" s="439">
        <v>134.48333333333335</v>
      </c>
      <c r="E355" s="439">
        <v>131.66666666666669</v>
      </c>
      <c r="F355" s="439">
        <v>127.78333333333333</v>
      </c>
      <c r="G355" s="439">
        <v>124.96666666666667</v>
      </c>
      <c r="H355" s="439">
        <v>138.3666666666667</v>
      </c>
      <c r="I355" s="439">
        <v>141.18333333333337</v>
      </c>
      <c r="J355" s="439">
        <v>145.06666666666672</v>
      </c>
      <c r="K355" s="438">
        <v>137.30000000000001</v>
      </c>
      <c r="L355" s="438">
        <v>130.6</v>
      </c>
      <c r="M355" s="438">
        <v>2.7298200000000001</v>
      </c>
    </row>
    <row r="356" spans="1:13">
      <c r="A356" s="245">
        <v>346</v>
      </c>
      <c r="B356" s="441" t="s">
        <v>454</v>
      </c>
      <c r="C356" s="438">
        <v>312.8</v>
      </c>
      <c r="D356" s="439">
        <v>314.4666666666667</v>
      </c>
      <c r="E356" s="439">
        <v>310.28333333333342</v>
      </c>
      <c r="F356" s="439">
        <v>307.76666666666671</v>
      </c>
      <c r="G356" s="439">
        <v>303.58333333333343</v>
      </c>
      <c r="H356" s="439">
        <v>316.98333333333341</v>
      </c>
      <c r="I356" s="439">
        <v>321.16666666666669</v>
      </c>
      <c r="J356" s="439">
        <v>323.68333333333339</v>
      </c>
      <c r="K356" s="438">
        <v>318.64999999999998</v>
      </c>
      <c r="L356" s="438">
        <v>311.95</v>
      </c>
      <c r="M356" s="438">
        <v>2.8603700000000001</v>
      </c>
    </row>
    <row r="357" spans="1:13">
      <c r="A357" s="245">
        <v>347</v>
      </c>
      <c r="B357" s="441" t="s">
        <v>455</v>
      </c>
      <c r="C357" s="438">
        <v>309.45</v>
      </c>
      <c r="D357" s="439">
        <v>309.25</v>
      </c>
      <c r="E357" s="439">
        <v>304.5</v>
      </c>
      <c r="F357" s="439">
        <v>299.55</v>
      </c>
      <c r="G357" s="439">
        <v>294.8</v>
      </c>
      <c r="H357" s="439">
        <v>314.2</v>
      </c>
      <c r="I357" s="439">
        <v>318.95</v>
      </c>
      <c r="J357" s="439">
        <v>323.89999999999998</v>
      </c>
      <c r="K357" s="438">
        <v>314</v>
      </c>
      <c r="L357" s="438">
        <v>304.3</v>
      </c>
      <c r="M357" s="438">
        <v>1.10856</v>
      </c>
    </row>
    <row r="358" spans="1:13">
      <c r="A358" s="245">
        <v>348</v>
      </c>
      <c r="B358" s="441" t="s">
        <v>267</v>
      </c>
      <c r="C358" s="438">
        <v>2809.55</v>
      </c>
      <c r="D358" s="439">
        <v>2815</v>
      </c>
      <c r="E358" s="439">
        <v>2780.55</v>
      </c>
      <c r="F358" s="439">
        <v>2751.55</v>
      </c>
      <c r="G358" s="439">
        <v>2717.1000000000004</v>
      </c>
      <c r="H358" s="439">
        <v>2844</v>
      </c>
      <c r="I358" s="439">
        <v>2878.45</v>
      </c>
      <c r="J358" s="439">
        <v>2907.45</v>
      </c>
      <c r="K358" s="438">
        <v>2849.45</v>
      </c>
      <c r="L358" s="438">
        <v>2786</v>
      </c>
      <c r="M358" s="438">
        <v>1.1842600000000001</v>
      </c>
    </row>
    <row r="359" spans="1:13">
      <c r="A359" s="245">
        <v>349</v>
      </c>
      <c r="B359" s="441" t="s">
        <v>268</v>
      </c>
      <c r="C359" s="438">
        <v>700.95</v>
      </c>
      <c r="D359" s="439">
        <v>700.95000000000016</v>
      </c>
      <c r="E359" s="439">
        <v>700.95000000000027</v>
      </c>
      <c r="F359" s="439">
        <v>700.95000000000016</v>
      </c>
      <c r="G359" s="439">
        <v>700.95000000000027</v>
      </c>
      <c r="H359" s="439">
        <v>700.95000000000027</v>
      </c>
      <c r="I359" s="439">
        <v>700.95</v>
      </c>
      <c r="J359" s="439">
        <v>700.95000000000027</v>
      </c>
      <c r="K359" s="438">
        <v>700.95</v>
      </c>
      <c r="L359" s="438">
        <v>700.95</v>
      </c>
      <c r="M359" s="438">
        <v>0.58538000000000001</v>
      </c>
    </row>
    <row r="360" spans="1:13">
      <c r="A360" s="245">
        <v>350</v>
      </c>
      <c r="B360" s="441" t="s">
        <v>456</v>
      </c>
      <c r="C360" s="438">
        <v>256.39999999999998</v>
      </c>
      <c r="D360" s="439">
        <v>252.91666666666666</v>
      </c>
      <c r="E360" s="439">
        <v>245.98333333333329</v>
      </c>
      <c r="F360" s="439">
        <v>235.56666666666663</v>
      </c>
      <c r="G360" s="439">
        <v>228.63333333333327</v>
      </c>
      <c r="H360" s="439">
        <v>263.33333333333331</v>
      </c>
      <c r="I360" s="439">
        <v>270.26666666666665</v>
      </c>
      <c r="J360" s="439">
        <v>280.68333333333334</v>
      </c>
      <c r="K360" s="438">
        <v>259.85000000000002</v>
      </c>
      <c r="L360" s="438">
        <v>242.5</v>
      </c>
      <c r="M360" s="438">
        <v>6.8254799999999998</v>
      </c>
    </row>
    <row r="361" spans="1:13">
      <c r="A361" s="245">
        <v>351</v>
      </c>
      <c r="B361" s="441" t="s">
        <v>758</v>
      </c>
      <c r="C361" s="438">
        <v>421.75</v>
      </c>
      <c r="D361" s="439">
        <v>424.0333333333333</v>
      </c>
      <c r="E361" s="439">
        <v>413.06666666666661</v>
      </c>
      <c r="F361" s="439">
        <v>404.38333333333333</v>
      </c>
      <c r="G361" s="439">
        <v>393.41666666666663</v>
      </c>
      <c r="H361" s="439">
        <v>432.71666666666658</v>
      </c>
      <c r="I361" s="439">
        <v>443.68333333333328</v>
      </c>
      <c r="J361" s="439">
        <v>452.36666666666656</v>
      </c>
      <c r="K361" s="438">
        <v>435</v>
      </c>
      <c r="L361" s="438">
        <v>415.35</v>
      </c>
      <c r="M361" s="438">
        <v>1.5824800000000001</v>
      </c>
    </row>
    <row r="362" spans="1:13">
      <c r="A362" s="245">
        <v>352</v>
      </c>
      <c r="B362" s="441" t="s">
        <v>457</v>
      </c>
      <c r="C362" s="438">
        <v>106.5</v>
      </c>
      <c r="D362" s="439">
        <v>104.8</v>
      </c>
      <c r="E362" s="439">
        <v>102.69999999999999</v>
      </c>
      <c r="F362" s="439">
        <v>98.899999999999991</v>
      </c>
      <c r="G362" s="439">
        <v>96.799999999999983</v>
      </c>
      <c r="H362" s="439">
        <v>108.6</v>
      </c>
      <c r="I362" s="439">
        <v>110.69999999999999</v>
      </c>
      <c r="J362" s="439">
        <v>114.5</v>
      </c>
      <c r="K362" s="438">
        <v>106.9</v>
      </c>
      <c r="L362" s="438">
        <v>101</v>
      </c>
      <c r="M362" s="438">
        <v>12.76585</v>
      </c>
    </row>
    <row r="363" spans="1:13">
      <c r="A363" s="245">
        <v>353</v>
      </c>
      <c r="B363" s="441" t="s">
        <v>163</v>
      </c>
      <c r="C363" s="438">
        <v>1379.3</v>
      </c>
      <c r="D363" s="439">
        <v>1388.3333333333333</v>
      </c>
      <c r="E363" s="439">
        <v>1366.6666666666665</v>
      </c>
      <c r="F363" s="439">
        <v>1354.0333333333333</v>
      </c>
      <c r="G363" s="439">
        <v>1332.3666666666666</v>
      </c>
      <c r="H363" s="439">
        <v>1400.9666666666665</v>
      </c>
      <c r="I363" s="439">
        <v>1422.633333333333</v>
      </c>
      <c r="J363" s="439">
        <v>1435.2666666666664</v>
      </c>
      <c r="K363" s="438">
        <v>1410</v>
      </c>
      <c r="L363" s="438">
        <v>1375.7</v>
      </c>
      <c r="M363" s="438">
        <v>5.1055200000000003</v>
      </c>
    </row>
    <row r="364" spans="1:13">
      <c r="A364" s="245">
        <v>354</v>
      </c>
      <c r="B364" s="441" t="s">
        <v>156</v>
      </c>
      <c r="C364" s="438">
        <v>29682.85</v>
      </c>
      <c r="D364" s="439">
        <v>29707.083333333332</v>
      </c>
      <c r="E364" s="439">
        <v>29435.766666666663</v>
      </c>
      <c r="F364" s="439">
        <v>29188.683333333331</v>
      </c>
      <c r="G364" s="439">
        <v>28917.366666666661</v>
      </c>
      <c r="H364" s="439">
        <v>29954.166666666664</v>
      </c>
      <c r="I364" s="439">
        <v>30225.483333333337</v>
      </c>
      <c r="J364" s="439">
        <v>30472.566666666666</v>
      </c>
      <c r="K364" s="438">
        <v>29978.400000000001</v>
      </c>
      <c r="L364" s="438">
        <v>29460</v>
      </c>
      <c r="M364" s="438">
        <v>0.13779</v>
      </c>
    </row>
    <row r="365" spans="1:13">
      <c r="A365" s="245">
        <v>355</v>
      </c>
      <c r="B365" s="441" t="s">
        <v>458</v>
      </c>
      <c r="C365" s="438">
        <v>2565.35</v>
      </c>
      <c r="D365" s="439">
        <v>2546.1333333333337</v>
      </c>
      <c r="E365" s="439">
        <v>2514.2666666666673</v>
      </c>
      <c r="F365" s="439">
        <v>2463.1833333333338</v>
      </c>
      <c r="G365" s="439">
        <v>2431.3166666666675</v>
      </c>
      <c r="H365" s="439">
        <v>2597.2166666666672</v>
      </c>
      <c r="I365" s="439">
        <v>2629.083333333333</v>
      </c>
      <c r="J365" s="439">
        <v>2680.166666666667</v>
      </c>
      <c r="K365" s="438">
        <v>2578</v>
      </c>
      <c r="L365" s="438">
        <v>2495.0500000000002</v>
      </c>
      <c r="M365" s="438">
        <v>0.60480999999999996</v>
      </c>
    </row>
    <row r="366" spans="1:13">
      <c r="A366" s="245">
        <v>356</v>
      </c>
      <c r="B366" s="441" t="s">
        <v>158</v>
      </c>
      <c r="C366" s="438">
        <v>228</v>
      </c>
      <c r="D366" s="439">
        <v>226.53333333333333</v>
      </c>
      <c r="E366" s="439">
        <v>224.56666666666666</v>
      </c>
      <c r="F366" s="439">
        <v>221.13333333333333</v>
      </c>
      <c r="G366" s="439">
        <v>219.16666666666666</v>
      </c>
      <c r="H366" s="439">
        <v>229.96666666666667</v>
      </c>
      <c r="I366" s="439">
        <v>231.93333333333331</v>
      </c>
      <c r="J366" s="439">
        <v>235.36666666666667</v>
      </c>
      <c r="K366" s="438">
        <v>228.5</v>
      </c>
      <c r="L366" s="438">
        <v>223.1</v>
      </c>
      <c r="M366" s="438">
        <v>28.251390000000001</v>
      </c>
    </row>
    <row r="367" spans="1:13">
      <c r="A367" s="245">
        <v>357</v>
      </c>
      <c r="B367" s="441" t="s">
        <v>269</v>
      </c>
      <c r="C367" s="438">
        <v>5555.15</v>
      </c>
      <c r="D367" s="439">
        <v>5498.05</v>
      </c>
      <c r="E367" s="439">
        <v>5427.1</v>
      </c>
      <c r="F367" s="439">
        <v>5299.05</v>
      </c>
      <c r="G367" s="439">
        <v>5228.1000000000004</v>
      </c>
      <c r="H367" s="439">
        <v>5626.1</v>
      </c>
      <c r="I367" s="439">
        <v>5697.0499999999993</v>
      </c>
      <c r="J367" s="439">
        <v>5825.1</v>
      </c>
      <c r="K367" s="438">
        <v>5569</v>
      </c>
      <c r="L367" s="438">
        <v>5370</v>
      </c>
      <c r="M367" s="438">
        <v>1.5763400000000001</v>
      </c>
    </row>
    <row r="368" spans="1:13">
      <c r="A368" s="245">
        <v>358</v>
      </c>
      <c r="B368" s="441" t="s">
        <v>459</v>
      </c>
      <c r="C368" s="438">
        <v>224.15</v>
      </c>
      <c r="D368" s="439">
        <v>222.71666666666667</v>
      </c>
      <c r="E368" s="439">
        <v>218.43333333333334</v>
      </c>
      <c r="F368" s="439">
        <v>212.71666666666667</v>
      </c>
      <c r="G368" s="439">
        <v>208.43333333333334</v>
      </c>
      <c r="H368" s="439">
        <v>228.43333333333334</v>
      </c>
      <c r="I368" s="439">
        <v>232.7166666666667</v>
      </c>
      <c r="J368" s="439">
        <v>238.43333333333334</v>
      </c>
      <c r="K368" s="438">
        <v>227</v>
      </c>
      <c r="L368" s="438">
        <v>217</v>
      </c>
      <c r="M368" s="438">
        <v>11.71922</v>
      </c>
    </row>
    <row r="369" spans="1:13">
      <c r="A369" s="245">
        <v>359</v>
      </c>
      <c r="B369" s="441" t="s">
        <v>460</v>
      </c>
      <c r="C369" s="438">
        <v>809.8</v>
      </c>
      <c r="D369" s="439">
        <v>807.35</v>
      </c>
      <c r="E369" s="439">
        <v>798.75</v>
      </c>
      <c r="F369" s="439">
        <v>787.69999999999993</v>
      </c>
      <c r="G369" s="439">
        <v>779.09999999999991</v>
      </c>
      <c r="H369" s="439">
        <v>818.40000000000009</v>
      </c>
      <c r="I369" s="439">
        <v>827.00000000000023</v>
      </c>
      <c r="J369" s="439">
        <v>838.05000000000018</v>
      </c>
      <c r="K369" s="438">
        <v>815.95</v>
      </c>
      <c r="L369" s="438">
        <v>796.3</v>
      </c>
      <c r="M369" s="438">
        <v>0.62211000000000005</v>
      </c>
    </row>
    <row r="370" spans="1:13">
      <c r="A370" s="245">
        <v>360</v>
      </c>
      <c r="B370" s="441" t="s">
        <v>160</v>
      </c>
      <c r="C370" s="438">
        <v>2150.9</v>
      </c>
      <c r="D370" s="439">
        <v>2134.3333333333335</v>
      </c>
      <c r="E370" s="439">
        <v>2112.5666666666671</v>
      </c>
      <c r="F370" s="439">
        <v>2074.2333333333336</v>
      </c>
      <c r="G370" s="439">
        <v>2052.4666666666672</v>
      </c>
      <c r="H370" s="439">
        <v>2172.666666666667</v>
      </c>
      <c r="I370" s="439">
        <v>2194.4333333333334</v>
      </c>
      <c r="J370" s="439">
        <v>2232.7666666666669</v>
      </c>
      <c r="K370" s="438">
        <v>2156.1</v>
      </c>
      <c r="L370" s="438">
        <v>2096</v>
      </c>
      <c r="M370" s="438">
        <v>2.8199000000000001</v>
      </c>
    </row>
    <row r="371" spans="1:13">
      <c r="A371" s="245">
        <v>361</v>
      </c>
      <c r="B371" s="441" t="s">
        <v>157</v>
      </c>
      <c r="C371" s="438">
        <v>2321.4</v>
      </c>
      <c r="D371" s="439">
        <v>2280.7999999999997</v>
      </c>
      <c r="E371" s="439">
        <v>2225.5999999999995</v>
      </c>
      <c r="F371" s="439">
        <v>2129.7999999999997</v>
      </c>
      <c r="G371" s="439">
        <v>2074.5999999999995</v>
      </c>
      <c r="H371" s="439">
        <v>2376.5999999999995</v>
      </c>
      <c r="I371" s="439">
        <v>2431.7999999999993</v>
      </c>
      <c r="J371" s="439">
        <v>2527.5999999999995</v>
      </c>
      <c r="K371" s="438">
        <v>2336</v>
      </c>
      <c r="L371" s="438">
        <v>2185</v>
      </c>
      <c r="M371" s="438">
        <v>16.486260000000001</v>
      </c>
    </row>
    <row r="372" spans="1:13">
      <c r="A372" s="245">
        <v>362</v>
      </c>
      <c r="B372" s="441" t="s">
        <v>756</v>
      </c>
      <c r="C372" s="438">
        <v>910.25</v>
      </c>
      <c r="D372" s="439">
        <v>904.58333333333337</v>
      </c>
      <c r="E372" s="439">
        <v>885.66666666666674</v>
      </c>
      <c r="F372" s="439">
        <v>861.08333333333337</v>
      </c>
      <c r="G372" s="439">
        <v>842.16666666666674</v>
      </c>
      <c r="H372" s="439">
        <v>929.16666666666674</v>
      </c>
      <c r="I372" s="439">
        <v>948.08333333333348</v>
      </c>
      <c r="J372" s="439">
        <v>972.66666666666674</v>
      </c>
      <c r="K372" s="438">
        <v>923.5</v>
      </c>
      <c r="L372" s="438">
        <v>880</v>
      </c>
      <c r="M372" s="438">
        <v>1.83893</v>
      </c>
    </row>
    <row r="373" spans="1:13">
      <c r="A373" s="245">
        <v>363</v>
      </c>
      <c r="B373" s="441" t="s">
        <v>461</v>
      </c>
      <c r="C373" s="438">
        <v>1966</v>
      </c>
      <c r="D373" s="439">
        <v>1951.0333333333335</v>
      </c>
      <c r="E373" s="439">
        <v>1927.0666666666671</v>
      </c>
      <c r="F373" s="439">
        <v>1888.1333333333334</v>
      </c>
      <c r="G373" s="439">
        <v>1864.166666666667</v>
      </c>
      <c r="H373" s="439">
        <v>1989.9666666666672</v>
      </c>
      <c r="I373" s="439">
        <v>2013.9333333333338</v>
      </c>
      <c r="J373" s="439">
        <v>2052.8666666666672</v>
      </c>
      <c r="K373" s="438">
        <v>1975</v>
      </c>
      <c r="L373" s="438">
        <v>1912.1</v>
      </c>
      <c r="M373" s="438">
        <v>3.4965099999999998</v>
      </c>
    </row>
    <row r="374" spans="1:13">
      <c r="A374" s="245">
        <v>364</v>
      </c>
      <c r="B374" s="441" t="s">
        <v>757</v>
      </c>
      <c r="C374" s="438">
        <v>1291.3</v>
      </c>
      <c r="D374" s="439">
        <v>1280.7833333333335</v>
      </c>
      <c r="E374" s="439">
        <v>1252.5666666666671</v>
      </c>
      <c r="F374" s="439">
        <v>1213.8333333333335</v>
      </c>
      <c r="G374" s="439">
        <v>1185.616666666667</v>
      </c>
      <c r="H374" s="439">
        <v>1319.5166666666671</v>
      </c>
      <c r="I374" s="439">
        <v>1347.7333333333338</v>
      </c>
      <c r="J374" s="439">
        <v>1386.4666666666672</v>
      </c>
      <c r="K374" s="438">
        <v>1309</v>
      </c>
      <c r="L374" s="438">
        <v>1242.05</v>
      </c>
      <c r="M374" s="438">
        <v>1.2356</v>
      </c>
    </row>
    <row r="375" spans="1:13">
      <c r="A375" s="245">
        <v>365</v>
      </c>
      <c r="B375" s="441" t="s">
        <v>159</v>
      </c>
      <c r="C375" s="438">
        <v>124.4</v>
      </c>
      <c r="D375" s="439">
        <v>123.85000000000001</v>
      </c>
      <c r="E375" s="439">
        <v>122.95000000000002</v>
      </c>
      <c r="F375" s="439">
        <v>121.50000000000001</v>
      </c>
      <c r="G375" s="439">
        <v>120.60000000000002</v>
      </c>
      <c r="H375" s="439">
        <v>125.30000000000001</v>
      </c>
      <c r="I375" s="439">
        <v>126.20000000000002</v>
      </c>
      <c r="J375" s="439">
        <v>127.65</v>
      </c>
      <c r="K375" s="438">
        <v>124.75</v>
      </c>
      <c r="L375" s="438">
        <v>122.4</v>
      </c>
      <c r="M375" s="438">
        <v>60.029820000000001</v>
      </c>
    </row>
    <row r="376" spans="1:13">
      <c r="A376" s="245">
        <v>366</v>
      </c>
      <c r="B376" s="441" t="s">
        <v>162</v>
      </c>
      <c r="C376" s="438">
        <v>234.85</v>
      </c>
      <c r="D376" s="439">
        <v>232.89999999999998</v>
      </c>
      <c r="E376" s="439">
        <v>230.34999999999997</v>
      </c>
      <c r="F376" s="439">
        <v>225.85</v>
      </c>
      <c r="G376" s="439">
        <v>223.29999999999998</v>
      </c>
      <c r="H376" s="439">
        <v>237.39999999999995</v>
      </c>
      <c r="I376" s="439">
        <v>239.94999999999996</v>
      </c>
      <c r="J376" s="439">
        <v>244.44999999999993</v>
      </c>
      <c r="K376" s="438">
        <v>235.45</v>
      </c>
      <c r="L376" s="438">
        <v>228.4</v>
      </c>
      <c r="M376" s="438">
        <v>65.92407</v>
      </c>
    </row>
    <row r="377" spans="1:13">
      <c r="A377" s="245">
        <v>367</v>
      </c>
      <c r="B377" s="441" t="s">
        <v>462</v>
      </c>
      <c r="C377" s="438">
        <v>367.2</v>
      </c>
      <c r="D377" s="439">
        <v>361.83333333333331</v>
      </c>
      <c r="E377" s="439">
        <v>351.36666666666662</v>
      </c>
      <c r="F377" s="439">
        <v>335.5333333333333</v>
      </c>
      <c r="G377" s="439">
        <v>325.06666666666661</v>
      </c>
      <c r="H377" s="439">
        <v>377.66666666666663</v>
      </c>
      <c r="I377" s="439">
        <v>388.13333333333333</v>
      </c>
      <c r="J377" s="439">
        <v>403.96666666666664</v>
      </c>
      <c r="K377" s="438">
        <v>372.3</v>
      </c>
      <c r="L377" s="438">
        <v>346</v>
      </c>
      <c r="M377" s="438">
        <v>9.4299099999999996</v>
      </c>
    </row>
    <row r="378" spans="1:13">
      <c r="A378" s="245">
        <v>368</v>
      </c>
      <c r="B378" s="441" t="s">
        <v>270</v>
      </c>
      <c r="C378" s="438">
        <v>292</v>
      </c>
      <c r="D378" s="439">
        <v>287.85000000000002</v>
      </c>
      <c r="E378" s="439">
        <v>283.00000000000006</v>
      </c>
      <c r="F378" s="439">
        <v>274.00000000000006</v>
      </c>
      <c r="G378" s="439">
        <v>269.15000000000009</v>
      </c>
      <c r="H378" s="439">
        <v>296.85000000000002</v>
      </c>
      <c r="I378" s="439">
        <v>301.69999999999993</v>
      </c>
      <c r="J378" s="439">
        <v>310.7</v>
      </c>
      <c r="K378" s="438">
        <v>292.7</v>
      </c>
      <c r="L378" s="438">
        <v>278.85000000000002</v>
      </c>
      <c r="M378" s="438">
        <v>7.0908600000000002</v>
      </c>
    </row>
    <row r="379" spans="1:13">
      <c r="A379" s="245">
        <v>369</v>
      </c>
      <c r="B379" s="441" t="s">
        <v>463</v>
      </c>
      <c r="C379" s="438">
        <v>127.5</v>
      </c>
      <c r="D379" s="439">
        <v>127.06666666666666</v>
      </c>
      <c r="E379" s="439">
        <v>125.43333333333334</v>
      </c>
      <c r="F379" s="439">
        <v>123.36666666666667</v>
      </c>
      <c r="G379" s="439">
        <v>121.73333333333335</v>
      </c>
      <c r="H379" s="439">
        <v>129.13333333333333</v>
      </c>
      <c r="I379" s="439">
        <v>130.76666666666665</v>
      </c>
      <c r="J379" s="439">
        <v>132.83333333333331</v>
      </c>
      <c r="K379" s="438">
        <v>128.69999999999999</v>
      </c>
      <c r="L379" s="438">
        <v>125</v>
      </c>
      <c r="M379" s="438">
        <v>2.0582400000000001</v>
      </c>
    </row>
    <row r="380" spans="1:13">
      <c r="A380" s="245">
        <v>370</v>
      </c>
      <c r="B380" s="441" t="s">
        <v>464</v>
      </c>
      <c r="C380" s="438">
        <v>5862.55</v>
      </c>
      <c r="D380" s="439">
        <v>5852.5</v>
      </c>
      <c r="E380" s="439">
        <v>5817</v>
      </c>
      <c r="F380" s="439">
        <v>5771.45</v>
      </c>
      <c r="G380" s="439">
        <v>5735.95</v>
      </c>
      <c r="H380" s="439">
        <v>5898.05</v>
      </c>
      <c r="I380" s="439">
        <v>5933.55</v>
      </c>
      <c r="J380" s="439">
        <v>5979.1</v>
      </c>
      <c r="K380" s="438">
        <v>5888</v>
      </c>
      <c r="L380" s="438">
        <v>5806.95</v>
      </c>
      <c r="M380" s="438">
        <v>0.14498</v>
      </c>
    </row>
    <row r="381" spans="1:13">
      <c r="A381" s="245">
        <v>371</v>
      </c>
      <c r="B381" s="441" t="s">
        <v>271</v>
      </c>
      <c r="C381" s="438">
        <v>13197</v>
      </c>
      <c r="D381" s="439">
        <v>13137.333333333334</v>
      </c>
      <c r="E381" s="439">
        <v>12975.666666666668</v>
      </c>
      <c r="F381" s="439">
        <v>12754.333333333334</v>
      </c>
      <c r="G381" s="439">
        <v>12592.666666666668</v>
      </c>
      <c r="H381" s="439">
        <v>13358.666666666668</v>
      </c>
      <c r="I381" s="439">
        <v>13520.333333333336</v>
      </c>
      <c r="J381" s="439">
        <v>13741.666666666668</v>
      </c>
      <c r="K381" s="438">
        <v>13299</v>
      </c>
      <c r="L381" s="438">
        <v>12916</v>
      </c>
      <c r="M381" s="438">
        <v>5.6059999999999999E-2</v>
      </c>
    </row>
    <row r="382" spans="1:13">
      <c r="A382" s="245">
        <v>372</v>
      </c>
      <c r="B382" s="441" t="s">
        <v>161</v>
      </c>
      <c r="C382" s="438">
        <v>41.7</v>
      </c>
      <c r="D382" s="439">
        <v>40.93333333333333</v>
      </c>
      <c r="E382" s="439">
        <v>39.966666666666661</v>
      </c>
      <c r="F382" s="439">
        <v>38.233333333333334</v>
      </c>
      <c r="G382" s="439">
        <v>37.266666666666666</v>
      </c>
      <c r="H382" s="439">
        <v>42.666666666666657</v>
      </c>
      <c r="I382" s="439">
        <v>43.633333333333326</v>
      </c>
      <c r="J382" s="439">
        <v>45.366666666666653</v>
      </c>
      <c r="K382" s="438">
        <v>41.9</v>
      </c>
      <c r="L382" s="438">
        <v>39.200000000000003</v>
      </c>
      <c r="M382" s="438">
        <v>1164.5076899999999</v>
      </c>
    </row>
    <row r="383" spans="1:13">
      <c r="A383" s="245">
        <v>373</v>
      </c>
      <c r="B383" s="441" t="s">
        <v>272</v>
      </c>
      <c r="C383" s="438">
        <v>848.1</v>
      </c>
      <c r="D383" s="439">
        <v>851.90000000000009</v>
      </c>
      <c r="E383" s="439">
        <v>828.85000000000014</v>
      </c>
      <c r="F383" s="439">
        <v>809.6</v>
      </c>
      <c r="G383" s="439">
        <v>786.55000000000007</v>
      </c>
      <c r="H383" s="439">
        <v>871.1500000000002</v>
      </c>
      <c r="I383" s="439">
        <v>894.20000000000016</v>
      </c>
      <c r="J383" s="439">
        <v>913.45000000000027</v>
      </c>
      <c r="K383" s="438">
        <v>874.95</v>
      </c>
      <c r="L383" s="438">
        <v>832.65</v>
      </c>
      <c r="M383" s="438">
        <v>4.2272299999999996</v>
      </c>
    </row>
    <row r="384" spans="1:13">
      <c r="A384" s="245">
        <v>374</v>
      </c>
      <c r="B384" s="441" t="s">
        <v>165</v>
      </c>
      <c r="C384" s="438">
        <v>212</v>
      </c>
      <c r="D384" s="439">
        <v>208.66666666666666</v>
      </c>
      <c r="E384" s="439">
        <v>204.43333333333331</v>
      </c>
      <c r="F384" s="439">
        <v>196.86666666666665</v>
      </c>
      <c r="G384" s="439">
        <v>192.6333333333333</v>
      </c>
      <c r="H384" s="439">
        <v>216.23333333333332</v>
      </c>
      <c r="I384" s="439">
        <v>220.46666666666667</v>
      </c>
      <c r="J384" s="439">
        <v>228.03333333333333</v>
      </c>
      <c r="K384" s="438">
        <v>212.9</v>
      </c>
      <c r="L384" s="438">
        <v>201.1</v>
      </c>
      <c r="M384" s="438">
        <v>89.866349999999997</v>
      </c>
    </row>
    <row r="385" spans="1:13">
      <c r="A385" s="245">
        <v>375</v>
      </c>
      <c r="B385" s="441" t="s">
        <v>166</v>
      </c>
      <c r="C385" s="438">
        <v>147.69999999999999</v>
      </c>
      <c r="D385" s="439">
        <v>147.13333333333333</v>
      </c>
      <c r="E385" s="439">
        <v>145.41666666666666</v>
      </c>
      <c r="F385" s="439">
        <v>143.13333333333333</v>
      </c>
      <c r="G385" s="439">
        <v>141.41666666666666</v>
      </c>
      <c r="H385" s="439">
        <v>149.41666666666666</v>
      </c>
      <c r="I385" s="439">
        <v>151.13333333333335</v>
      </c>
      <c r="J385" s="439">
        <v>153.41666666666666</v>
      </c>
      <c r="K385" s="438">
        <v>148.85</v>
      </c>
      <c r="L385" s="438">
        <v>144.85</v>
      </c>
      <c r="M385" s="438">
        <v>19.563939999999999</v>
      </c>
    </row>
    <row r="386" spans="1:13">
      <c r="A386" s="245">
        <v>376</v>
      </c>
      <c r="B386" s="441" t="s">
        <v>465</v>
      </c>
      <c r="C386" s="438">
        <v>266.75</v>
      </c>
      <c r="D386" s="439">
        <v>264.91666666666669</v>
      </c>
      <c r="E386" s="439">
        <v>261.83333333333337</v>
      </c>
      <c r="F386" s="439">
        <v>256.91666666666669</v>
      </c>
      <c r="G386" s="439">
        <v>253.83333333333337</v>
      </c>
      <c r="H386" s="439">
        <v>269.83333333333337</v>
      </c>
      <c r="I386" s="439">
        <v>272.91666666666674</v>
      </c>
      <c r="J386" s="439">
        <v>277.83333333333337</v>
      </c>
      <c r="K386" s="438">
        <v>268</v>
      </c>
      <c r="L386" s="438">
        <v>260</v>
      </c>
      <c r="M386" s="438">
        <v>3.35399</v>
      </c>
    </row>
    <row r="387" spans="1:13">
      <c r="A387" s="245">
        <v>377</v>
      </c>
      <c r="B387" s="441" t="s">
        <v>466</v>
      </c>
      <c r="C387" s="438">
        <v>771.5</v>
      </c>
      <c r="D387" s="439">
        <v>773.26666666666677</v>
      </c>
      <c r="E387" s="439">
        <v>759.68333333333351</v>
      </c>
      <c r="F387" s="439">
        <v>747.86666666666679</v>
      </c>
      <c r="G387" s="439">
        <v>734.28333333333353</v>
      </c>
      <c r="H387" s="439">
        <v>785.08333333333348</v>
      </c>
      <c r="I387" s="439">
        <v>798.66666666666674</v>
      </c>
      <c r="J387" s="439">
        <v>810.48333333333346</v>
      </c>
      <c r="K387" s="438">
        <v>786.85</v>
      </c>
      <c r="L387" s="438">
        <v>761.45</v>
      </c>
      <c r="M387" s="438">
        <v>5.4781899999999997</v>
      </c>
    </row>
    <row r="388" spans="1:13">
      <c r="A388" s="245">
        <v>378</v>
      </c>
      <c r="B388" s="441" t="s">
        <v>467</v>
      </c>
      <c r="C388" s="438">
        <v>32.200000000000003</v>
      </c>
      <c r="D388" s="439">
        <v>31.75</v>
      </c>
      <c r="E388" s="439">
        <v>31.049999999999997</v>
      </c>
      <c r="F388" s="439">
        <v>29.9</v>
      </c>
      <c r="G388" s="439">
        <v>29.199999999999996</v>
      </c>
      <c r="H388" s="439">
        <v>32.9</v>
      </c>
      <c r="I388" s="439">
        <v>33.6</v>
      </c>
      <c r="J388" s="439">
        <v>34.75</v>
      </c>
      <c r="K388" s="438">
        <v>32.450000000000003</v>
      </c>
      <c r="L388" s="438">
        <v>30.6</v>
      </c>
      <c r="M388" s="438">
        <v>51.742100000000001</v>
      </c>
    </row>
    <row r="389" spans="1:13">
      <c r="A389" s="245">
        <v>379</v>
      </c>
      <c r="B389" s="441" t="s">
        <v>468</v>
      </c>
      <c r="C389" s="438">
        <v>192.6</v>
      </c>
      <c r="D389" s="439">
        <v>190.65</v>
      </c>
      <c r="E389" s="439">
        <v>187.25</v>
      </c>
      <c r="F389" s="439">
        <v>181.9</v>
      </c>
      <c r="G389" s="439">
        <v>178.5</v>
      </c>
      <c r="H389" s="439">
        <v>196</v>
      </c>
      <c r="I389" s="439">
        <v>199.40000000000003</v>
      </c>
      <c r="J389" s="439">
        <v>204.75</v>
      </c>
      <c r="K389" s="438">
        <v>194.05</v>
      </c>
      <c r="L389" s="438">
        <v>185.3</v>
      </c>
      <c r="M389" s="438">
        <v>42.824890000000003</v>
      </c>
    </row>
    <row r="390" spans="1:13">
      <c r="A390" s="245">
        <v>380</v>
      </c>
      <c r="B390" s="441" t="s">
        <v>273</v>
      </c>
      <c r="C390" s="438">
        <v>586.35</v>
      </c>
      <c r="D390" s="439">
        <v>593.05000000000007</v>
      </c>
      <c r="E390" s="439">
        <v>574.45000000000016</v>
      </c>
      <c r="F390" s="439">
        <v>562.55000000000007</v>
      </c>
      <c r="G390" s="439">
        <v>543.95000000000016</v>
      </c>
      <c r="H390" s="439">
        <v>604.95000000000016</v>
      </c>
      <c r="I390" s="439">
        <v>623.55000000000007</v>
      </c>
      <c r="J390" s="439">
        <v>635.45000000000016</v>
      </c>
      <c r="K390" s="438">
        <v>611.65</v>
      </c>
      <c r="L390" s="438">
        <v>581.15</v>
      </c>
      <c r="M390" s="438">
        <v>3.5823900000000002</v>
      </c>
    </row>
    <row r="391" spans="1:13">
      <c r="A391" s="245">
        <v>381</v>
      </c>
      <c r="B391" s="441" t="s">
        <v>469</v>
      </c>
      <c r="C391" s="438">
        <v>340.85</v>
      </c>
      <c r="D391" s="439">
        <v>340.93333333333334</v>
      </c>
      <c r="E391" s="439">
        <v>334.91666666666669</v>
      </c>
      <c r="F391" s="439">
        <v>328.98333333333335</v>
      </c>
      <c r="G391" s="439">
        <v>322.9666666666667</v>
      </c>
      <c r="H391" s="439">
        <v>346.86666666666667</v>
      </c>
      <c r="I391" s="439">
        <v>352.88333333333333</v>
      </c>
      <c r="J391" s="439">
        <v>358.81666666666666</v>
      </c>
      <c r="K391" s="438">
        <v>346.95</v>
      </c>
      <c r="L391" s="438">
        <v>335</v>
      </c>
      <c r="M391" s="438">
        <v>5.4793799999999999</v>
      </c>
    </row>
    <row r="392" spans="1:13">
      <c r="A392" s="245">
        <v>382</v>
      </c>
      <c r="B392" s="441" t="s">
        <v>470</v>
      </c>
      <c r="C392" s="438">
        <v>81.95</v>
      </c>
      <c r="D392" s="439">
        <v>81.866666666666674</v>
      </c>
      <c r="E392" s="439">
        <v>80.883333333333354</v>
      </c>
      <c r="F392" s="439">
        <v>79.816666666666677</v>
      </c>
      <c r="G392" s="439">
        <v>78.833333333333357</v>
      </c>
      <c r="H392" s="439">
        <v>82.933333333333351</v>
      </c>
      <c r="I392" s="439">
        <v>83.916666666666671</v>
      </c>
      <c r="J392" s="439">
        <v>84.983333333333348</v>
      </c>
      <c r="K392" s="438">
        <v>82.85</v>
      </c>
      <c r="L392" s="438">
        <v>80.8</v>
      </c>
      <c r="M392" s="438">
        <v>24.397670000000002</v>
      </c>
    </row>
    <row r="393" spans="1:13">
      <c r="A393" s="245">
        <v>383</v>
      </c>
      <c r="B393" s="441" t="s">
        <v>471</v>
      </c>
      <c r="C393" s="438">
        <v>2067.9499999999998</v>
      </c>
      <c r="D393" s="439">
        <v>2076.4166666666665</v>
      </c>
      <c r="E393" s="439">
        <v>2005.833333333333</v>
      </c>
      <c r="F393" s="439">
        <v>1943.7166666666665</v>
      </c>
      <c r="G393" s="439">
        <v>1873.133333333333</v>
      </c>
      <c r="H393" s="439">
        <v>2138.5333333333328</v>
      </c>
      <c r="I393" s="439">
        <v>2209.1166666666659</v>
      </c>
      <c r="J393" s="439">
        <v>2271.2333333333331</v>
      </c>
      <c r="K393" s="438">
        <v>2147</v>
      </c>
      <c r="L393" s="438">
        <v>2014.3</v>
      </c>
      <c r="M393" s="438">
        <v>1.8470599999999999</v>
      </c>
    </row>
    <row r="394" spans="1:13">
      <c r="A394" s="245">
        <v>384</v>
      </c>
      <c r="B394" s="441" t="s">
        <v>472</v>
      </c>
      <c r="C394" s="438">
        <v>416.4</v>
      </c>
      <c r="D394" s="439">
        <v>413.58333333333331</v>
      </c>
      <c r="E394" s="439">
        <v>407.46666666666664</v>
      </c>
      <c r="F394" s="439">
        <v>398.5333333333333</v>
      </c>
      <c r="G394" s="439">
        <v>392.41666666666663</v>
      </c>
      <c r="H394" s="439">
        <v>422.51666666666665</v>
      </c>
      <c r="I394" s="439">
        <v>428.63333333333333</v>
      </c>
      <c r="J394" s="439">
        <v>437.56666666666666</v>
      </c>
      <c r="K394" s="438">
        <v>419.7</v>
      </c>
      <c r="L394" s="438">
        <v>404.65</v>
      </c>
      <c r="M394" s="438">
        <v>5.7465599999999997</v>
      </c>
    </row>
    <row r="395" spans="1:13">
      <c r="A395" s="245">
        <v>385</v>
      </c>
      <c r="B395" s="441" t="s">
        <v>473</v>
      </c>
      <c r="C395" s="438">
        <v>267.89999999999998</v>
      </c>
      <c r="D395" s="439">
        <v>268.98333333333335</v>
      </c>
      <c r="E395" s="439">
        <v>262.9666666666667</v>
      </c>
      <c r="F395" s="439">
        <v>258.03333333333336</v>
      </c>
      <c r="G395" s="439">
        <v>252.01666666666671</v>
      </c>
      <c r="H395" s="439">
        <v>273.91666666666669</v>
      </c>
      <c r="I395" s="439">
        <v>279.93333333333334</v>
      </c>
      <c r="J395" s="439">
        <v>284.86666666666667</v>
      </c>
      <c r="K395" s="438">
        <v>275</v>
      </c>
      <c r="L395" s="438">
        <v>264.05</v>
      </c>
      <c r="M395" s="438">
        <v>10.559839999999999</v>
      </c>
    </row>
    <row r="396" spans="1:13">
      <c r="A396" s="245">
        <v>386</v>
      </c>
      <c r="B396" s="441" t="s">
        <v>474</v>
      </c>
      <c r="C396" s="438">
        <v>1107.05</v>
      </c>
      <c r="D396" s="439">
        <v>1116.1833333333332</v>
      </c>
      <c r="E396" s="439">
        <v>1093.4666666666662</v>
      </c>
      <c r="F396" s="439">
        <v>1079.883333333333</v>
      </c>
      <c r="G396" s="439">
        <v>1057.1666666666661</v>
      </c>
      <c r="H396" s="439">
        <v>1129.7666666666664</v>
      </c>
      <c r="I396" s="439">
        <v>1152.4833333333331</v>
      </c>
      <c r="J396" s="439">
        <v>1166.0666666666666</v>
      </c>
      <c r="K396" s="438">
        <v>1138.9000000000001</v>
      </c>
      <c r="L396" s="438">
        <v>1102.5999999999999</v>
      </c>
      <c r="M396" s="438">
        <v>3.0727000000000002</v>
      </c>
    </row>
    <row r="397" spans="1:13">
      <c r="A397" s="245">
        <v>387</v>
      </c>
      <c r="B397" s="441" t="s">
        <v>167</v>
      </c>
      <c r="C397" s="438">
        <v>2237.25</v>
      </c>
      <c r="D397" s="439">
        <v>2228.2999999999997</v>
      </c>
      <c r="E397" s="439">
        <v>2209.0999999999995</v>
      </c>
      <c r="F397" s="439">
        <v>2180.9499999999998</v>
      </c>
      <c r="G397" s="439">
        <v>2161.7499999999995</v>
      </c>
      <c r="H397" s="439">
        <v>2256.4499999999994</v>
      </c>
      <c r="I397" s="439">
        <v>2275.6499999999992</v>
      </c>
      <c r="J397" s="439">
        <v>2303.7999999999993</v>
      </c>
      <c r="K397" s="438">
        <v>2247.5</v>
      </c>
      <c r="L397" s="438">
        <v>2200.15</v>
      </c>
      <c r="M397" s="438">
        <v>56.24044</v>
      </c>
    </row>
    <row r="398" spans="1:13">
      <c r="A398" s="245">
        <v>388</v>
      </c>
      <c r="B398" s="441" t="s">
        <v>814</v>
      </c>
      <c r="C398" s="438">
        <v>999.45</v>
      </c>
      <c r="D398" s="439">
        <v>999.05000000000007</v>
      </c>
      <c r="E398" s="439">
        <v>990.15000000000009</v>
      </c>
      <c r="F398" s="439">
        <v>980.85</v>
      </c>
      <c r="G398" s="439">
        <v>971.95</v>
      </c>
      <c r="H398" s="439">
        <v>1008.3500000000001</v>
      </c>
      <c r="I398" s="439">
        <v>1017.25</v>
      </c>
      <c r="J398" s="439">
        <v>1026.5500000000002</v>
      </c>
      <c r="K398" s="438">
        <v>1007.95</v>
      </c>
      <c r="L398" s="438">
        <v>989.75</v>
      </c>
      <c r="M398" s="438">
        <v>12.317449999999999</v>
      </c>
    </row>
    <row r="399" spans="1:13">
      <c r="A399" s="245">
        <v>389</v>
      </c>
      <c r="B399" s="441" t="s">
        <v>274</v>
      </c>
      <c r="C399" s="438">
        <v>981.55</v>
      </c>
      <c r="D399" s="439">
        <v>980.09999999999991</v>
      </c>
      <c r="E399" s="439">
        <v>969.79999999999984</v>
      </c>
      <c r="F399" s="439">
        <v>958.05</v>
      </c>
      <c r="G399" s="439">
        <v>947.74999999999989</v>
      </c>
      <c r="H399" s="439">
        <v>991.8499999999998</v>
      </c>
      <c r="I399" s="439">
        <v>1002.15</v>
      </c>
      <c r="J399" s="439">
        <v>1013.8999999999997</v>
      </c>
      <c r="K399" s="438">
        <v>990.4</v>
      </c>
      <c r="L399" s="438">
        <v>968.35</v>
      </c>
      <c r="M399" s="438">
        <v>8.8794299999999993</v>
      </c>
    </row>
    <row r="400" spans="1:13">
      <c r="A400" s="245">
        <v>390</v>
      </c>
      <c r="B400" s="441" t="s">
        <v>476</v>
      </c>
      <c r="C400" s="438">
        <v>28.8</v>
      </c>
      <c r="D400" s="439">
        <v>28.616666666666664</v>
      </c>
      <c r="E400" s="439">
        <v>28.283333333333328</v>
      </c>
      <c r="F400" s="439">
        <v>27.766666666666666</v>
      </c>
      <c r="G400" s="439">
        <v>27.43333333333333</v>
      </c>
      <c r="H400" s="439">
        <v>29.133333333333326</v>
      </c>
      <c r="I400" s="439">
        <v>29.466666666666661</v>
      </c>
      <c r="J400" s="439">
        <v>29.983333333333324</v>
      </c>
      <c r="K400" s="438">
        <v>28.95</v>
      </c>
      <c r="L400" s="438">
        <v>28.1</v>
      </c>
      <c r="M400" s="438">
        <v>14.99004</v>
      </c>
    </row>
    <row r="401" spans="1:13">
      <c r="A401" s="245">
        <v>391</v>
      </c>
      <c r="B401" s="441" t="s">
        <v>477</v>
      </c>
      <c r="C401" s="438">
        <v>2581.3000000000002</v>
      </c>
      <c r="D401" s="439">
        <v>2580.4333333333334</v>
      </c>
      <c r="E401" s="439">
        <v>2550.8666666666668</v>
      </c>
      <c r="F401" s="439">
        <v>2520.4333333333334</v>
      </c>
      <c r="G401" s="439">
        <v>2490.8666666666668</v>
      </c>
      <c r="H401" s="439">
        <v>2610.8666666666668</v>
      </c>
      <c r="I401" s="439">
        <v>2640.4333333333334</v>
      </c>
      <c r="J401" s="439">
        <v>2670.8666666666668</v>
      </c>
      <c r="K401" s="438">
        <v>2610</v>
      </c>
      <c r="L401" s="438">
        <v>2550</v>
      </c>
      <c r="M401" s="438">
        <v>0.13153000000000001</v>
      </c>
    </row>
    <row r="402" spans="1:13">
      <c r="A402" s="245">
        <v>392</v>
      </c>
      <c r="B402" s="441" t="s">
        <v>172</v>
      </c>
      <c r="C402" s="438">
        <v>6933.2</v>
      </c>
      <c r="D402" s="439">
        <v>6958.0666666666666</v>
      </c>
      <c r="E402" s="439">
        <v>6881.1333333333332</v>
      </c>
      <c r="F402" s="439">
        <v>6829.0666666666666</v>
      </c>
      <c r="G402" s="439">
        <v>6752.1333333333332</v>
      </c>
      <c r="H402" s="439">
        <v>7010.1333333333332</v>
      </c>
      <c r="I402" s="439">
        <v>7087.0666666666657</v>
      </c>
      <c r="J402" s="439">
        <v>7139.1333333333332</v>
      </c>
      <c r="K402" s="438">
        <v>7035</v>
      </c>
      <c r="L402" s="438">
        <v>6906</v>
      </c>
      <c r="M402" s="438">
        <v>1.2378199999999999</v>
      </c>
    </row>
    <row r="403" spans="1:13">
      <c r="A403" s="245">
        <v>393</v>
      </c>
      <c r="B403" s="441" t="s">
        <v>478</v>
      </c>
      <c r="C403" s="438">
        <v>7638.25</v>
      </c>
      <c r="D403" s="439">
        <v>7624.083333333333</v>
      </c>
      <c r="E403" s="439">
        <v>7579.1666666666661</v>
      </c>
      <c r="F403" s="439">
        <v>7520.083333333333</v>
      </c>
      <c r="G403" s="439">
        <v>7475.1666666666661</v>
      </c>
      <c r="H403" s="439">
        <v>7683.1666666666661</v>
      </c>
      <c r="I403" s="439">
        <v>7728.0833333333321</v>
      </c>
      <c r="J403" s="439">
        <v>7787.1666666666661</v>
      </c>
      <c r="K403" s="438">
        <v>7669</v>
      </c>
      <c r="L403" s="438">
        <v>7565</v>
      </c>
      <c r="M403" s="438">
        <v>9.4950000000000007E-2</v>
      </c>
    </row>
    <row r="404" spans="1:13">
      <c r="A404" s="245">
        <v>394</v>
      </c>
      <c r="B404" s="441" t="s">
        <v>479</v>
      </c>
      <c r="C404" s="438">
        <v>5269.9</v>
      </c>
      <c r="D404" s="439">
        <v>5257.6166666666659</v>
      </c>
      <c r="E404" s="439">
        <v>5218.3333333333321</v>
      </c>
      <c r="F404" s="439">
        <v>5166.7666666666664</v>
      </c>
      <c r="G404" s="439">
        <v>5127.4833333333327</v>
      </c>
      <c r="H404" s="439">
        <v>5309.1833333333316</v>
      </c>
      <c r="I404" s="439">
        <v>5348.4666666666662</v>
      </c>
      <c r="J404" s="439">
        <v>5400.033333333331</v>
      </c>
      <c r="K404" s="438">
        <v>5296.9</v>
      </c>
      <c r="L404" s="438">
        <v>5206.05</v>
      </c>
      <c r="M404" s="438">
        <v>7.7590000000000006E-2</v>
      </c>
    </row>
    <row r="405" spans="1:13">
      <c r="A405" s="245">
        <v>395</v>
      </c>
      <c r="B405" s="441" t="s">
        <v>759</v>
      </c>
      <c r="C405" s="438">
        <v>126.5</v>
      </c>
      <c r="D405" s="439">
        <v>124.76666666666667</v>
      </c>
      <c r="E405" s="439">
        <v>122.13333333333333</v>
      </c>
      <c r="F405" s="439">
        <v>117.76666666666667</v>
      </c>
      <c r="G405" s="439">
        <v>115.13333333333333</v>
      </c>
      <c r="H405" s="439">
        <v>129.13333333333333</v>
      </c>
      <c r="I405" s="439">
        <v>131.76666666666668</v>
      </c>
      <c r="J405" s="439">
        <v>136.13333333333333</v>
      </c>
      <c r="K405" s="438">
        <v>127.4</v>
      </c>
      <c r="L405" s="438">
        <v>120.4</v>
      </c>
      <c r="M405" s="438">
        <v>5.6576399999999998</v>
      </c>
    </row>
    <row r="406" spans="1:13">
      <c r="A406" s="245">
        <v>396</v>
      </c>
      <c r="B406" s="441" t="s">
        <v>480</v>
      </c>
      <c r="C406" s="438">
        <v>419.4</v>
      </c>
      <c r="D406" s="439">
        <v>416.76666666666665</v>
      </c>
      <c r="E406" s="439">
        <v>411.63333333333333</v>
      </c>
      <c r="F406" s="439">
        <v>403.86666666666667</v>
      </c>
      <c r="G406" s="439">
        <v>398.73333333333335</v>
      </c>
      <c r="H406" s="439">
        <v>424.5333333333333</v>
      </c>
      <c r="I406" s="439">
        <v>429.66666666666663</v>
      </c>
      <c r="J406" s="439">
        <v>437.43333333333328</v>
      </c>
      <c r="K406" s="438">
        <v>421.9</v>
      </c>
      <c r="L406" s="438">
        <v>409</v>
      </c>
      <c r="M406" s="438">
        <v>0.98245000000000005</v>
      </c>
    </row>
    <row r="407" spans="1:13">
      <c r="A407" s="245">
        <v>397</v>
      </c>
      <c r="B407" s="441" t="s">
        <v>761</v>
      </c>
      <c r="C407" s="438">
        <v>270.2</v>
      </c>
      <c r="D407" s="439">
        <v>268.03333333333336</v>
      </c>
      <c r="E407" s="439">
        <v>265.26666666666671</v>
      </c>
      <c r="F407" s="439">
        <v>260.33333333333337</v>
      </c>
      <c r="G407" s="439">
        <v>257.56666666666672</v>
      </c>
      <c r="H407" s="439">
        <v>272.9666666666667</v>
      </c>
      <c r="I407" s="439">
        <v>275.73333333333335</v>
      </c>
      <c r="J407" s="439">
        <v>280.66666666666669</v>
      </c>
      <c r="K407" s="438">
        <v>270.8</v>
      </c>
      <c r="L407" s="438">
        <v>263.10000000000002</v>
      </c>
      <c r="M407" s="438">
        <v>3.6719400000000002</v>
      </c>
    </row>
    <row r="408" spans="1:13">
      <c r="A408" s="245">
        <v>398</v>
      </c>
      <c r="B408" s="441" t="s">
        <v>481</v>
      </c>
      <c r="C408" s="438">
        <v>2221.25</v>
      </c>
      <c r="D408" s="439">
        <v>2206.7666666666664</v>
      </c>
      <c r="E408" s="439">
        <v>2165.083333333333</v>
      </c>
      <c r="F408" s="439">
        <v>2108.9166666666665</v>
      </c>
      <c r="G408" s="439">
        <v>2067.2333333333331</v>
      </c>
      <c r="H408" s="439">
        <v>2262.9333333333329</v>
      </c>
      <c r="I408" s="439">
        <v>2304.6166666666663</v>
      </c>
      <c r="J408" s="439">
        <v>2360.7833333333328</v>
      </c>
      <c r="K408" s="438">
        <v>2248.4499999999998</v>
      </c>
      <c r="L408" s="438">
        <v>2150.6</v>
      </c>
      <c r="M408" s="438">
        <v>0.19908000000000001</v>
      </c>
    </row>
    <row r="409" spans="1:13">
      <c r="A409" s="245">
        <v>399</v>
      </c>
      <c r="B409" s="441" t="s">
        <v>482</v>
      </c>
      <c r="C409" s="438">
        <v>536.95000000000005</v>
      </c>
      <c r="D409" s="439">
        <v>535.1</v>
      </c>
      <c r="E409" s="439">
        <v>522.40000000000009</v>
      </c>
      <c r="F409" s="439">
        <v>507.85</v>
      </c>
      <c r="G409" s="439">
        <v>495.15000000000009</v>
      </c>
      <c r="H409" s="439">
        <v>549.65000000000009</v>
      </c>
      <c r="I409" s="439">
        <v>562.35000000000014</v>
      </c>
      <c r="J409" s="439">
        <v>576.90000000000009</v>
      </c>
      <c r="K409" s="438">
        <v>547.79999999999995</v>
      </c>
      <c r="L409" s="438">
        <v>520.54999999999995</v>
      </c>
      <c r="M409" s="438">
        <v>4.8027699999999998</v>
      </c>
    </row>
    <row r="410" spans="1:13">
      <c r="A410" s="245">
        <v>400</v>
      </c>
      <c r="B410" s="441" t="s">
        <v>760</v>
      </c>
      <c r="C410" s="438">
        <v>109.6</v>
      </c>
      <c r="D410" s="439">
        <v>109.39999999999999</v>
      </c>
      <c r="E410" s="439">
        <v>107.44999999999999</v>
      </c>
      <c r="F410" s="439">
        <v>105.3</v>
      </c>
      <c r="G410" s="439">
        <v>103.35</v>
      </c>
      <c r="H410" s="439">
        <v>111.54999999999998</v>
      </c>
      <c r="I410" s="439">
        <v>113.5</v>
      </c>
      <c r="J410" s="439">
        <v>115.64999999999998</v>
      </c>
      <c r="K410" s="438">
        <v>111.35</v>
      </c>
      <c r="L410" s="438">
        <v>107.25</v>
      </c>
      <c r="M410" s="438">
        <v>16.4818</v>
      </c>
    </row>
    <row r="411" spans="1:13">
      <c r="A411" s="245">
        <v>401</v>
      </c>
      <c r="B411" s="441" t="s">
        <v>483</v>
      </c>
      <c r="C411" s="438">
        <v>234.75</v>
      </c>
      <c r="D411" s="439">
        <v>230.88333333333333</v>
      </c>
      <c r="E411" s="439">
        <v>225.06666666666666</v>
      </c>
      <c r="F411" s="439">
        <v>215.38333333333333</v>
      </c>
      <c r="G411" s="439">
        <v>209.56666666666666</v>
      </c>
      <c r="H411" s="439">
        <v>240.56666666666666</v>
      </c>
      <c r="I411" s="439">
        <v>246.38333333333333</v>
      </c>
      <c r="J411" s="439">
        <v>256.06666666666666</v>
      </c>
      <c r="K411" s="438">
        <v>236.7</v>
      </c>
      <c r="L411" s="438">
        <v>221.2</v>
      </c>
      <c r="M411" s="438">
        <v>1.353</v>
      </c>
    </row>
    <row r="412" spans="1:13">
      <c r="A412" s="245">
        <v>402</v>
      </c>
      <c r="B412" s="441" t="s">
        <v>170</v>
      </c>
      <c r="C412" s="438">
        <v>28225.35</v>
      </c>
      <c r="D412" s="439">
        <v>28147.850000000002</v>
      </c>
      <c r="E412" s="439">
        <v>27795.700000000004</v>
      </c>
      <c r="F412" s="439">
        <v>27366.050000000003</v>
      </c>
      <c r="G412" s="439">
        <v>27013.900000000005</v>
      </c>
      <c r="H412" s="439">
        <v>28577.500000000004</v>
      </c>
      <c r="I412" s="439">
        <v>28929.650000000005</v>
      </c>
      <c r="J412" s="439">
        <v>29359.300000000003</v>
      </c>
      <c r="K412" s="438">
        <v>28500</v>
      </c>
      <c r="L412" s="438">
        <v>27718.2</v>
      </c>
      <c r="M412" s="438">
        <v>0.18926000000000001</v>
      </c>
    </row>
    <row r="413" spans="1:13">
      <c r="A413" s="245">
        <v>403</v>
      </c>
      <c r="B413" s="441" t="s">
        <v>484</v>
      </c>
      <c r="C413" s="438">
        <v>1715.6</v>
      </c>
      <c r="D413" s="439">
        <v>1721.8500000000001</v>
      </c>
      <c r="E413" s="439">
        <v>1698.7000000000003</v>
      </c>
      <c r="F413" s="439">
        <v>1681.8000000000002</v>
      </c>
      <c r="G413" s="439">
        <v>1658.6500000000003</v>
      </c>
      <c r="H413" s="439">
        <v>1738.7500000000002</v>
      </c>
      <c r="I413" s="439">
        <v>1761.9000000000003</v>
      </c>
      <c r="J413" s="439">
        <v>1778.8000000000002</v>
      </c>
      <c r="K413" s="438">
        <v>1745</v>
      </c>
      <c r="L413" s="438">
        <v>1704.95</v>
      </c>
      <c r="M413" s="438">
        <v>0.31430999999999998</v>
      </c>
    </row>
    <row r="414" spans="1:13">
      <c r="A414" s="245">
        <v>404</v>
      </c>
      <c r="B414" s="441" t="s">
        <v>173</v>
      </c>
      <c r="C414" s="438">
        <v>1382.9</v>
      </c>
      <c r="D414" s="439">
        <v>1370.3833333333332</v>
      </c>
      <c r="E414" s="439">
        <v>1350.8666666666663</v>
      </c>
      <c r="F414" s="439">
        <v>1318.833333333333</v>
      </c>
      <c r="G414" s="439">
        <v>1299.3166666666662</v>
      </c>
      <c r="H414" s="439">
        <v>1402.4166666666665</v>
      </c>
      <c r="I414" s="439">
        <v>1421.9333333333334</v>
      </c>
      <c r="J414" s="439">
        <v>1453.9666666666667</v>
      </c>
      <c r="K414" s="438">
        <v>1389.9</v>
      </c>
      <c r="L414" s="438">
        <v>1338.35</v>
      </c>
      <c r="M414" s="438">
        <v>14.832050000000001</v>
      </c>
    </row>
    <row r="415" spans="1:13">
      <c r="A415" s="245">
        <v>405</v>
      </c>
      <c r="B415" s="441" t="s">
        <v>171</v>
      </c>
      <c r="C415" s="438">
        <v>2003.55</v>
      </c>
      <c r="D415" s="439">
        <v>1994.5666666666668</v>
      </c>
      <c r="E415" s="439">
        <v>1979.1333333333337</v>
      </c>
      <c r="F415" s="439">
        <v>1954.7166666666669</v>
      </c>
      <c r="G415" s="439">
        <v>1939.2833333333338</v>
      </c>
      <c r="H415" s="439">
        <v>2018.9833333333336</v>
      </c>
      <c r="I415" s="439">
        <v>2034.4166666666665</v>
      </c>
      <c r="J415" s="439">
        <v>2058.8333333333335</v>
      </c>
      <c r="K415" s="438">
        <v>2010</v>
      </c>
      <c r="L415" s="438">
        <v>1970.15</v>
      </c>
      <c r="M415" s="438">
        <v>2.2852899999999998</v>
      </c>
    </row>
    <row r="416" spans="1:13">
      <c r="A416" s="245">
        <v>406</v>
      </c>
      <c r="B416" s="441" t="s">
        <v>485</v>
      </c>
      <c r="C416" s="438">
        <v>505.6</v>
      </c>
      <c r="D416" s="439">
        <v>501.10000000000008</v>
      </c>
      <c r="E416" s="439">
        <v>492.35000000000014</v>
      </c>
      <c r="F416" s="439">
        <v>479.10000000000008</v>
      </c>
      <c r="G416" s="439">
        <v>470.35000000000014</v>
      </c>
      <c r="H416" s="439">
        <v>514.35000000000014</v>
      </c>
      <c r="I416" s="439">
        <v>523.1</v>
      </c>
      <c r="J416" s="439">
        <v>536.35000000000014</v>
      </c>
      <c r="K416" s="438">
        <v>509.85</v>
      </c>
      <c r="L416" s="438">
        <v>487.85</v>
      </c>
      <c r="M416" s="438">
        <v>0.93086999999999998</v>
      </c>
    </row>
    <row r="417" spans="1:13">
      <c r="A417" s="245">
        <v>407</v>
      </c>
      <c r="B417" s="441" t="s">
        <v>486</v>
      </c>
      <c r="C417" s="438">
        <v>1571.75</v>
      </c>
      <c r="D417" s="439">
        <v>1577.5833333333333</v>
      </c>
      <c r="E417" s="439">
        <v>1554.1666666666665</v>
      </c>
      <c r="F417" s="439">
        <v>1536.5833333333333</v>
      </c>
      <c r="G417" s="439">
        <v>1513.1666666666665</v>
      </c>
      <c r="H417" s="439">
        <v>1595.1666666666665</v>
      </c>
      <c r="I417" s="439">
        <v>1618.583333333333</v>
      </c>
      <c r="J417" s="439">
        <v>1636.1666666666665</v>
      </c>
      <c r="K417" s="438">
        <v>1601</v>
      </c>
      <c r="L417" s="438">
        <v>1560</v>
      </c>
      <c r="M417" s="438">
        <v>0.17416999999999999</v>
      </c>
    </row>
    <row r="418" spans="1:13">
      <c r="A418" s="245">
        <v>408</v>
      </c>
      <c r="B418" s="441" t="s">
        <v>762</v>
      </c>
      <c r="C418" s="438">
        <v>1739.2</v>
      </c>
      <c r="D418" s="439">
        <v>1724.2333333333333</v>
      </c>
      <c r="E418" s="439">
        <v>1698.4666666666667</v>
      </c>
      <c r="F418" s="439">
        <v>1657.7333333333333</v>
      </c>
      <c r="G418" s="439">
        <v>1631.9666666666667</v>
      </c>
      <c r="H418" s="439">
        <v>1764.9666666666667</v>
      </c>
      <c r="I418" s="439">
        <v>1790.7333333333336</v>
      </c>
      <c r="J418" s="439">
        <v>1831.4666666666667</v>
      </c>
      <c r="K418" s="438">
        <v>1750</v>
      </c>
      <c r="L418" s="438">
        <v>1683.5</v>
      </c>
      <c r="M418" s="438">
        <v>0.68593000000000004</v>
      </c>
    </row>
    <row r="419" spans="1:13">
      <c r="A419" s="245">
        <v>409</v>
      </c>
      <c r="B419" s="441" t="s">
        <v>487</v>
      </c>
      <c r="C419" s="438">
        <v>728.4</v>
      </c>
      <c r="D419" s="439">
        <v>728.80000000000007</v>
      </c>
      <c r="E419" s="439">
        <v>709.60000000000014</v>
      </c>
      <c r="F419" s="439">
        <v>690.80000000000007</v>
      </c>
      <c r="G419" s="439">
        <v>671.60000000000014</v>
      </c>
      <c r="H419" s="439">
        <v>747.60000000000014</v>
      </c>
      <c r="I419" s="439">
        <v>766.80000000000018</v>
      </c>
      <c r="J419" s="439">
        <v>785.60000000000014</v>
      </c>
      <c r="K419" s="438">
        <v>748</v>
      </c>
      <c r="L419" s="438">
        <v>710</v>
      </c>
      <c r="M419" s="438">
        <v>4.9500400000000004</v>
      </c>
    </row>
    <row r="420" spans="1:13">
      <c r="A420" s="245">
        <v>410</v>
      </c>
      <c r="B420" s="441" t="s">
        <v>488</v>
      </c>
      <c r="C420" s="438">
        <v>12.6</v>
      </c>
      <c r="D420" s="439">
        <v>12.116666666666667</v>
      </c>
      <c r="E420" s="439">
        <v>11.483333333333334</v>
      </c>
      <c r="F420" s="439">
        <v>10.366666666666667</v>
      </c>
      <c r="G420" s="439">
        <v>9.7333333333333343</v>
      </c>
      <c r="H420" s="439">
        <v>13.233333333333334</v>
      </c>
      <c r="I420" s="439">
        <v>13.866666666666667</v>
      </c>
      <c r="J420" s="439">
        <v>14.983333333333334</v>
      </c>
      <c r="K420" s="438">
        <v>12.75</v>
      </c>
      <c r="L420" s="438">
        <v>11</v>
      </c>
      <c r="M420" s="438">
        <v>1968.6913400000001</v>
      </c>
    </row>
    <row r="421" spans="1:13">
      <c r="A421" s="245">
        <v>411</v>
      </c>
      <c r="B421" s="441" t="s">
        <v>763</v>
      </c>
      <c r="C421" s="438">
        <v>76.849999999999994</v>
      </c>
      <c r="D421" s="439">
        <v>73.133333333333326</v>
      </c>
      <c r="E421" s="439">
        <v>68.716666666666654</v>
      </c>
      <c r="F421" s="439">
        <v>60.583333333333329</v>
      </c>
      <c r="G421" s="439">
        <v>56.166666666666657</v>
      </c>
      <c r="H421" s="439">
        <v>81.266666666666652</v>
      </c>
      <c r="I421" s="439">
        <v>85.683333333333337</v>
      </c>
      <c r="J421" s="439">
        <v>93.816666666666649</v>
      </c>
      <c r="K421" s="438">
        <v>77.55</v>
      </c>
      <c r="L421" s="438">
        <v>65</v>
      </c>
      <c r="M421" s="438">
        <v>27.312449999999998</v>
      </c>
    </row>
    <row r="422" spans="1:13">
      <c r="A422" s="245">
        <v>412</v>
      </c>
      <c r="B422" s="441" t="s">
        <v>489</v>
      </c>
      <c r="C422" s="438">
        <v>104.85</v>
      </c>
      <c r="D422" s="439">
        <v>105.31666666666666</v>
      </c>
      <c r="E422" s="439">
        <v>102.73333333333332</v>
      </c>
      <c r="F422" s="439">
        <v>100.61666666666666</v>
      </c>
      <c r="G422" s="439">
        <v>98.033333333333317</v>
      </c>
      <c r="H422" s="439">
        <v>107.43333333333332</v>
      </c>
      <c r="I422" s="439">
        <v>110.01666666666667</v>
      </c>
      <c r="J422" s="439">
        <v>112.13333333333333</v>
      </c>
      <c r="K422" s="438">
        <v>107.9</v>
      </c>
      <c r="L422" s="438">
        <v>103.2</v>
      </c>
      <c r="M422" s="438">
        <v>4.38422</v>
      </c>
    </row>
    <row r="423" spans="1:13">
      <c r="A423" s="245">
        <v>413</v>
      </c>
      <c r="B423" s="441" t="s">
        <v>169</v>
      </c>
      <c r="C423" s="438">
        <v>419.75</v>
      </c>
      <c r="D423" s="439">
        <v>413.75</v>
      </c>
      <c r="E423" s="439">
        <v>406.5</v>
      </c>
      <c r="F423" s="439">
        <v>393.25</v>
      </c>
      <c r="G423" s="439">
        <v>386</v>
      </c>
      <c r="H423" s="439">
        <v>427</v>
      </c>
      <c r="I423" s="439">
        <v>434.25</v>
      </c>
      <c r="J423" s="439">
        <v>447.5</v>
      </c>
      <c r="K423" s="438">
        <v>421</v>
      </c>
      <c r="L423" s="438">
        <v>400.5</v>
      </c>
      <c r="M423" s="438">
        <v>331.28978000000001</v>
      </c>
    </row>
    <row r="424" spans="1:13">
      <c r="A424" s="245">
        <v>414</v>
      </c>
      <c r="B424" s="441" t="s">
        <v>168</v>
      </c>
      <c r="C424" s="438">
        <v>126.9</v>
      </c>
      <c r="D424" s="439">
        <v>124.8</v>
      </c>
      <c r="E424" s="439">
        <v>122.25</v>
      </c>
      <c r="F424" s="439">
        <v>117.60000000000001</v>
      </c>
      <c r="G424" s="439">
        <v>115.05000000000001</v>
      </c>
      <c r="H424" s="439">
        <v>129.44999999999999</v>
      </c>
      <c r="I424" s="439">
        <v>131.99999999999997</v>
      </c>
      <c r="J424" s="439">
        <v>136.64999999999998</v>
      </c>
      <c r="K424" s="438">
        <v>127.35</v>
      </c>
      <c r="L424" s="438">
        <v>120.15</v>
      </c>
      <c r="M424" s="438">
        <v>575.19228999999996</v>
      </c>
    </row>
    <row r="425" spans="1:13">
      <c r="A425" s="245">
        <v>415</v>
      </c>
      <c r="B425" s="441" t="s">
        <v>766</v>
      </c>
      <c r="C425" s="438">
        <v>236.4</v>
      </c>
      <c r="D425" s="439">
        <v>238.08333333333334</v>
      </c>
      <c r="E425" s="439">
        <v>232.4666666666667</v>
      </c>
      <c r="F425" s="439">
        <v>228.53333333333336</v>
      </c>
      <c r="G425" s="439">
        <v>222.91666666666671</v>
      </c>
      <c r="H425" s="439">
        <v>242.01666666666668</v>
      </c>
      <c r="I425" s="439">
        <v>247.6333333333333</v>
      </c>
      <c r="J425" s="439">
        <v>251.56666666666666</v>
      </c>
      <c r="K425" s="438">
        <v>243.7</v>
      </c>
      <c r="L425" s="438">
        <v>234.15</v>
      </c>
      <c r="M425" s="438">
        <v>6.3920399999999997</v>
      </c>
    </row>
    <row r="426" spans="1:13">
      <c r="A426" s="245">
        <v>416</v>
      </c>
      <c r="B426" s="441" t="s">
        <v>831</v>
      </c>
      <c r="C426" s="438">
        <v>268.3</v>
      </c>
      <c r="D426" s="439">
        <v>265.3</v>
      </c>
      <c r="E426" s="439">
        <v>259</v>
      </c>
      <c r="F426" s="439">
        <v>249.7</v>
      </c>
      <c r="G426" s="439">
        <v>243.39999999999998</v>
      </c>
      <c r="H426" s="439">
        <v>274.60000000000002</v>
      </c>
      <c r="I426" s="439">
        <v>280.90000000000009</v>
      </c>
      <c r="J426" s="439">
        <v>290.20000000000005</v>
      </c>
      <c r="K426" s="438">
        <v>271.60000000000002</v>
      </c>
      <c r="L426" s="438">
        <v>256</v>
      </c>
      <c r="M426" s="438">
        <v>3.4454899999999999</v>
      </c>
    </row>
    <row r="427" spans="1:13">
      <c r="A427" s="245">
        <v>417</v>
      </c>
      <c r="B427" s="441" t="s">
        <v>174</v>
      </c>
      <c r="C427" s="438">
        <v>786.65</v>
      </c>
      <c r="D427" s="439">
        <v>780.06666666666661</v>
      </c>
      <c r="E427" s="439">
        <v>767.78333333333319</v>
      </c>
      <c r="F427" s="439">
        <v>748.91666666666663</v>
      </c>
      <c r="G427" s="439">
        <v>736.63333333333321</v>
      </c>
      <c r="H427" s="439">
        <v>798.93333333333317</v>
      </c>
      <c r="I427" s="439">
        <v>811.21666666666647</v>
      </c>
      <c r="J427" s="439">
        <v>830.08333333333314</v>
      </c>
      <c r="K427" s="438">
        <v>792.35</v>
      </c>
      <c r="L427" s="438">
        <v>761.2</v>
      </c>
      <c r="M427" s="438">
        <v>3.1820599999999999</v>
      </c>
    </row>
    <row r="428" spans="1:13">
      <c r="A428" s="245">
        <v>418</v>
      </c>
      <c r="B428" s="441" t="s">
        <v>490</v>
      </c>
      <c r="C428" s="438">
        <v>670.25</v>
      </c>
      <c r="D428" s="439">
        <v>669.51666666666665</v>
      </c>
      <c r="E428" s="439">
        <v>660.48333333333335</v>
      </c>
      <c r="F428" s="439">
        <v>650.7166666666667</v>
      </c>
      <c r="G428" s="439">
        <v>641.68333333333339</v>
      </c>
      <c r="H428" s="439">
        <v>679.2833333333333</v>
      </c>
      <c r="I428" s="439">
        <v>688.31666666666661</v>
      </c>
      <c r="J428" s="439">
        <v>698.08333333333326</v>
      </c>
      <c r="K428" s="438">
        <v>678.55</v>
      </c>
      <c r="L428" s="438">
        <v>659.75</v>
      </c>
      <c r="M428" s="438">
        <v>1.4491700000000001</v>
      </c>
    </row>
    <row r="429" spans="1:13">
      <c r="A429" s="245">
        <v>419</v>
      </c>
      <c r="B429" s="441" t="s">
        <v>793</v>
      </c>
      <c r="C429" s="438">
        <v>380.7</v>
      </c>
      <c r="D429" s="439">
        <v>381.2166666666667</v>
      </c>
      <c r="E429" s="439">
        <v>370.98333333333341</v>
      </c>
      <c r="F429" s="439">
        <v>361.26666666666671</v>
      </c>
      <c r="G429" s="439">
        <v>351.03333333333342</v>
      </c>
      <c r="H429" s="439">
        <v>390.93333333333339</v>
      </c>
      <c r="I429" s="439">
        <v>401.16666666666674</v>
      </c>
      <c r="J429" s="439">
        <v>410.88333333333338</v>
      </c>
      <c r="K429" s="438">
        <v>391.45</v>
      </c>
      <c r="L429" s="438">
        <v>371.5</v>
      </c>
      <c r="M429" s="438">
        <v>6.93804</v>
      </c>
    </row>
    <row r="430" spans="1:13">
      <c r="A430" s="245">
        <v>420</v>
      </c>
      <c r="B430" s="441" t="s">
        <v>491</v>
      </c>
      <c r="C430" s="438">
        <v>232.65</v>
      </c>
      <c r="D430" s="439">
        <v>230.81666666666669</v>
      </c>
      <c r="E430" s="439">
        <v>224.93333333333339</v>
      </c>
      <c r="F430" s="439">
        <v>217.2166666666667</v>
      </c>
      <c r="G430" s="439">
        <v>211.3333333333334</v>
      </c>
      <c r="H430" s="439">
        <v>238.53333333333339</v>
      </c>
      <c r="I430" s="439">
        <v>244.41666666666666</v>
      </c>
      <c r="J430" s="439">
        <v>252.13333333333338</v>
      </c>
      <c r="K430" s="438">
        <v>236.7</v>
      </c>
      <c r="L430" s="438">
        <v>223.1</v>
      </c>
      <c r="M430" s="438">
        <v>6.9739800000000001</v>
      </c>
    </row>
    <row r="431" spans="1:13">
      <c r="A431" s="245">
        <v>421</v>
      </c>
      <c r="B431" s="441" t="s">
        <v>175</v>
      </c>
      <c r="C431" s="438">
        <v>671.35</v>
      </c>
      <c r="D431" s="439">
        <v>669.38333333333333</v>
      </c>
      <c r="E431" s="439">
        <v>663.9666666666667</v>
      </c>
      <c r="F431" s="439">
        <v>656.58333333333337</v>
      </c>
      <c r="G431" s="439">
        <v>651.16666666666674</v>
      </c>
      <c r="H431" s="439">
        <v>676.76666666666665</v>
      </c>
      <c r="I431" s="439">
        <v>682.18333333333339</v>
      </c>
      <c r="J431" s="439">
        <v>689.56666666666661</v>
      </c>
      <c r="K431" s="438">
        <v>674.8</v>
      </c>
      <c r="L431" s="438">
        <v>662</v>
      </c>
      <c r="M431" s="438">
        <v>29.321770000000001</v>
      </c>
    </row>
    <row r="432" spans="1:13">
      <c r="A432" s="245">
        <v>422</v>
      </c>
      <c r="B432" s="441" t="s">
        <v>176</v>
      </c>
      <c r="C432" s="438">
        <v>551.04999999999995</v>
      </c>
      <c r="D432" s="439">
        <v>553.41666666666663</v>
      </c>
      <c r="E432" s="439">
        <v>535.83333333333326</v>
      </c>
      <c r="F432" s="439">
        <v>520.61666666666667</v>
      </c>
      <c r="G432" s="439">
        <v>503.0333333333333</v>
      </c>
      <c r="H432" s="439">
        <v>568.63333333333321</v>
      </c>
      <c r="I432" s="439">
        <v>586.21666666666647</v>
      </c>
      <c r="J432" s="439">
        <v>601.43333333333317</v>
      </c>
      <c r="K432" s="438">
        <v>571</v>
      </c>
      <c r="L432" s="438">
        <v>538.20000000000005</v>
      </c>
      <c r="M432" s="438">
        <v>82.411479999999997</v>
      </c>
    </row>
    <row r="433" spans="1:13">
      <c r="A433" s="245">
        <v>423</v>
      </c>
      <c r="B433" s="441" t="s">
        <v>492</v>
      </c>
      <c r="C433" s="438">
        <v>2670.25</v>
      </c>
      <c r="D433" s="439">
        <v>2649.2833333333333</v>
      </c>
      <c r="E433" s="439">
        <v>2623.5666666666666</v>
      </c>
      <c r="F433" s="439">
        <v>2576.8833333333332</v>
      </c>
      <c r="G433" s="439">
        <v>2551.1666666666665</v>
      </c>
      <c r="H433" s="439">
        <v>2695.9666666666667</v>
      </c>
      <c r="I433" s="439">
        <v>2721.6833333333329</v>
      </c>
      <c r="J433" s="439">
        <v>2768.3666666666668</v>
      </c>
      <c r="K433" s="438">
        <v>2675</v>
      </c>
      <c r="L433" s="438">
        <v>2602.6</v>
      </c>
      <c r="M433" s="438">
        <v>0.1147</v>
      </c>
    </row>
    <row r="434" spans="1:13">
      <c r="A434" s="245">
        <v>424</v>
      </c>
      <c r="B434" s="441" t="s">
        <v>493</v>
      </c>
      <c r="C434" s="438">
        <v>798.15</v>
      </c>
      <c r="D434" s="439">
        <v>794.4666666666667</v>
      </c>
      <c r="E434" s="439">
        <v>784.83333333333337</v>
      </c>
      <c r="F434" s="439">
        <v>771.51666666666665</v>
      </c>
      <c r="G434" s="439">
        <v>761.88333333333333</v>
      </c>
      <c r="H434" s="439">
        <v>807.78333333333342</v>
      </c>
      <c r="I434" s="439">
        <v>817.41666666666663</v>
      </c>
      <c r="J434" s="439">
        <v>830.73333333333346</v>
      </c>
      <c r="K434" s="438">
        <v>804.1</v>
      </c>
      <c r="L434" s="438">
        <v>781.15</v>
      </c>
      <c r="M434" s="438">
        <v>0.66534000000000004</v>
      </c>
    </row>
    <row r="435" spans="1:13">
      <c r="A435" s="245">
        <v>425</v>
      </c>
      <c r="B435" s="441" t="s">
        <v>494</v>
      </c>
      <c r="C435" s="438">
        <v>303.05</v>
      </c>
      <c r="D435" s="439">
        <v>299</v>
      </c>
      <c r="E435" s="439">
        <v>286.05</v>
      </c>
      <c r="F435" s="439">
        <v>269.05</v>
      </c>
      <c r="G435" s="439">
        <v>256.10000000000002</v>
      </c>
      <c r="H435" s="439">
        <v>316</v>
      </c>
      <c r="I435" s="439">
        <v>328.95000000000005</v>
      </c>
      <c r="J435" s="439">
        <v>345.95</v>
      </c>
      <c r="K435" s="438">
        <v>311.95</v>
      </c>
      <c r="L435" s="438">
        <v>282</v>
      </c>
      <c r="M435" s="438">
        <v>6.7532300000000003</v>
      </c>
    </row>
    <row r="436" spans="1:13">
      <c r="A436" s="245">
        <v>426</v>
      </c>
      <c r="B436" s="441" t="s">
        <v>495</v>
      </c>
      <c r="C436" s="438">
        <v>286.7</v>
      </c>
      <c r="D436" s="439">
        <v>282.98333333333335</v>
      </c>
      <c r="E436" s="439">
        <v>277.26666666666671</v>
      </c>
      <c r="F436" s="439">
        <v>267.83333333333337</v>
      </c>
      <c r="G436" s="439">
        <v>262.11666666666673</v>
      </c>
      <c r="H436" s="439">
        <v>292.41666666666669</v>
      </c>
      <c r="I436" s="439">
        <v>298.13333333333338</v>
      </c>
      <c r="J436" s="439">
        <v>307.56666666666666</v>
      </c>
      <c r="K436" s="438">
        <v>288.7</v>
      </c>
      <c r="L436" s="438">
        <v>273.55</v>
      </c>
      <c r="M436" s="438">
        <v>3.1200899999999998</v>
      </c>
    </row>
    <row r="437" spans="1:13">
      <c r="A437" s="245">
        <v>427</v>
      </c>
      <c r="B437" s="441" t="s">
        <v>496</v>
      </c>
      <c r="C437" s="438">
        <v>2175</v>
      </c>
      <c r="D437" s="439">
        <v>2161.2833333333333</v>
      </c>
      <c r="E437" s="439">
        <v>2132.6666666666665</v>
      </c>
      <c r="F437" s="439">
        <v>2090.333333333333</v>
      </c>
      <c r="G437" s="439">
        <v>2061.7166666666662</v>
      </c>
      <c r="H437" s="439">
        <v>2203.6166666666668</v>
      </c>
      <c r="I437" s="439">
        <v>2232.2333333333336</v>
      </c>
      <c r="J437" s="439">
        <v>2274.5666666666671</v>
      </c>
      <c r="K437" s="438">
        <v>2189.9</v>
      </c>
      <c r="L437" s="438">
        <v>2118.9499999999998</v>
      </c>
      <c r="M437" s="438">
        <v>1.2253400000000001</v>
      </c>
    </row>
    <row r="438" spans="1:13">
      <c r="A438" s="245">
        <v>428</v>
      </c>
      <c r="B438" s="441" t="s">
        <v>764</v>
      </c>
      <c r="C438" s="438">
        <v>731.65</v>
      </c>
      <c r="D438" s="439">
        <v>725.88333333333333</v>
      </c>
      <c r="E438" s="439">
        <v>715.76666666666665</v>
      </c>
      <c r="F438" s="439">
        <v>699.88333333333333</v>
      </c>
      <c r="G438" s="439">
        <v>689.76666666666665</v>
      </c>
      <c r="H438" s="439">
        <v>741.76666666666665</v>
      </c>
      <c r="I438" s="439">
        <v>751.88333333333321</v>
      </c>
      <c r="J438" s="439">
        <v>767.76666666666665</v>
      </c>
      <c r="K438" s="438">
        <v>736</v>
      </c>
      <c r="L438" s="438">
        <v>710</v>
      </c>
      <c r="M438" s="438">
        <v>0.54795000000000005</v>
      </c>
    </row>
    <row r="439" spans="1:13">
      <c r="A439" s="245">
        <v>429</v>
      </c>
      <c r="B439" s="441" t="s">
        <v>813</v>
      </c>
      <c r="C439" s="438">
        <v>475.5</v>
      </c>
      <c r="D439" s="439">
        <v>475.73333333333335</v>
      </c>
      <c r="E439" s="439">
        <v>471.7166666666667</v>
      </c>
      <c r="F439" s="439">
        <v>467.93333333333334</v>
      </c>
      <c r="G439" s="439">
        <v>463.91666666666669</v>
      </c>
      <c r="H439" s="439">
        <v>479.51666666666671</v>
      </c>
      <c r="I439" s="439">
        <v>483.53333333333336</v>
      </c>
      <c r="J439" s="439">
        <v>487.31666666666672</v>
      </c>
      <c r="K439" s="438">
        <v>479.75</v>
      </c>
      <c r="L439" s="438">
        <v>471.95</v>
      </c>
      <c r="M439" s="438">
        <v>1.7689299999999999</v>
      </c>
    </row>
    <row r="440" spans="1:13">
      <c r="A440" s="245">
        <v>430</v>
      </c>
      <c r="B440" s="441" t="s">
        <v>497</v>
      </c>
      <c r="C440" s="438">
        <v>7.85</v>
      </c>
      <c r="D440" s="439">
        <v>7.6333333333333329</v>
      </c>
      <c r="E440" s="439">
        <v>7.4166666666666661</v>
      </c>
      <c r="F440" s="439">
        <v>6.9833333333333334</v>
      </c>
      <c r="G440" s="439">
        <v>6.7666666666666666</v>
      </c>
      <c r="H440" s="439">
        <v>8.0666666666666664</v>
      </c>
      <c r="I440" s="439">
        <v>8.2833333333333314</v>
      </c>
      <c r="J440" s="439">
        <v>8.716666666666665</v>
      </c>
      <c r="K440" s="438">
        <v>7.85</v>
      </c>
      <c r="L440" s="438">
        <v>7.2</v>
      </c>
      <c r="M440" s="438">
        <v>1089.32123</v>
      </c>
    </row>
    <row r="441" spans="1:13">
      <c r="A441" s="245">
        <v>431</v>
      </c>
      <c r="B441" s="441" t="s">
        <v>498</v>
      </c>
      <c r="C441" s="438">
        <v>143.44999999999999</v>
      </c>
      <c r="D441" s="439">
        <v>142.04999999999998</v>
      </c>
      <c r="E441" s="439">
        <v>139.39999999999998</v>
      </c>
      <c r="F441" s="439">
        <v>135.35</v>
      </c>
      <c r="G441" s="439">
        <v>132.69999999999999</v>
      </c>
      <c r="H441" s="439">
        <v>146.09999999999997</v>
      </c>
      <c r="I441" s="439">
        <v>148.75</v>
      </c>
      <c r="J441" s="439">
        <v>152.79999999999995</v>
      </c>
      <c r="K441" s="438">
        <v>144.69999999999999</v>
      </c>
      <c r="L441" s="438">
        <v>138</v>
      </c>
      <c r="M441" s="438">
        <v>2.1524899999999998</v>
      </c>
    </row>
    <row r="442" spans="1:13">
      <c r="A442" s="245">
        <v>432</v>
      </c>
      <c r="B442" s="441" t="s">
        <v>765</v>
      </c>
      <c r="C442" s="438">
        <v>1719.9</v>
      </c>
      <c r="D442" s="439">
        <v>1702.45</v>
      </c>
      <c r="E442" s="439">
        <v>1663.65</v>
      </c>
      <c r="F442" s="439">
        <v>1607.4</v>
      </c>
      <c r="G442" s="439">
        <v>1568.6000000000001</v>
      </c>
      <c r="H442" s="439">
        <v>1758.7</v>
      </c>
      <c r="I442" s="439">
        <v>1797.4999999999998</v>
      </c>
      <c r="J442" s="439">
        <v>1853.75</v>
      </c>
      <c r="K442" s="438">
        <v>1741.25</v>
      </c>
      <c r="L442" s="438">
        <v>1646.2</v>
      </c>
      <c r="M442" s="438">
        <v>0.62295</v>
      </c>
    </row>
    <row r="443" spans="1:13">
      <c r="A443" s="245">
        <v>433</v>
      </c>
      <c r="B443" s="441" t="s">
        <v>499</v>
      </c>
      <c r="C443" s="438">
        <v>1064.5999999999999</v>
      </c>
      <c r="D443" s="439">
        <v>1067.8333333333333</v>
      </c>
      <c r="E443" s="439">
        <v>1051.8166666666666</v>
      </c>
      <c r="F443" s="439">
        <v>1039.0333333333333</v>
      </c>
      <c r="G443" s="439">
        <v>1023.0166666666667</v>
      </c>
      <c r="H443" s="439">
        <v>1080.6166666666666</v>
      </c>
      <c r="I443" s="439">
        <v>1096.6333333333334</v>
      </c>
      <c r="J443" s="439">
        <v>1109.4166666666665</v>
      </c>
      <c r="K443" s="438">
        <v>1083.8499999999999</v>
      </c>
      <c r="L443" s="438">
        <v>1055.05</v>
      </c>
      <c r="M443" s="438">
        <v>1.07795</v>
      </c>
    </row>
    <row r="444" spans="1:13">
      <c r="A444" s="245">
        <v>434</v>
      </c>
      <c r="B444" s="441" t="s">
        <v>275</v>
      </c>
      <c r="C444" s="438">
        <v>583.65</v>
      </c>
      <c r="D444" s="439">
        <v>580.2166666666667</v>
      </c>
      <c r="E444" s="439">
        <v>572.43333333333339</v>
      </c>
      <c r="F444" s="439">
        <v>561.2166666666667</v>
      </c>
      <c r="G444" s="439">
        <v>553.43333333333339</v>
      </c>
      <c r="H444" s="439">
        <v>591.43333333333339</v>
      </c>
      <c r="I444" s="439">
        <v>599.2166666666667</v>
      </c>
      <c r="J444" s="439">
        <v>610.43333333333339</v>
      </c>
      <c r="K444" s="438">
        <v>588</v>
      </c>
      <c r="L444" s="438">
        <v>569</v>
      </c>
      <c r="M444" s="438">
        <v>10.505179999999999</v>
      </c>
    </row>
    <row r="445" spans="1:13">
      <c r="A445" s="245">
        <v>435</v>
      </c>
      <c r="B445" s="441" t="s">
        <v>500</v>
      </c>
      <c r="C445" s="438">
        <v>1429.25</v>
      </c>
      <c r="D445" s="439">
        <v>1436.0833333333333</v>
      </c>
      <c r="E445" s="439">
        <v>1413.1666666666665</v>
      </c>
      <c r="F445" s="439">
        <v>1397.0833333333333</v>
      </c>
      <c r="G445" s="439">
        <v>1374.1666666666665</v>
      </c>
      <c r="H445" s="439">
        <v>1452.1666666666665</v>
      </c>
      <c r="I445" s="439">
        <v>1475.083333333333</v>
      </c>
      <c r="J445" s="439">
        <v>1491.1666666666665</v>
      </c>
      <c r="K445" s="438">
        <v>1459</v>
      </c>
      <c r="L445" s="438">
        <v>1420</v>
      </c>
      <c r="M445" s="438">
        <v>0.33793000000000001</v>
      </c>
    </row>
    <row r="446" spans="1:13">
      <c r="A446" s="245">
        <v>436</v>
      </c>
      <c r="B446" s="441" t="s">
        <v>501</v>
      </c>
      <c r="C446" s="438">
        <v>600.85</v>
      </c>
      <c r="D446" s="439">
        <v>613.2166666666667</v>
      </c>
      <c r="E446" s="439">
        <v>576.48333333333335</v>
      </c>
      <c r="F446" s="439">
        <v>552.11666666666667</v>
      </c>
      <c r="G446" s="439">
        <v>515.38333333333333</v>
      </c>
      <c r="H446" s="439">
        <v>637.58333333333337</v>
      </c>
      <c r="I446" s="439">
        <v>674.31666666666672</v>
      </c>
      <c r="J446" s="439">
        <v>698.68333333333339</v>
      </c>
      <c r="K446" s="438">
        <v>649.95000000000005</v>
      </c>
      <c r="L446" s="438">
        <v>588.85</v>
      </c>
      <c r="M446" s="438">
        <v>10.07647</v>
      </c>
    </row>
    <row r="447" spans="1:13">
      <c r="A447" s="245">
        <v>437</v>
      </c>
      <c r="B447" s="441" t="s">
        <v>502</v>
      </c>
      <c r="C447" s="438">
        <v>8718.15</v>
      </c>
      <c r="D447" s="439">
        <v>8693.0500000000011</v>
      </c>
      <c r="E447" s="439">
        <v>8613.1000000000022</v>
      </c>
      <c r="F447" s="439">
        <v>8508.0500000000011</v>
      </c>
      <c r="G447" s="439">
        <v>8428.1000000000022</v>
      </c>
      <c r="H447" s="439">
        <v>8798.1000000000022</v>
      </c>
      <c r="I447" s="439">
        <v>8878.0500000000029</v>
      </c>
      <c r="J447" s="439">
        <v>8983.1000000000022</v>
      </c>
      <c r="K447" s="438">
        <v>8773</v>
      </c>
      <c r="L447" s="438">
        <v>8588</v>
      </c>
      <c r="M447" s="438">
        <v>5.2479999999999999E-2</v>
      </c>
    </row>
    <row r="448" spans="1:13">
      <c r="A448" s="245">
        <v>438</v>
      </c>
      <c r="B448" s="441" t="s">
        <v>503</v>
      </c>
      <c r="C448" s="438">
        <v>307.60000000000002</v>
      </c>
      <c r="D448" s="439">
        <v>306.98333333333335</v>
      </c>
      <c r="E448" s="439">
        <v>300.7166666666667</v>
      </c>
      <c r="F448" s="439">
        <v>293.83333333333337</v>
      </c>
      <c r="G448" s="439">
        <v>287.56666666666672</v>
      </c>
      <c r="H448" s="439">
        <v>313.86666666666667</v>
      </c>
      <c r="I448" s="439">
        <v>320.13333333333333</v>
      </c>
      <c r="J448" s="439">
        <v>327.01666666666665</v>
      </c>
      <c r="K448" s="438">
        <v>313.25</v>
      </c>
      <c r="L448" s="438">
        <v>300.10000000000002</v>
      </c>
      <c r="M448" s="438">
        <v>1.29034</v>
      </c>
    </row>
    <row r="449" spans="1:13">
      <c r="A449" s="245">
        <v>439</v>
      </c>
      <c r="B449" s="441" t="s">
        <v>504</v>
      </c>
      <c r="C449" s="438">
        <v>45.25</v>
      </c>
      <c r="D449" s="439">
        <v>44.433333333333337</v>
      </c>
      <c r="E449" s="439">
        <v>41.916666666666671</v>
      </c>
      <c r="F449" s="439">
        <v>38.583333333333336</v>
      </c>
      <c r="G449" s="439">
        <v>36.06666666666667</v>
      </c>
      <c r="H449" s="439">
        <v>47.766666666666673</v>
      </c>
      <c r="I449" s="439">
        <v>50.283333333333339</v>
      </c>
      <c r="J449" s="439">
        <v>53.616666666666674</v>
      </c>
      <c r="K449" s="438">
        <v>46.95</v>
      </c>
      <c r="L449" s="438">
        <v>41.1</v>
      </c>
      <c r="M449" s="438">
        <v>316.77791999999999</v>
      </c>
    </row>
    <row r="450" spans="1:13">
      <c r="A450" s="245">
        <v>440</v>
      </c>
      <c r="B450" s="441" t="s">
        <v>188</v>
      </c>
      <c r="C450" s="438">
        <v>616.75</v>
      </c>
      <c r="D450" s="439">
        <v>614.5333333333333</v>
      </c>
      <c r="E450" s="439">
        <v>605.21666666666658</v>
      </c>
      <c r="F450" s="439">
        <v>593.68333333333328</v>
      </c>
      <c r="G450" s="439">
        <v>584.36666666666656</v>
      </c>
      <c r="H450" s="439">
        <v>626.06666666666661</v>
      </c>
      <c r="I450" s="439">
        <v>635.38333333333321</v>
      </c>
      <c r="J450" s="439">
        <v>646.91666666666663</v>
      </c>
      <c r="K450" s="438">
        <v>623.85</v>
      </c>
      <c r="L450" s="438">
        <v>603</v>
      </c>
      <c r="M450" s="438">
        <v>15.195040000000001</v>
      </c>
    </row>
    <row r="451" spans="1:13">
      <c r="A451" s="245">
        <v>441</v>
      </c>
      <c r="B451" s="441" t="s">
        <v>767</v>
      </c>
      <c r="C451" s="438">
        <v>15105.05</v>
      </c>
      <c r="D451" s="439">
        <v>14981.616666666667</v>
      </c>
      <c r="E451" s="439">
        <v>14713.433333333334</v>
      </c>
      <c r="F451" s="439">
        <v>14321.816666666668</v>
      </c>
      <c r="G451" s="439">
        <v>14053.633333333335</v>
      </c>
      <c r="H451" s="439">
        <v>15373.233333333334</v>
      </c>
      <c r="I451" s="439">
        <v>15641.416666666664</v>
      </c>
      <c r="J451" s="439">
        <v>16033.033333333333</v>
      </c>
      <c r="K451" s="438">
        <v>15249.8</v>
      </c>
      <c r="L451" s="438">
        <v>14590</v>
      </c>
      <c r="M451" s="438">
        <v>1.239E-2</v>
      </c>
    </row>
    <row r="452" spans="1:13">
      <c r="A452" s="245">
        <v>442</v>
      </c>
      <c r="B452" s="441" t="s">
        <v>177</v>
      </c>
      <c r="C452" s="438">
        <v>718.05</v>
      </c>
      <c r="D452" s="439">
        <v>713.26666666666677</v>
      </c>
      <c r="E452" s="439">
        <v>705.78333333333353</v>
      </c>
      <c r="F452" s="439">
        <v>693.51666666666677</v>
      </c>
      <c r="G452" s="439">
        <v>686.03333333333353</v>
      </c>
      <c r="H452" s="439">
        <v>725.53333333333353</v>
      </c>
      <c r="I452" s="439">
        <v>733.01666666666688</v>
      </c>
      <c r="J452" s="439">
        <v>745.28333333333353</v>
      </c>
      <c r="K452" s="438">
        <v>720.75</v>
      </c>
      <c r="L452" s="438">
        <v>701</v>
      </c>
      <c r="M452" s="438">
        <v>15.977880000000001</v>
      </c>
    </row>
    <row r="453" spans="1:13">
      <c r="A453" s="245">
        <v>443</v>
      </c>
      <c r="B453" s="441" t="s">
        <v>768</v>
      </c>
      <c r="C453" s="438">
        <v>174.05</v>
      </c>
      <c r="D453" s="439">
        <v>172.88333333333333</v>
      </c>
      <c r="E453" s="439">
        <v>169.81666666666666</v>
      </c>
      <c r="F453" s="439">
        <v>165.58333333333334</v>
      </c>
      <c r="G453" s="439">
        <v>162.51666666666668</v>
      </c>
      <c r="H453" s="439">
        <v>177.11666666666665</v>
      </c>
      <c r="I453" s="439">
        <v>180.18333333333331</v>
      </c>
      <c r="J453" s="439">
        <v>184.41666666666663</v>
      </c>
      <c r="K453" s="438">
        <v>175.95</v>
      </c>
      <c r="L453" s="438">
        <v>168.65</v>
      </c>
      <c r="M453" s="438">
        <v>21.31645</v>
      </c>
    </row>
    <row r="454" spans="1:13">
      <c r="A454" s="245">
        <v>444</v>
      </c>
      <c r="B454" s="441" t="s">
        <v>769</v>
      </c>
      <c r="C454" s="438">
        <v>1270.25</v>
      </c>
      <c r="D454" s="439">
        <v>1259.0833333333333</v>
      </c>
      <c r="E454" s="439">
        <v>1228.1666666666665</v>
      </c>
      <c r="F454" s="439">
        <v>1186.0833333333333</v>
      </c>
      <c r="G454" s="439">
        <v>1155.1666666666665</v>
      </c>
      <c r="H454" s="439">
        <v>1301.1666666666665</v>
      </c>
      <c r="I454" s="439">
        <v>1332.083333333333</v>
      </c>
      <c r="J454" s="439">
        <v>1374.1666666666665</v>
      </c>
      <c r="K454" s="438">
        <v>1290</v>
      </c>
      <c r="L454" s="438">
        <v>1217</v>
      </c>
      <c r="M454" s="438">
        <v>4.1222000000000003</v>
      </c>
    </row>
    <row r="455" spans="1:13">
      <c r="A455" s="245">
        <v>445</v>
      </c>
      <c r="B455" s="441" t="s">
        <v>183</v>
      </c>
      <c r="C455" s="438">
        <v>3273.1</v>
      </c>
      <c r="D455" s="439">
        <v>3270.2666666666664</v>
      </c>
      <c r="E455" s="439">
        <v>3254.5333333333328</v>
      </c>
      <c r="F455" s="439">
        <v>3235.9666666666662</v>
      </c>
      <c r="G455" s="439">
        <v>3220.2333333333327</v>
      </c>
      <c r="H455" s="439">
        <v>3288.833333333333</v>
      </c>
      <c r="I455" s="439">
        <v>3304.5666666666666</v>
      </c>
      <c r="J455" s="439">
        <v>3323.1333333333332</v>
      </c>
      <c r="K455" s="438">
        <v>3286</v>
      </c>
      <c r="L455" s="438">
        <v>3251.7</v>
      </c>
      <c r="M455" s="438">
        <v>11.30569</v>
      </c>
    </row>
    <row r="456" spans="1:13">
      <c r="A456" s="245">
        <v>446</v>
      </c>
      <c r="B456" s="441" t="s">
        <v>804</v>
      </c>
      <c r="C456" s="438">
        <v>742.55</v>
      </c>
      <c r="D456" s="439">
        <v>738.11666666666667</v>
      </c>
      <c r="E456" s="439">
        <v>732.2833333333333</v>
      </c>
      <c r="F456" s="439">
        <v>722.01666666666665</v>
      </c>
      <c r="G456" s="439">
        <v>716.18333333333328</v>
      </c>
      <c r="H456" s="439">
        <v>748.38333333333333</v>
      </c>
      <c r="I456" s="439">
        <v>754.21666666666658</v>
      </c>
      <c r="J456" s="439">
        <v>764.48333333333335</v>
      </c>
      <c r="K456" s="438">
        <v>743.95</v>
      </c>
      <c r="L456" s="438">
        <v>727.85</v>
      </c>
      <c r="M456" s="438">
        <v>15.948560000000001</v>
      </c>
    </row>
    <row r="457" spans="1:13">
      <c r="A457" s="245">
        <v>447</v>
      </c>
      <c r="B457" s="441" t="s">
        <v>178</v>
      </c>
      <c r="C457" s="438">
        <v>3624.6</v>
      </c>
      <c r="D457" s="439">
        <v>3604.5500000000006</v>
      </c>
      <c r="E457" s="439">
        <v>3575.1000000000013</v>
      </c>
      <c r="F457" s="439">
        <v>3525.6000000000008</v>
      </c>
      <c r="G457" s="439">
        <v>3496.1500000000015</v>
      </c>
      <c r="H457" s="439">
        <v>3654.0500000000011</v>
      </c>
      <c r="I457" s="439">
        <v>3683.5000000000009</v>
      </c>
      <c r="J457" s="439">
        <v>3733.0000000000009</v>
      </c>
      <c r="K457" s="438">
        <v>3634</v>
      </c>
      <c r="L457" s="438">
        <v>3555.05</v>
      </c>
      <c r="M457" s="438">
        <v>0.93474999999999997</v>
      </c>
    </row>
    <row r="458" spans="1:13">
      <c r="A458" s="245">
        <v>448</v>
      </c>
      <c r="B458" s="441" t="s">
        <v>505</v>
      </c>
      <c r="C458" s="438">
        <v>1119.6500000000001</v>
      </c>
      <c r="D458" s="439">
        <v>1112.45</v>
      </c>
      <c r="E458" s="439">
        <v>1099.9000000000001</v>
      </c>
      <c r="F458" s="439">
        <v>1080.1500000000001</v>
      </c>
      <c r="G458" s="439">
        <v>1067.6000000000001</v>
      </c>
      <c r="H458" s="439">
        <v>1132.2</v>
      </c>
      <c r="I458" s="439">
        <v>1144.7499999999998</v>
      </c>
      <c r="J458" s="439">
        <v>1164.5</v>
      </c>
      <c r="K458" s="438">
        <v>1125</v>
      </c>
      <c r="L458" s="438">
        <v>1092.7</v>
      </c>
      <c r="M458" s="438">
        <v>0.52453000000000005</v>
      </c>
    </row>
    <row r="459" spans="1:13">
      <c r="A459" s="245">
        <v>449</v>
      </c>
      <c r="B459" s="441" t="s">
        <v>180</v>
      </c>
      <c r="C459" s="438">
        <v>156.44999999999999</v>
      </c>
      <c r="D459" s="439">
        <v>154.68333333333331</v>
      </c>
      <c r="E459" s="439">
        <v>151.86666666666662</v>
      </c>
      <c r="F459" s="439">
        <v>147.2833333333333</v>
      </c>
      <c r="G459" s="439">
        <v>144.46666666666661</v>
      </c>
      <c r="H459" s="439">
        <v>159.26666666666662</v>
      </c>
      <c r="I459" s="439">
        <v>162.08333333333329</v>
      </c>
      <c r="J459" s="439">
        <v>166.66666666666663</v>
      </c>
      <c r="K459" s="438">
        <v>157.5</v>
      </c>
      <c r="L459" s="438">
        <v>150.1</v>
      </c>
      <c r="M459" s="438">
        <v>18.20731</v>
      </c>
    </row>
    <row r="460" spans="1:13">
      <c r="A460" s="245">
        <v>450</v>
      </c>
      <c r="B460" s="441" t="s">
        <v>179</v>
      </c>
      <c r="C460" s="438">
        <v>334.3</v>
      </c>
      <c r="D460" s="439">
        <v>332.09999999999997</v>
      </c>
      <c r="E460" s="439">
        <v>328.39999999999992</v>
      </c>
      <c r="F460" s="439">
        <v>322.49999999999994</v>
      </c>
      <c r="G460" s="439">
        <v>318.7999999999999</v>
      </c>
      <c r="H460" s="439">
        <v>337.99999999999994</v>
      </c>
      <c r="I460" s="439">
        <v>341.7</v>
      </c>
      <c r="J460" s="439">
        <v>347.59999999999997</v>
      </c>
      <c r="K460" s="438">
        <v>335.8</v>
      </c>
      <c r="L460" s="438">
        <v>326.2</v>
      </c>
      <c r="M460" s="438">
        <v>291.23887000000002</v>
      </c>
    </row>
    <row r="461" spans="1:13">
      <c r="A461" s="245">
        <v>451</v>
      </c>
      <c r="B461" s="441" t="s">
        <v>181</v>
      </c>
      <c r="C461" s="438">
        <v>123.3</v>
      </c>
      <c r="D461" s="439">
        <v>121.75</v>
      </c>
      <c r="E461" s="439">
        <v>119.5</v>
      </c>
      <c r="F461" s="439">
        <v>115.7</v>
      </c>
      <c r="G461" s="439">
        <v>113.45</v>
      </c>
      <c r="H461" s="439">
        <v>125.55</v>
      </c>
      <c r="I461" s="439">
        <v>127.8</v>
      </c>
      <c r="J461" s="439">
        <v>131.6</v>
      </c>
      <c r="K461" s="438">
        <v>124</v>
      </c>
      <c r="L461" s="438">
        <v>117.95</v>
      </c>
      <c r="M461" s="438">
        <v>445.93801999999999</v>
      </c>
    </row>
    <row r="462" spans="1:13">
      <c r="A462" s="245">
        <v>452</v>
      </c>
      <c r="B462" s="441" t="s">
        <v>770</v>
      </c>
      <c r="C462" s="438">
        <v>92.85</v>
      </c>
      <c r="D462" s="439">
        <v>91.033333333333346</v>
      </c>
      <c r="E462" s="439">
        <v>88.816666666666691</v>
      </c>
      <c r="F462" s="439">
        <v>84.783333333333346</v>
      </c>
      <c r="G462" s="439">
        <v>82.566666666666691</v>
      </c>
      <c r="H462" s="439">
        <v>95.066666666666691</v>
      </c>
      <c r="I462" s="439">
        <v>97.28333333333336</v>
      </c>
      <c r="J462" s="439">
        <v>101.31666666666669</v>
      </c>
      <c r="K462" s="438">
        <v>93.25</v>
      </c>
      <c r="L462" s="438">
        <v>87</v>
      </c>
      <c r="M462" s="438">
        <v>53.507950000000001</v>
      </c>
    </row>
    <row r="463" spans="1:13">
      <c r="A463" s="245">
        <v>453</v>
      </c>
      <c r="B463" s="441" t="s">
        <v>182</v>
      </c>
      <c r="C463" s="438">
        <v>1106.1500000000001</v>
      </c>
      <c r="D463" s="439">
        <v>1092.9333333333334</v>
      </c>
      <c r="E463" s="439">
        <v>1076.8666666666668</v>
      </c>
      <c r="F463" s="439">
        <v>1047.5833333333335</v>
      </c>
      <c r="G463" s="439">
        <v>1031.5166666666669</v>
      </c>
      <c r="H463" s="439">
        <v>1122.2166666666667</v>
      </c>
      <c r="I463" s="439">
        <v>1138.2833333333333</v>
      </c>
      <c r="J463" s="439">
        <v>1167.5666666666666</v>
      </c>
      <c r="K463" s="438">
        <v>1109</v>
      </c>
      <c r="L463" s="438">
        <v>1063.6500000000001</v>
      </c>
      <c r="M463" s="438">
        <v>130.01432</v>
      </c>
    </row>
    <row r="464" spans="1:13">
      <c r="A464" s="245">
        <v>454</v>
      </c>
      <c r="B464" s="441" t="s">
        <v>506</v>
      </c>
      <c r="C464" s="438">
        <v>3534.65</v>
      </c>
      <c r="D464" s="439">
        <v>3518.9166666666665</v>
      </c>
      <c r="E464" s="439">
        <v>3472.9333333333329</v>
      </c>
      <c r="F464" s="439">
        <v>3411.2166666666662</v>
      </c>
      <c r="G464" s="439">
        <v>3365.2333333333327</v>
      </c>
      <c r="H464" s="439">
        <v>3580.6333333333332</v>
      </c>
      <c r="I464" s="439">
        <v>3626.6166666666668</v>
      </c>
      <c r="J464" s="439">
        <v>3688.3333333333335</v>
      </c>
      <c r="K464" s="438">
        <v>3564.9</v>
      </c>
      <c r="L464" s="438">
        <v>3457.2</v>
      </c>
      <c r="M464" s="438">
        <v>0.10952000000000001</v>
      </c>
    </row>
    <row r="465" spans="1:13">
      <c r="A465" s="245">
        <v>455</v>
      </c>
      <c r="B465" s="441" t="s">
        <v>184</v>
      </c>
      <c r="C465" s="438">
        <v>1062.9000000000001</v>
      </c>
      <c r="D465" s="439">
        <v>1062.6499999999999</v>
      </c>
      <c r="E465" s="439">
        <v>1055.2499999999998</v>
      </c>
      <c r="F465" s="439">
        <v>1047.5999999999999</v>
      </c>
      <c r="G465" s="439">
        <v>1040.1999999999998</v>
      </c>
      <c r="H465" s="439">
        <v>1070.2999999999997</v>
      </c>
      <c r="I465" s="439">
        <v>1077.6999999999998</v>
      </c>
      <c r="J465" s="439">
        <v>1085.3499999999997</v>
      </c>
      <c r="K465" s="438">
        <v>1070.05</v>
      </c>
      <c r="L465" s="438">
        <v>1055</v>
      </c>
      <c r="M465" s="438">
        <v>10.7479</v>
      </c>
    </row>
    <row r="466" spans="1:13">
      <c r="A466" s="245">
        <v>456</v>
      </c>
      <c r="B466" s="441" t="s">
        <v>276</v>
      </c>
      <c r="C466" s="438">
        <v>171.25</v>
      </c>
      <c r="D466" s="439">
        <v>171</v>
      </c>
      <c r="E466" s="439">
        <v>169.3</v>
      </c>
      <c r="F466" s="439">
        <v>167.35000000000002</v>
      </c>
      <c r="G466" s="439">
        <v>165.65000000000003</v>
      </c>
      <c r="H466" s="439">
        <v>172.95</v>
      </c>
      <c r="I466" s="439">
        <v>174.64999999999998</v>
      </c>
      <c r="J466" s="439">
        <v>176.59999999999997</v>
      </c>
      <c r="K466" s="438">
        <v>172.7</v>
      </c>
      <c r="L466" s="438">
        <v>169.05</v>
      </c>
      <c r="M466" s="438">
        <v>6.3131500000000003</v>
      </c>
    </row>
    <row r="467" spans="1:13">
      <c r="A467" s="245">
        <v>457</v>
      </c>
      <c r="B467" s="441" t="s">
        <v>164</v>
      </c>
      <c r="C467" s="438">
        <v>1027.95</v>
      </c>
      <c r="D467" s="439">
        <v>1026.5</v>
      </c>
      <c r="E467" s="439">
        <v>1008</v>
      </c>
      <c r="F467" s="439">
        <v>988.05</v>
      </c>
      <c r="G467" s="439">
        <v>969.55</v>
      </c>
      <c r="H467" s="439">
        <v>1046.45</v>
      </c>
      <c r="I467" s="439">
        <v>1064.95</v>
      </c>
      <c r="J467" s="439">
        <v>1084.9000000000001</v>
      </c>
      <c r="K467" s="438">
        <v>1045</v>
      </c>
      <c r="L467" s="438">
        <v>1006.55</v>
      </c>
      <c r="M467" s="438">
        <v>5.2393000000000001</v>
      </c>
    </row>
    <row r="468" spans="1:13">
      <c r="A468" s="245">
        <v>458</v>
      </c>
      <c r="B468" s="441" t="s">
        <v>507</v>
      </c>
      <c r="C468" s="438">
        <v>1409.05</v>
      </c>
      <c r="D468" s="439">
        <v>1402.0166666666667</v>
      </c>
      <c r="E468" s="439">
        <v>1387.0333333333333</v>
      </c>
      <c r="F468" s="439">
        <v>1365.0166666666667</v>
      </c>
      <c r="G468" s="439">
        <v>1350.0333333333333</v>
      </c>
      <c r="H468" s="439">
        <v>1424.0333333333333</v>
      </c>
      <c r="I468" s="439">
        <v>1439.0166666666664</v>
      </c>
      <c r="J468" s="439">
        <v>1461.0333333333333</v>
      </c>
      <c r="K468" s="438">
        <v>1417</v>
      </c>
      <c r="L468" s="438">
        <v>1380</v>
      </c>
      <c r="M468" s="438">
        <v>0.27728000000000003</v>
      </c>
    </row>
    <row r="469" spans="1:13">
      <c r="A469" s="245">
        <v>459</v>
      </c>
      <c r="B469" s="441" t="s">
        <v>508</v>
      </c>
      <c r="C469" s="438">
        <v>1318.85</v>
      </c>
      <c r="D469" s="439">
        <v>1305.45</v>
      </c>
      <c r="E469" s="439">
        <v>1282.9000000000001</v>
      </c>
      <c r="F469" s="439">
        <v>1246.95</v>
      </c>
      <c r="G469" s="439">
        <v>1224.4000000000001</v>
      </c>
      <c r="H469" s="439">
        <v>1341.4</v>
      </c>
      <c r="I469" s="439">
        <v>1363.9499999999998</v>
      </c>
      <c r="J469" s="439">
        <v>1399.9</v>
      </c>
      <c r="K469" s="438">
        <v>1328</v>
      </c>
      <c r="L469" s="438">
        <v>1269.5</v>
      </c>
      <c r="M469" s="438">
        <v>5.1443199999999996</v>
      </c>
    </row>
    <row r="470" spans="1:13">
      <c r="A470" s="245">
        <v>460</v>
      </c>
      <c r="B470" s="441" t="s">
        <v>509</v>
      </c>
      <c r="C470" s="438">
        <v>1420.95</v>
      </c>
      <c r="D470" s="439">
        <v>1406.6166666666668</v>
      </c>
      <c r="E470" s="439">
        <v>1344.3833333333337</v>
      </c>
      <c r="F470" s="439">
        <v>1267.8166666666668</v>
      </c>
      <c r="G470" s="439">
        <v>1205.5833333333337</v>
      </c>
      <c r="H470" s="439">
        <v>1483.1833333333336</v>
      </c>
      <c r="I470" s="439">
        <v>1545.4166666666667</v>
      </c>
      <c r="J470" s="439">
        <v>1621.9833333333336</v>
      </c>
      <c r="K470" s="438">
        <v>1468.85</v>
      </c>
      <c r="L470" s="438">
        <v>1330.05</v>
      </c>
      <c r="M470" s="438">
        <v>2.8916300000000001</v>
      </c>
    </row>
    <row r="471" spans="1:13">
      <c r="A471" s="245">
        <v>461</v>
      </c>
      <c r="B471" s="441" t="s">
        <v>185</v>
      </c>
      <c r="C471" s="438">
        <v>1742.85</v>
      </c>
      <c r="D471" s="439">
        <v>1727.05</v>
      </c>
      <c r="E471" s="439">
        <v>1706.55</v>
      </c>
      <c r="F471" s="439">
        <v>1670.25</v>
      </c>
      <c r="G471" s="439">
        <v>1649.75</v>
      </c>
      <c r="H471" s="439">
        <v>1763.35</v>
      </c>
      <c r="I471" s="439">
        <v>1783.85</v>
      </c>
      <c r="J471" s="439">
        <v>1820.1499999999999</v>
      </c>
      <c r="K471" s="438">
        <v>1747.55</v>
      </c>
      <c r="L471" s="438">
        <v>1690.75</v>
      </c>
      <c r="M471" s="438">
        <v>9.2581100000000003</v>
      </c>
    </row>
    <row r="472" spans="1:13">
      <c r="A472" s="245">
        <v>462</v>
      </c>
      <c r="B472" s="441" t="s">
        <v>186</v>
      </c>
      <c r="C472" s="438">
        <v>2920.4</v>
      </c>
      <c r="D472" s="439">
        <v>2907.2666666666664</v>
      </c>
      <c r="E472" s="439">
        <v>2876.5333333333328</v>
      </c>
      <c r="F472" s="439">
        <v>2832.6666666666665</v>
      </c>
      <c r="G472" s="439">
        <v>2801.9333333333329</v>
      </c>
      <c r="H472" s="439">
        <v>2951.1333333333328</v>
      </c>
      <c r="I472" s="439">
        <v>2981.8666666666663</v>
      </c>
      <c r="J472" s="439">
        <v>3025.7333333333327</v>
      </c>
      <c r="K472" s="438">
        <v>2938</v>
      </c>
      <c r="L472" s="438">
        <v>2863.4</v>
      </c>
      <c r="M472" s="438">
        <v>1.1142000000000001</v>
      </c>
    </row>
    <row r="473" spans="1:13">
      <c r="A473" s="245">
        <v>463</v>
      </c>
      <c r="B473" s="441" t="s">
        <v>187</v>
      </c>
      <c r="C473" s="438">
        <v>463.35</v>
      </c>
      <c r="D473" s="439">
        <v>459.31666666666666</v>
      </c>
      <c r="E473" s="439">
        <v>450.13333333333333</v>
      </c>
      <c r="F473" s="439">
        <v>436.91666666666669</v>
      </c>
      <c r="G473" s="439">
        <v>427.73333333333335</v>
      </c>
      <c r="H473" s="439">
        <v>472.5333333333333</v>
      </c>
      <c r="I473" s="439">
        <v>481.71666666666658</v>
      </c>
      <c r="J473" s="439">
        <v>494.93333333333328</v>
      </c>
      <c r="K473" s="438">
        <v>468.5</v>
      </c>
      <c r="L473" s="438">
        <v>446.1</v>
      </c>
      <c r="M473" s="438">
        <v>16.764089999999999</v>
      </c>
    </row>
    <row r="474" spans="1:13">
      <c r="A474" s="245">
        <v>464</v>
      </c>
      <c r="B474" s="441" t="s">
        <v>510</v>
      </c>
      <c r="C474" s="438">
        <v>853.25</v>
      </c>
      <c r="D474" s="439">
        <v>848.98333333333323</v>
      </c>
      <c r="E474" s="439">
        <v>835.31666666666649</v>
      </c>
      <c r="F474" s="439">
        <v>817.38333333333321</v>
      </c>
      <c r="G474" s="439">
        <v>803.71666666666647</v>
      </c>
      <c r="H474" s="439">
        <v>866.91666666666652</v>
      </c>
      <c r="I474" s="439">
        <v>880.58333333333326</v>
      </c>
      <c r="J474" s="439">
        <v>898.51666666666654</v>
      </c>
      <c r="K474" s="438">
        <v>862.65</v>
      </c>
      <c r="L474" s="438">
        <v>831.05</v>
      </c>
      <c r="M474" s="438">
        <v>6.4989699999999999</v>
      </c>
    </row>
    <row r="475" spans="1:13">
      <c r="A475" s="245">
        <v>465</v>
      </c>
      <c r="B475" s="441" t="s">
        <v>511</v>
      </c>
      <c r="C475" s="438">
        <v>16.649999999999999</v>
      </c>
      <c r="D475" s="439">
        <v>16.616666666666664</v>
      </c>
      <c r="E475" s="439">
        <v>16.333333333333329</v>
      </c>
      <c r="F475" s="439">
        <v>16.016666666666666</v>
      </c>
      <c r="G475" s="439">
        <v>15.733333333333331</v>
      </c>
      <c r="H475" s="439">
        <v>16.933333333333326</v>
      </c>
      <c r="I475" s="439">
        <v>17.216666666666665</v>
      </c>
      <c r="J475" s="439">
        <v>17.533333333333324</v>
      </c>
      <c r="K475" s="438">
        <v>16.899999999999999</v>
      </c>
      <c r="L475" s="438">
        <v>16.3</v>
      </c>
      <c r="M475" s="438">
        <v>98.724249999999998</v>
      </c>
    </row>
    <row r="476" spans="1:13">
      <c r="A476" s="245">
        <v>466</v>
      </c>
      <c r="B476" s="441" t="s">
        <v>512</v>
      </c>
      <c r="C476" s="438">
        <v>1166.9000000000001</v>
      </c>
      <c r="D476" s="439">
        <v>1164.5</v>
      </c>
      <c r="E476" s="439">
        <v>1137.6500000000001</v>
      </c>
      <c r="F476" s="439">
        <v>1108.4000000000001</v>
      </c>
      <c r="G476" s="439">
        <v>1081.5500000000002</v>
      </c>
      <c r="H476" s="439">
        <v>1193.75</v>
      </c>
      <c r="I476" s="439">
        <v>1220.5999999999999</v>
      </c>
      <c r="J476" s="439">
        <v>1249.8499999999999</v>
      </c>
      <c r="K476" s="438">
        <v>1191.3499999999999</v>
      </c>
      <c r="L476" s="438">
        <v>1135.25</v>
      </c>
      <c r="M476" s="438">
        <v>4.4257499999999999</v>
      </c>
    </row>
    <row r="477" spans="1:13">
      <c r="A477" s="245">
        <v>467</v>
      </c>
      <c r="B477" s="441" t="s">
        <v>513</v>
      </c>
      <c r="C477" s="438">
        <v>14.35</v>
      </c>
      <c r="D477" s="439">
        <v>14.1</v>
      </c>
      <c r="E477" s="439">
        <v>13.549999999999999</v>
      </c>
      <c r="F477" s="439">
        <v>12.75</v>
      </c>
      <c r="G477" s="439">
        <v>12.2</v>
      </c>
      <c r="H477" s="439">
        <v>14.899999999999999</v>
      </c>
      <c r="I477" s="439">
        <v>15.45</v>
      </c>
      <c r="J477" s="439">
        <v>16.25</v>
      </c>
      <c r="K477" s="438">
        <v>14.65</v>
      </c>
      <c r="L477" s="438">
        <v>13.3</v>
      </c>
      <c r="M477" s="438">
        <v>295.40879999999999</v>
      </c>
    </row>
    <row r="478" spans="1:13">
      <c r="A478" s="245">
        <v>468</v>
      </c>
      <c r="B478" s="441" t="s">
        <v>514</v>
      </c>
      <c r="C478" s="438">
        <v>464.75</v>
      </c>
      <c r="D478" s="439">
        <v>464.15000000000003</v>
      </c>
      <c r="E478" s="439">
        <v>456.35000000000008</v>
      </c>
      <c r="F478" s="439">
        <v>447.95000000000005</v>
      </c>
      <c r="G478" s="439">
        <v>440.15000000000009</v>
      </c>
      <c r="H478" s="439">
        <v>472.55000000000007</v>
      </c>
      <c r="I478" s="439">
        <v>480.35</v>
      </c>
      <c r="J478" s="439">
        <v>488.75000000000006</v>
      </c>
      <c r="K478" s="438">
        <v>471.95</v>
      </c>
      <c r="L478" s="438">
        <v>455.75</v>
      </c>
      <c r="M478" s="438">
        <v>1.39845</v>
      </c>
    </row>
    <row r="479" spans="1:13">
      <c r="A479" s="245">
        <v>469</v>
      </c>
      <c r="B479" s="441" t="s">
        <v>193</v>
      </c>
      <c r="C479" s="438">
        <v>772.2</v>
      </c>
      <c r="D479" s="439">
        <v>780.16666666666663</v>
      </c>
      <c r="E479" s="439">
        <v>760.33333333333326</v>
      </c>
      <c r="F479" s="439">
        <v>748.46666666666658</v>
      </c>
      <c r="G479" s="439">
        <v>728.63333333333321</v>
      </c>
      <c r="H479" s="439">
        <v>792.0333333333333</v>
      </c>
      <c r="I479" s="439">
        <v>811.86666666666656</v>
      </c>
      <c r="J479" s="439">
        <v>823.73333333333335</v>
      </c>
      <c r="K479" s="438">
        <v>800</v>
      </c>
      <c r="L479" s="438">
        <v>768.3</v>
      </c>
      <c r="M479" s="438">
        <v>103.19132</v>
      </c>
    </row>
    <row r="480" spans="1:13">
      <c r="A480" s="245">
        <v>470</v>
      </c>
      <c r="B480" s="441" t="s">
        <v>190</v>
      </c>
      <c r="C480" s="438">
        <v>207.85</v>
      </c>
      <c r="D480" s="439">
        <v>206.11666666666667</v>
      </c>
      <c r="E480" s="439">
        <v>201.73333333333335</v>
      </c>
      <c r="F480" s="439">
        <v>195.61666666666667</v>
      </c>
      <c r="G480" s="439">
        <v>191.23333333333335</v>
      </c>
      <c r="H480" s="439">
        <v>212.23333333333335</v>
      </c>
      <c r="I480" s="439">
        <v>216.61666666666667</v>
      </c>
      <c r="J480" s="439">
        <v>222.73333333333335</v>
      </c>
      <c r="K480" s="438">
        <v>210.5</v>
      </c>
      <c r="L480" s="438">
        <v>200</v>
      </c>
      <c r="M480" s="438">
        <v>4.0996800000000002</v>
      </c>
    </row>
    <row r="481" spans="1:13">
      <c r="A481" s="245">
        <v>471</v>
      </c>
      <c r="B481" s="441" t="s">
        <v>784</v>
      </c>
      <c r="C481" s="438">
        <v>31.4</v>
      </c>
      <c r="D481" s="439">
        <v>31.049999999999997</v>
      </c>
      <c r="E481" s="439">
        <v>30.399999999999995</v>
      </c>
      <c r="F481" s="439">
        <v>29.4</v>
      </c>
      <c r="G481" s="439">
        <v>28.749999999999996</v>
      </c>
      <c r="H481" s="439">
        <v>32.049999999999997</v>
      </c>
      <c r="I481" s="439">
        <v>32.700000000000003</v>
      </c>
      <c r="J481" s="439">
        <v>33.699999999999989</v>
      </c>
      <c r="K481" s="438">
        <v>31.7</v>
      </c>
      <c r="L481" s="438">
        <v>30.05</v>
      </c>
      <c r="M481" s="438">
        <v>29.61731</v>
      </c>
    </row>
    <row r="482" spans="1:13">
      <c r="A482" s="245">
        <v>472</v>
      </c>
      <c r="B482" s="441" t="s">
        <v>191</v>
      </c>
      <c r="C482" s="438">
        <v>6775.5</v>
      </c>
      <c r="D482" s="439">
        <v>6695.9000000000005</v>
      </c>
      <c r="E482" s="439">
        <v>6601.8000000000011</v>
      </c>
      <c r="F482" s="439">
        <v>6428.1</v>
      </c>
      <c r="G482" s="439">
        <v>6334.0000000000009</v>
      </c>
      <c r="H482" s="439">
        <v>6869.6000000000013</v>
      </c>
      <c r="I482" s="439">
        <v>6963.7000000000016</v>
      </c>
      <c r="J482" s="439">
        <v>7137.4000000000015</v>
      </c>
      <c r="K482" s="438">
        <v>6790</v>
      </c>
      <c r="L482" s="438">
        <v>6522.2</v>
      </c>
      <c r="M482" s="438">
        <v>3.61652</v>
      </c>
    </row>
    <row r="483" spans="1:13">
      <c r="A483" s="245">
        <v>473</v>
      </c>
      <c r="B483" s="441" t="s">
        <v>192</v>
      </c>
      <c r="C483" s="438">
        <v>39.799999999999997</v>
      </c>
      <c r="D483" s="439">
        <v>39.033333333333331</v>
      </c>
      <c r="E483" s="439">
        <v>37.316666666666663</v>
      </c>
      <c r="F483" s="439">
        <v>34.833333333333329</v>
      </c>
      <c r="G483" s="439">
        <v>33.11666666666666</v>
      </c>
      <c r="H483" s="439">
        <v>41.516666666666666</v>
      </c>
      <c r="I483" s="439">
        <v>43.233333333333334</v>
      </c>
      <c r="J483" s="439">
        <v>45.716666666666669</v>
      </c>
      <c r="K483" s="438">
        <v>40.75</v>
      </c>
      <c r="L483" s="438">
        <v>36.549999999999997</v>
      </c>
      <c r="M483" s="438">
        <v>835.37904000000003</v>
      </c>
    </row>
    <row r="484" spans="1:13">
      <c r="A484" s="245">
        <v>474</v>
      </c>
      <c r="B484" s="441" t="s">
        <v>189</v>
      </c>
      <c r="C484" s="438">
        <v>1419.55</v>
      </c>
      <c r="D484" s="439">
        <v>1415.2333333333336</v>
      </c>
      <c r="E484" s="439">
        <v>1375.4666666666672</v>
      </c>
      <c r="F484" s="439">
        <v>1331.3833333333337</v>
      </c>
      <c r="G484" s="439">
        <v>1291.6166666666672</v>
      </c>
      <c r="H484" s="439">
        <v>1459.3166666666671</v>
      </c>
      <c r="I484" s="439">
        <v>1499.0833333333335</v>
      </c>
      <c r="J484" s="439">
        <v>1543.166666666667</v>
      </c>
      <c r="K484" s="438">
        <v>1455</v>
      </c>
      <c r="L484" s="438">
        <v>1371.15</v>
      </c>
      <c r="M484" s="438">
        <v>37.084229999999998</v>
      </c>
    </row>
    <row r="485" spans="1:13">
      <c r="A485" s="245">
        <v>475</v>
      </c>
      <c r="B485" s="441" t="s">
        <v>141</v>
      </c>
      <c r="C485" s="438">
        <v>671.15</v>
      </c>
      <c r="D485" s="439">
        <v>669.05000000000007</v>
      </c>
      <c r="E485" s="439">
        <v>657.70000000000016</v>
      </c>
      <c r="F485" s="439">
        <v>644.25000000000011</v>
      </c>
      <c r="G485" s="439">
        <v>632.9000000000002</v>
      </c>
      <c r="H485" s="439">
        <v>682.50000000000011</v>
      </c>
      <c r="I485" s="439">
        <v>693.85</v>
      </c>
      <c r="J485" s="439">
        <v>707.30000000000007</v>
      </c>
      <c r="K485" s="438">
        <v>680.4</v>
      </c>
      <c r="L485" s="438">
        <v>655.6</v>
      </c>
      <c r="M485" s="438">
        <v>22.68647</v>
      </c>
    </row>
    <row r="486" spans="1:13">
      <c r="A486" s="245">
        <v>476</v>
      </c>
      <c r="B486" s="441" t="s">
        <v>277</v>
      </c>
      <c r="C486" s="438">
        <v>263.95</v>
      </c>
      <c r="D486" s="439">
        <v>262.33333333333331</v>
      </c>
      <c r="E486" s="439">
        <v>259.71666666666664</v>
      </c>
      <c r="F486" s="439">
        <v>255.48333333333335</v>
      </c>
      <c r="G486" s="439">
        <v>252.86666666666667</v>
      </c>
      <c r="H486" s="439">
        <v>266.56666666666661</v>
      </c>
      <c r="I486" s="439">
        <v>269.18333333333328</v>
      </c>
      <c r="J486" s="439">
        <v>273.41666666666657</v>
      </c>
      <c r="K486" s="438">
        <v>264.95</v>
      </c>
      <c r="L486" s="438">
        <v>258.10000000000002</v>
      </c>
      <c r="M486" s="438">
        <v>6.093</v>
      </c>
    </row>
    <row r="487" spans="1:13">
      <c r="A487" s="245">
        <v>477</v>
      </c>
      <c r="B487" s="441" t="s">
        <v>515</v>
      </c>
      <c r="C487" s="438">
        <v>2835.45</v>
      </c>
      <c r="D487" s="439">
        <v>2841.4833333333336</v>
      </c>
      <c r="E487" s="439">
        <v>2794.9666666666672</v>
      </c>
      <c r="F487" s="439">
        <v>2754.4833333333336</v>
      </c>
      <c r="G487" s="439">
        <v>2707.9666666666672</v>
      </c>
      <c r="H487" s="439">
        <v>2881.9666666666672</v>
      </c>
      <c r="I487" s="439">
        <v>2928.4833333333336</v>
      </c>
      <c r="J487" s="439">
        <v>2968.9666666666672</v>
      </c>
      <c r="K487" s="438">
        <v>2888</v>
      </c>
      <c r="L487" s="438">
        <v>2801</v>
      </c>
      <c r="M487" s="438">
        <v>0.25102999999999998</v>
      </c>
    </row>
    <row r="488" spans="1:13">
      <c r="A488" s="245">
        <v>478</v>
      </c>
      <c r="B488" s="441" t="s">
        <v>516</v>
      </c>
      <c r="C488" s="438">
        <v>383</v>
      </c>
      <c r="D488" s="439">
        <v>383.59999999999997</v>
      </c>
      <c r="E488" s="439">
        <v>379.39999999999992</v>
      </c>
      <c r="F488" s="439">
        <v>375.79999999999995</v>
      </c>
      <c r="G488" s="439">
        <v>371.59999999999991</v>
      </c>
      <c r="H488" s="439">
        <v>387.19999999999993</v>
      </c>
      <c r="I488" s="439">
        <v>391.4</v>
      </c>
      <c r="J488" s="439">
        <v>394.99999999999994</v>
      </c>
      <c r="K488" s="438">
        <v>387.8</v>
      </c>
      <c r="L488" s="438">
        <v>380</v>
      </c>
      <c r="M488" s="438">
        <v>1.9867699999999999</v>
      </c>
    </row>
    <row r="489" spans="1:13">
      <c r="A489" s="245">
        <v>479</v>
      </c>
      <c r="B489" s="441" t="s">
        <v>517</v>
      </c>
      <c r="C489" s="438">
        <v>275.95</v>
      </c>
      <c r="D489" s="439">
        <v>274.66666666666669</v>
      </c>
      <c r="E489" s="439">
        <v>269.28333333333336</v>
      </c>
      <c r="F489" s="439">
        <v>262.61666666666667</v>
      </c>
      <c r="G489" s="439">
        <v>257.23333333333335</v>
      </c>
      <c r="H489" s="439">
        <v>281.33333333333337</v>
      </c>
      <c r="I489" s="439">
        <v>286.7166666666667</v>
      </c>
      <c r="J489" s="439">
        <v>293.38333333333338</v>
      </c>
      <c r="K489" s="438">
        <v>280.05</v>
      </c>
      <c r="L489" s="438">
        <v>268</v>
      </c>
      <c r="M489" s="438">
        <v>1.7984199999999999</v>
      </c>
    </row>
    <row r="490" spans="1:13">
      <c r="A490" s="245">
        <v>480</v>
      </c>
      <c r="B490" s="441" t="s">
        <v>518</v>
      </c>
      <c r="C490" s="438">
        <v>3498.2</v>
      </c>
      <c r="D490" s="439">
        <v>3489.3333333333335</v>
      </c>
      <c r="E490" s="439">
        <v>3466.666666666667</v>
      </c>
      <c r="F490" s="439">
        <v>3435.1333333333337</v>
      </c>
      <c r="G490" s="439">
        <v>3412.4666666666672</v>
      </c>
      <c r="H490" s="439">
        <v>3520.8666666666668</v>
      </c>
      <c r="I490" s="439">
        <v>3543.5333333333338</v>
      </c>
      <c r="J490" s="439">
        <v>3575.0666666666666</v>
      </c>
      <c r="K490" s="438">
        <v>3512</v>
      </c>
      <c r="L490" s="438">
        <v>3457.8</v>
      </c>
      <c r="M490" s="438">
        <v>6.9180000000000005E-2</v>
      </c>
    </row>
    <row r="491" spans="1:13">
      <c r="A491" s="245">
        <v>481</v>
      </c>
      <c r="B491" s="441" t="s">
        <v>519</v>
      </c>
      <c r="C491" s="438">
        <v>835.8</v>
      </c>
      <c r="D491" s="439">
        <v>823.5333333333333</v>
      </c>
      <c r="E491" s="439">
        <v>804.76666666666665</v>
      </c>
      <c r="F491" s="439">
        <v>773.73333333333335</v>
      </c>
      <c r="G491" s="439">
        <v>754.9666666666667</v>
      </c>
      <c r="H491" s="439">
        <v>854.56666666666661</v>
      </c>
      <c r="I491" s="439">
        <v>873.33333333333326</v>
      </c>
      <c r="J491" s="439">
        <v>904.36666666666656</v>
      </c>
      <c r="K491" s="438">
        <v>842.3</v>
      </c>
      <c r="L491" s="438">
        <v>792.5</v>
      </c>
      <c r="M491" s="438">
        <v>5.7574699999999996</v>
      </c>
    </row>
    <row r="492" spans="1:13">
      <c r="A492" s="245">
        <v>482</v>
      </c>
      <c r="B492" s="441" t="s">
        <v>520</v>
      </c>
      <c r="C492" s="438">
        <v>46.55</v>
      </c>
      <c r="D492" s="439">
        <v>47.133333333333333</v>
      </c>
      <c r="E492" s="439">
        <v>45.666666666666664</v>
      </c>
      <c r="F492" s="439">
        <v>44.783333333333331</v>
      </c>
      <c r="G492" s="439">
        <v>43.316666666666663</v>
      </c>
      <c r="H492" s="439">
        <v>48.016666666666666</v>
      </c>
      <c r="I492" s="439">
        <v>49.483333333333334</v>
      </c>
      <c r="J492" s="439">
        <v>50.366666666666667</v>
      </c>
      <c r="K492" s="438">
        <v>48.6</v>
      </c>
      <c r="L492" s="438">
        <v>46.25</v>
      </c>
      <c r="M492" s="438">
        <v>38.094650000000001</v>
      </c>
    </row>
    <row r="493" spans="1:13">
      <c r="A493" s="245">
        <v>483</v>
      </c>
      <c r="B493" s="441" t="s">
        <v>521</v>
      </c>
      <c r="C493" s="438">
        <v>1365.2</v>
      </c>
      <c r="D493" s="439">
        <v>1364.2666666666667</v>
      </c>
      <c r="E493" s="439">
        <v>1344.1333333333332</v>
      </c>
      <c r="F493" s="439">
        <v>1323.0666666666666</v>
      </c>
      <c r="G493" s="439">
        <v>1302.9333333333332</v>
      </c>
      <c r="H493" s="439">
        <v>1385.3333333333333</v>
      </c>
      <c r="I493" s="439">
        <v>1405.4666666666669</v>
      </c>
      <c r="J493" s="439">
        <v>1426.5333333333333</v>
      </c>
      <c r="K493" s="438">
        <v>1384.4</v>
      </c>
      <c r="L493" s="438">
        <v>1343.2</v>
      </c>
      <c r="M493" s="438">
        <v>1.3769899999999999</v>
      </c>
    </row>
    <row r="494" spans="1:13">
      <c r="A494" s="245">
        <v>484</v>
      </c>
      <c r="B494" s="441" t="s">
        <v>278</v>
      </c>
      <c r="C494" s="438">
        <v>371.9</v>
      </c>
      <c r="D494" s="439">
        <v>371.56666666666661</v>
      </c>
      <c r="E494" s="439">
        <v>366.68333333333322</v>
      </c>
      <c r="F494" s="439">
        <v>361.46666666666664</v>
      </c>
      <c r="G494" s="439">
        <v>356.58333333333326</v>
      </c>
      <c r="H494" s="439">
        <v>376.78333333333319</v>
      </c>
      <c r="I494" s="439">
        <v>381.66666666666663</v>
      </c>
      <c r="J494" s="439">
        <v>386.88333333333316</v>
      </c>
      <c r="K494" s="438">
        <v>376.45</v>
      </c>
      <c r="L494" s="438">
        <v>366.35</v>
      </c>
      <c r="M494" s="438">
        <v>0.59236999999999995</v>
      </c>
    </row>
    <row r="495" spans="1:13">
      <c r="A495" s="245">
        <v>485</v>
      </c>
      <c r="B495" s="441" t="s">
        <v>522</v>
      </c>
      <c r="C495" s="438">
        <v>786.6</v>
      </c>
      <c r="D495" s="439">
        <v>789.83333333333337</v>
      </c>
      <c r="E495" s="439">
        <v>781.76666666666677</v>
      </c>
      <c r="F495" s="439">
        <v>776.93333333333339</v>
      </c>
      <c r="G495" s="439">
        <v>768.86666666666679</v>
      </c>
      <c r="H495" s="439">
        <v>794.66666666666674</v>
      </c>
      <c r="I495" s="439">
        <v>802.73333333333335</v>
      </c>
      <c r="J495" s="439">
        <v>807.56666666666672</v>
      </c>
      <c r="K495" s="438">
        <v>797.9</v>
      </c>
      <c r="L495" s="438">
        <v>785</v>
      </c>
      <c r="M495" s="438">
        <v>2.5480700000000001</v>
      </c>
    </row>
    <row r="496" spans="1:13">
      <c r="A496" s="245">
        <v>486</v>
      </c>
      <c r="B496" s="441" t="s">
        <v>523</v>
      </c>
      <c r="C496" s="438">
        <v>2886.9</v>
      </c>
      <c r="D496" s="439">
        <v>2820.0333333333333</v>
      </c>
      <c r="E496" s="439">
        <v>2666.7666666666664</v>
      </c>
      <c r="F496" s="439">
        <v>2446.6333333333332</v>
      </c>
      <c r="G496" s="439">
        <v>2293.3666666666663</v>
      </c>
      <c r="H496" s="439">
        <v>3040.1666666666665</v>
      </c>
      <c r="I496" s="439">
        <v>3193.4333333333338</v>
      </c>
      <c r="J496" s="439">
        <v>3413.5666666666666</v>
      </c>
      <c r="K496" s="438">
        <v>2973.3</v>
      </c>
      <c r="L496" s="438">
        <v>2599.9</v>
      </c>
      <c r="M496" s="438">
        <v>6.7945799999999998</v>
      </c>
    </row>
    <row r="497" spans="1:13">
      <c r="A497" s="245">
        <v>487</v>
      </c>
      <c r="B497" s="441" t="s">
        <v>524</v>
      </c>
      <c r="C497" s="438">
        <v>1799.1</v>
      </c>
      <c r="D497" s="439">
        <v>1799.1333333333332</v>
      </c>
      <c r="E497" s="439">
        <v>1716.0166666666664</v>
      </c>
      <c r="F497" s="439">
        <v>1632.9333333333332</v>
      </c>
      <c r="G497" s="439">
        <v>1549.8166666666664</v>
      </c>
      <c r="H497" s="439">
        <v>1882.2166666666665</v>
      </c>
      <c r="I497" s="439">
        <v>1965.3333333333333</v>
      </c>
      <c r="J497" s="439">
        <v>2048.4166666666665</v>
      </c>
      <c r="K497" s="438">
        <v>1882.25</v>
      </c>
      <c r="L497" s="438">
        <v>1716.05</v>
      </c>
      <c r="M497" s="438">
        <v>2.1116600000000001</v>
      </c>
    </row>
    <row r="498" spans="1:13">
      <c r="A498" s="245">
        <v>488</v>
      </c>
      <c r="B498" s="441" t="s">
        <v>118</v>
      </c>
      <c r="C498" s="438">
        <v>10.15</v>
      </c>
      <c r="D498" s="439">
        <v>10.233333333333334</v>
      </c>
      <c r="E498" s="439">
        <v>9.9166666666666679</v>
      </c>
      <c r="F498" s="439">
        <v>9.6833333333333336</v>
      </c>
      <c r="G498" s="439">
        <v>9.3666666666666671</v>
      </c>
      <c r="H498" s="439">
        <v>10.466666666666669</v>
      </c>
      <c r="I498" s="439">
        <v>10.783333333333335</v>
      </c>
      <c r="J498" s="439">
        <v>11.016666666666669</v>
      </c>
      <c r="K498" s="438">
        <v>10.55</v>
      </c>
      <c r="L498" s="438">
        <v>10</v>
      </c>
      <c r="M498" s="438">
        <v>3153.2406500000002</v>
      </c>
    </row>
    <row r="499" spans="1:13">
      <c r="A499" s="245">
        <v>489</v>
      </c>
      <c r="B499" s="441" t="s">
        <v>195</v>
      </c>
      <c r="C499" s="438">
        <v>1019.15</v>
      </c>
      <c r="D499" s="439">
        <v>1016.2333333333332</v>
      </c>
      <c r="E499" s="439">
        <v>1009.9666666666665</v>
      </c>
      <c r="F499" s="439">
        <v>1000.7833333333332</v>
      </c>
      <c r="G499" s="439">
        <v>994.51666666666642</v>
      </c>
      <c r="H499" s="439">
        <v>1025.4166666666665</v>
      </c>
      <c r="I499" s="439">
        <v>1031.6833333333332</v>
      </c>
      <c r="J499" s="439">
        <v>1040.8666666666666</v>
      </c>
      <c r="K499" s="438">
        <v>1022.5</v>
      </c>
      <c r="L499" s="438">
        <v>1007.05</v>
      </c>
      <c r="M499" s="438">
        <v>5.5448399999999998</v>
      </c>
    </row>
    <row r="500" spans="1:13">
      <c r="A500" s="245">
        <v>490</v>
      </c>
      <c r="B500" s="441" t="s">
        <v>525</v>
      </c>
      <c r="C500" s="438">
        <v>6904.45</v>
      </c>
      <c r="D500" s="439">
        <v>6966.3</v>
      </c>
      <c r="E500" s="439">
        <v>6828.1500000000005</v>
      </c>
      <c r="F500" s="439">
        <v>6751.85</v>
      </c>
      <c r="G500" s="439">
        <v>6613.7000000000007</v>
      </c>
      <c r="H500" s="439">
        <v>7042.6</v>
      </c>
      <c r="I500" s="439">
        <v>7180.75</v>
      </c>
      <c r="J500" s="439">
        <v>7257.05</v>
      </c>
      <c r="K500" s="438">
        <v>7104.45</v>
      </c>
      <c r="L500" s="438">
        <v>6890</v>
      </c>
      <c r="M500" s="438">
        <v>3.15E-2</v>
      </c>
    </row>
    <row r="501" spans="1:13">
      <c r="A501" s="245">
        <v>491</v>
      </c>
      <c r="B501" s="441" t="s">
        <v>526</v>
      </c>
      <c r="C501" s="438">
        <v>144.05000000000001</v>
      </c>
      <c r="D501" s="439">
        <v>144.29999999999998</v>
      </c>
      <c r="E501" s="439">
        <v>140.74999999999997</v>
      </c>
      <c r="F501" s="439">
        <v>137.44999999999999</v>
      </c>
      <c r="G501" s="439">
        <v>133.89999999999998</v>
      </c>
      <c r="H501" s="439">
        <v>147.59999999999997</v>
      </c>
      <c r="I501" s="439">
        <v>151.14999999999998</v>
      </c>
      <c r="J501" s="439">
        <v>154.44999999999996</v>
      </c>
      <c r="K501" s="438">
        <v>147.85</v>
      </c>
      <c r="L501" s="438">
        <v>141</v>
      </c>
      <c r="M501" s="438">
        <v>18.774809999999999</v>
      </c>
    </row>
    <row r="502" spans="1:13">
      <c r="A502" s="245">
        <v>492</v>
      </c>
      <c r="B502" s="441" t="s">
        <v>527</v>
      </c>
      <c r="C502" s="438">
        <v>92.5</v>
      </c>
      <c r="D502" s="439">
        <v>92.033333333333346</v>
      </c>
      <c r="E502" s="439">
        <v>91.216666666666697</v>
      </c>
      <c r="F502" s="439">
        <v>89.933333333333351</v>
      </c>
      <c r="G502" s="439">
        <v>89.116666666666703</v>
      </c>
      <c r="H502" s="439">
        <v>93.316666666666691</v>
      </c>
      <c r="I502" s="439">
        <v>94.133333333333326</v>
      </c>
      <c r="J502" s="439">
        <v>95.416666666666686</v>
      </c>
      <c r="K502" s="438">
        <v>92.85</v>
      </c>
      <c r="L502" s="438">
        <v>90.75</v>
      </c>
      <c r="M502" s="438">
        <v>12.27857</v>
      </c>
    </row>
    <row r="503" spans="1:13">
      <c r="A503" s="245">
        <v>493</v>
      </c>
      <c r="B503" s="441" t="s">
        <v>771</v>
      </c>
      <c r="C503" s="438">
        <v>501.35</v>
      </c>
      <c r="D503" s="439">
        <v>499.88333333333338</v>
      </c>
      <c r="E503" s="439">
        <v>483.26666666666677</v>
      </c>
      <c r="F503" s="439">
        <v>465.18333333333339</v>
      </c>
      <c r="G503" s="439">
        <v>448.56666666666678</v>
      </c>
      <c r="H503" s="439">
        <v>517.9666666666667</v>
      </c>
      <c r="I503" s="439">
        <v>534.58333333333348</v>
      </c>
      <c r="J503" s="439">
        <v>552.66666666666674</v>
      </c>
      <c r="K503" s="438">
        <v>516.5</v>
      </c>
      <c r="L503" s="438">
        <v>481.8</v>
      </c>
      <c r="M503" s="438">
        <v>2.8823799999999999</v>
      </c>
    </row>
    <row r="504" spans="1:13">
      <c r="A504" s="245">
        <v>494</v>
      </c>
      <c r="B504" s="441" t="s">
        <v>528</v>
      </c>
      <c r="C504" s="438">
        <v>2197.85</v>
      </c>
      <c r="D504" s="439">
        <v>2201.9333333333329</v>
      </c>
      <c r="E504" s="439">
        <v>2167.0666666666657</v>
      </c>
      <c r="F504" s="439">
        <v>2136.2833333333328</v>
      </c>
      <c r="G504" s="439">
        <v>2101.4166666666656</v>
      </c>
      <c r="H504" s="439">
        <v>2232.7166666666658</v>
      </c>
      <c r="I504" s="439">
        <v>2267.5833333333335</v>
      </c>
      <c r="J504" s="439">
        <v>2298.3666666666659</v>
      </c>
      <c r="K504" s="438">
        <v>2236.8000000000002</v>
      </c>
      <c r="L504" s="438">
        <v>2171.15</v>
      </c>
      <c r="M504" s="438">
        <v>0.89393</v>
      </c>
    </row>
    <row r="505" spans="1:13">
      <c r="A505" s="245">
        <v>495</v>
      </c>
      <c r="B505" s="441" t="s">
        <v>196</v>
      </c>
      <c r="C505" s="438">
        <v>542.15</v>
      </c>
      <c r="D505" s="439">
        <v>540.70000000000005</v>
      </c>
      <c r="E505" s="439">
        <v>536.65000000000009</v>
      </c>
      <c r="F505" s="439">
        <v>531.15000000000009</v>
      </c>
      <c r="G505" s="439">
        <v>527.10000000000014</v>
      </c>
      <c r="H505" s="439">
        <v>546.20000000000005</v>
      </c>
      <c r="I505" s="439">
        <v>550.25</v>
      </c>
      <c r="J505" s="439">
        <v>555.75</v>
      </c>
      <c r="K505" s="438">
        <v>544.75</v>
      </c>
      <c r="L505" s="438">
        <v>535.20000000000005</v>
      </c>
      <c r="M505" s="438">
        <v>53.908209999999997</v>
      </c>
    </row>
    <row r="506" spans="1:13">
      <c r="A506" s="245">
        <v>496</v>
      </c>
      <c r="B506" s="441" t="s">
        <v>529</v>
      </c>
      <c r="C506" s="438">
        <v>599.95000000000005</v>
      </c>
      <c r="D506" s="439">
        <v>595.7833333333333</v>
      </c>
      <c r="E506" s="439">
        <v>582.66666666666663</v>
      </c>
      <c r="F506" s="439">
        <v>565.38333333333333</v>
      </c>
      <c r="G506" s="439">
        <v>552.26666666666665</v>
      </c>
      <c r="H506" s="439">
        <v>613.06666666666661</v>
      </c>
      <c r="I506" s="439">
        <v>626.18333333333339</v>
      </c>
      <c r="J506" s="439">
        <v>643.46666666666658</v>
      </c>
      <c r="K506" s="438">
        <v>608.9</v>
      </c>
      <c r="L506" s="438">
        <v>578.5</v>
      </c>
      <c r="M506" s="438">
        <v>5.9829600000000003</v>
      </c>
    </row>
    <row r="507" spans="1:13">
      <c r="A507" s="245">
        <v>497</v>
      </c>
      <c r="B507" s="441" t="s">
        <v>197</v>
      </c>
      <c r="C507" s="438">
        <v>13.9</v>
      </c>
      <c r="D507" s="439">
        <v>13.766666666666667</v>
      </c>
      <c r="E507" s="439">
        <v>13.483333333333334</v>
      </c>
      <c r="F507" s="439">
        <v>13.066666666666666</v>
      </c>
      <c r="G507" s="439">
        <v>12.783333333333333</v>
      </c>
      <c r="H507" s="439">
        <v>14.183333333333335</v>
      </c>
      <c r="I507" s="439">
        <v>14.46666666666667</v>
      </c>
      <c r="J507" s="439">
        <v>14.883333333333336</v>
      </c>
      <c r="K507" s="438">
        <v>14.05</v>
      </c>
      <c r="L507" s="438">
        <v>13.35</v>
      </c>
      <c r="M507" s="438">
        <v>1239.6360500000001</v>
      </c>
    </row>
    <row r="508" spans="1:13">
      <c r="A508" s="245">
        <v>498</v>
      </c>
      <c r="B508" s="441" t="s">
        <v>198</v>
      </c>
      <c r="C508" s="438">
        <v>221.7</v>
      </c>
      <c r="D508" s="439">
        <v>220.61666666666667</v>
      </c>
      <c r="E508" s="439">
        <v>217.08333333333334</v>
      </c>
      <c r="F508" s="439">
        <v>212.46666666666667</v>
      </c>
      <c r="G508" s="439">
        <v>208.93333333333334</v>
      </c>
      <c r="H508" s="439">
        <v>225.23333333333335</v>
      </c>
      <c r="I508" s="439">
        <v>228.76666666666665</v>
      </c>
      <c r="J508" s="439">
        <v>233.38333333333335</v>
      </c>
      <c r="K508" s="438">
        <v>224.15</v>
      </c>
      <c r="L508" s="438">
        <v>216</v>
      </c>
      <c r="M508" s="438">
        <v>158.31666000000001</v>
      </c>
    </row>
    <row r="509" spans="1:13">
      <c r="A509" s="245">
        <v>499</v>
      </c>
      <c r="B509" s="441" t="s">
        <v>530</v>
      </c>
      <c r="C509" s="438">
        <v>293.39999999999998</v>
      </c>
      <c r="D509" s="439">
        <v>292.15000000000003</v>
      </c>
      <c r="E509" s="439">
        <v>288.30000000000007</v>
      </c>
      <c r="F509" s="439">
        <v>283.20000000000005</v>
      </c>
      <c r="G509" s="439">
        <v>279.35000000000008</v>
      </c>
      <c r="H509" s="439">
        <v>297.25000000000006</v>
      </c>
      <c r="I509" s="439">
        <v>301.10000000000008</v>
      </c>
      <c r="J509" s="439">
        <v>306.20000000000005</v>
      </c>
      <c r="K509" s="438">
        <v>296</v>
      </c>
      <c r="L509" s="438">
        <v>287.05</v>
      </c>
      <c r="M509" s="438">
        <v>2.85547</v>
      </c>
    </row>
    <row r="510" spans="1:13">
      <c r="A510" s="245">
        <v>500</v>
      </c>
      <c r="B510" s="441" t="s">
        <v>531</v>
      </c>
      <c r="C510" s="438">
        <v>2054.1999999999998</v>
      </c>
      <c r="D510" s="439">
        <v>2061.1166666666668</v>
      </c>
      <c r="E510" s="439">
        <v>2034.1833333333334</v>
      </c>
      <c r="F510" s="439">
        <v>2014.1666666666665</v>
      </c>
      <c r="G510" s="439">
        <v>1987.2333333333331</v>
      </c>
      <c r="H510" s="439">
        <v>2081.1333333333337</v>
      </c>
      <c r="I510" s="439">
        <v>2108.0666666666671</v>
      </c>
      <c r="J510" s="439">
        <v>2128.0833333333339</v>
      </c>
      <c r="K510" s="438">
        <v>2088.0500000000002</v>
      </c>
      <c r="L510" s="438">
        <v>2041.1</v>
      </c>
      <c r="M510" s="438">
        <v>0.35008</v>
      </c>
    </row>
    <row r="511" spans="1:13">
      <c r="A511" s="245">
        <v>501</v>
      </c>
      <c r="B511" s="441" t="s">
        <v>741</v>
      </c>
      <c r="C511" s="438">
        <v>1706.25</v>
      </c>
      <c r="D511" s="439">
        <v>1736.1833333333334</v>
      </c>
      <c r="E511" s="439">
        <v>1652.3666666666668</v>
      </c>
      <c r="F511" s="439">
        <v>1598.4833333333333</v>
      </c>
      <c r="G511" s="439">
        <v>1514.6666666666667</v>
      </c>
      <c r="H511" s="439">
        <v>1790.0666666666668</v>
      </c>
      <c r="I511" s="439">
        <v>1873.8833333333334</v>
      </c>
      <c r="J511" s="439">
        <v>1927.7666666666669</v>
      </c>
      <c r="K511" s="438">
        <v>1820</v>
      </c>
      <c r="L511" s="438">
        <v>1682.3</v>
      </c>
      <c r="M511" s="438">
        <v>0.89519000000000004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60"/>
      <c r="B5" s="560"/>
      <c r="C5" s="561"/>
      <c r="D5" s="561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62" t="s">
        <v>533</v>
      </c>
      <c r="C7" s="562"/>
      <c r="D7" s="239">
        <f>Main!B10</f>
        <v>44369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44368</v>
      </c>
      <c r="B10" s="244">
        <v>539661</v>
      </c>
      <c r="C10" s="245" t="s">
        <v>1050</v>
      </c>
      <c r="D10" s="245" t="s">
        <v>1051</v>
      </c>
      <c r="E10" s="467" t="s">
        <v>543</v>
      </c>
      <c r="F10" s="338">
        <v>26200</v>
      </c>
      <c r="G10" s="244">
        <v>53.15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44368</v>
      </c>
      <c r="B11" s="244">
        <v>511463</v>
      </c>
      <c r="C11" s="245" t="s">
        <v>1052</v>
      </c>
      <c r="D11" s="245" t="s">
        <v>1053</v>
      </c>
      <c r="E11" s="245" t="s">
        <v>542</v>
      </c>
      <c r="F11" s="338">
        <v>25321</v>
      </c>
      <c r="G11" s="244">
        <v>22.36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44368</v>
      </c>
      <c r="B12" s="244">
        <v>511463</v>
      </c>
      <c r="C12" s="245" t="s">
        <v>1052</v>
      </c>
      <c r="D12" s="245" t="s">
        <v>1053</v>
      </c>
      <c r="E12" s="467" t="s">
        <v>543</v>
      </c>
      <c r="F12" s="338">
        <v>46861</v>
      </c>
      <c r="G12" s="244">
        <v>23.77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44368</v>
      </c>
      <c r="B13" s="244">
        <v>511463</v>
      </c>
      <c r="C13" s="245" t="s">
        <v>1052</v>
      </c>
      <c r="D13" s="245" t="s">
        <v>1054</v>
      </c>
      <c r="E13" s="467" t="s">
        <v>543</v>
      </c>
      <c r="F13" s="338">
        <v>76751</v>
      </c>
      <c r="G13" s="244">
        <v>24.27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44368</v>
      </c>
      <c r="B14" s="244">
        <v>543209</v>
      </c>
      <c r="C14" s="245" t="s">
        <v>1055</v>
      </c>
      <c r="D14" s="245" t="s">
        <v>1020</v>
      </c>
      <c r="E14" s="245" t="s">
        <v>542</v>
      </c>
      <c r="F14" s="338">
        <v>12000</v>
      </c>
      <c r="G14" s="244">
        <v>18.13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44368</v>
      </c>
      <c r="B15" s="244">
        <v>543209</v>
      </c>
      <c r="C15" s="245" t="s">
        <v>1055</v>
      </c>
      <c r="D15" s="245" t="s">
        <v>1020</v>
      </c>
      <c r="E15" s="245" t="s">
        <v>543</v>
      </c>
      <c r="F15" s="338">
        <v>6000</v>
      </c>
      <c r="G15" s="244">
        <v>17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44368</v>
      </c>
      <c r="B16" s="244">
        <v>531752</v>
      </c>
      <c r="C16" s="245" t="s">
        <v>988</v>
      </c>
      <c r="D16" s="245" t="s">
        <v>841</v>
      </c>
      <c r="E16" s="245" t="s">
        <v>542</v>
      </c>
      <c r="F16" s="338">
        <v>5000000</v>
      </c>
      <c r="G16" s="244">
        <v>0.36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44368</v>
      </c>
      <c r="B17" s="244">
        <v>526731</v>
      </c>
      <c r="C17" s="245" t="s">
        <v>1056</v>
      </c>
      <c r="D17" s="245" t="s">
        <v>1014</v>
      </c>
      <c r="E17" s="245" t="s">
        <v>543</v>
      </c>
      <c r="F17" s="338">
        <v>30000</v>
      </c>
      <c r="G17" s="244">
        <v>134.75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44368</v>
      </c>
      <c r="B18" s="244">
        <v>511710</v>
      </c>
      <c r="C18" s="245" t="s">
        <v>1057</v>
      </c>
      <c r="D18" s="245" t="s">
        <v>1058</v>
      </c>
      <c r="E18" s="467" t="s">
        <v>543</v>
      </c>
      <c r="F18" s="338">
        <v>616295</v>
      </c>
      <c r="G18" s="244">
        <v>1.43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44368</v>
      </c>
      <c r="B19" s="244">
        <v>539197</v>
      </c>
      <c r="C19" s="245" t="s">
        <v>989</v>
      </c>
      <c r="D19" s="245" t="s">
        <v>1059</v>
      </c>
      <c r="E19" s="245" t="s">
        <v>543</v>
      </c>
      <c r="F19" s="338">
        <v>950000</v>
      </c>
      <c r="G19" s="244">
        <v>0.92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44368</v>
      </c>
      <c r="B20" s="244">
        <v>539197</v>
      </c>
      <c r="C20" s="245" t="s">
        <v>989</v>
      </c>
      <c r="D20" s="245" t="s">
        <v>1015</v>
      </c>
      <c r="E20" s="245" t="s">
        <v>543</v>
      </c>
      <c r="F20" s="338">
        <v>999209</v>
      </c>
      <c r="G20" s="244">
        <v>0.92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44368</v>
      </c>
      <c r="B21" s="244">
        <v>539197</v>
      </c>
      <c r="C21" s="245" t="s">
        <v>989</v>
      </c>
      <c r="D21" s="245" t="s">
        <v>1060</v>
      </c>
      <c r="E21" s="245" t="s">
        <v>543</v>
      </c>
      <c r="F21" s="338">
        <v>529160</v>
      </c>
      <c r="G21" s="244">
        <v>0.92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44368</v>
      </c>
      <c r="B22" s="244">
        <v>539197</v>
      </c>
      <c r="C22" s="245" t="s">
        <v>989</v>
      </c>
      <c r="D22" s="245" t="s">
        <v>1061</v>
      </c>
      <c r="E22" s="467" t="s">
        <v>543</v>
      </c>
      <c r="F22" s="338">
        <v>550000</v>
      </c>
      <c r="G22" s="244">
        <v>0.92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44368</v>
      </c>
      <c r="B23" s="244">
        <v>542155</v>
      </c>
      <c r="C23" s="245" t="s">
        <v>916</v>
      </c>
      <c r="D23" s="245" t="s">
        <v>917</v>
      </c>
      <c r="E23" s="245" t="s">
        <v>543</v>
      </c>
      <c r="F23" s="338">
        <v>72000</v>
      </c>
      <c r="G23" s="244">
        <v>2.88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44368</v>
      </c>
      <c r="B24" s="244">
        <v>542666</v>
      </c>
      <c r="C24" s="245" t="s">
        <v>1016</v>
      </c>
      <c r="D24" s="245" t="s">
        <v>1062</v>
      </c>
      <c r="E24" s="245" t="s">
        <v>543</v>
      </c>
      <c r="F24" s="338">
        <v>52000</v>
      </c>
      <c r="G24" s="244">
        <v>45.25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44368</v>
      </c>
      <c r="B25" s="244">
        <v>542666</v>
      </c>
      <c r="C25" s="245" t="s">
        <v>1016</v>
      </c>
      <c r="D25" s="245" t="s">
        <v>1017</v>
      </c>
      <c r="E25" s="467" t="s">
        <v>542</v>
      </c>
      <c r="F25" s="338">
        <v>52000</v>
      </c>
      <c r="G25" s="244">
        <v>45.06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44368</v>
      </c>
      <c r="B26" s="244">
        <v>590018</v>
      </c>
      <c r="C26" s="245" t="s">
        <v>1063</v>
      </c>
      <c r="D26" s="245" t="s">
        <v>971</v>
      </c>
      <c r="E26" s="245" t="s">
        <v>542</v>
      </c>
      <c r="F26" s="338">
        <v>18017</v>
      </c>
      <c r="G26" s="244">
        <v>131.59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44368</v>
      </c>
      <c r="B27" s="244">
        <v>590018</v>
      </c>
      <c r="C27" s="245" t="s">
        <v>1063</v>
      </c>
      <c r="D27" s="245" t="s">
        <v>971</v>
      </c>
      <c r="E27" s="467" t="s">
        <v>543</v>
      </c>
      <c r="F27" s="338">
        <v>12595</v>
      </c>
      <c r="G27" s="244">
        <v>133.84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44368</v>
      </c>
      <c r="B28" s="244">
        <v>532072</v>
      </c>
      <c r="C28" s="245" t="s">
        <v>1064</v>
      </c>
      <c r="D28" s="245" t="s">
        <v>1065</v>
      </c>
      <c r="E28" s="467" t="s">
        <v>543</v>
      </c>
      <c r="F28" s="338">
        <v>2672312</v>
      </c>
      <c r="G28" s="244">
        <v>0.15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44368</v>
      </c>
      <c r="B29" s="244">
        <v>534091</v>
      </c>
      <c r="C29" s="245" t="s">
        <v>445</v>
      </c>
      <c r="D29" s="245" t="s">
        <v>1066</v>
      </c>
      <c r="E29" s="245" t="s">
        <v>542</v>
      </c>
      <c r="F29" s="338">
        <v>438160</v>
      </c>
      <c r="G29" s="244">
        <v>1493.25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44368</v>
      </c>
      <c r="B30" s="244">
        <v>534091</v>
      </c>
      <c r="C30" s="245" t="s">
        <v>445</v>
      </c>
      <c r="D30" s="245" t="s">
        <v>1067</v>
      </c>
      <c r="E30" s="467" t="s">
        <v>543</v>
      </c>
      <c r="F30" s="338">
        <v>438160</v>
      </c>
      <c r="G30" s="244">
        <v>1493.25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44368</v>
      </c>
      <c r="B31" s="244">
        <v>540080</v>
      </c>
      <c r="C31" s="245" t="s">
        <v>1068</v>
      </c>
      <c r="D31" s="245" t="s">
        <v>1069</v>
      </c>
      <c r="E31" s="467" t="s">
        <v>542</v>
      </c>
      <c r="F31" s="338">
        <v>123000</v>
      </c>
      <c r="G31" s="244">
        <v>40.49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44368</v>
      </c>
      <c r="B32" s="244">
        <v>540080</v>
      </c>
      <c r="C32" s="245" t="s">
        <v>1068</v>
      </c>
      <c r="D32" s="245" t="s">
        <v>1070</v>
      </c>
      <c r="E32" s="245" t="s">
        <v>543</v>
      </c>
      <c r="F32" s="338">
        <v>114000</v>
      </c>
      <c r="G32" s="244">
        <v>40.49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44368</v>
      </c>
      <c r="B33" s="244">
        <v>540243</v>
      </c>
      <c r="C33" s="245" t="s">
        <v>1071</v>
      </c>
      <c r="D33" s="245" t="s">
        <v>1072</v>
      </c>
      <c r="E33" s="467" t="s">
        <v>543</v>
      </c>
      <c r="F33" s="338">
        <v>17000</v>
      </c>
      <c r="G33" s="244">
        <v>24.51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44368</v>
      </c>
      <c r="B34" s="244">
        <v>540243</v>
      </c>
      <c r="C34" s="245" t="s">
        <v>1071</v>
      </c>
      <c r="D34" s="245" t="s">
        <v>1073</v>
      </c>
      <c r="E34" s="245" t="s">
        <v>542</v>
      </c>
      <c r="F34" s="338">
        <v>30000</v>
      </c>
      <c r="G34" s="244">
        <v>24.59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44368</v>
      </c>
      <c r="B35" s="244">
        <v>540243</v>
      </c>
      <c r="C35" s="245" t="s">
        <v>1071</v>
      </c>
      <c r="D35" s="245" t="s">
        <v>1073</v>
      </c>
      <c r="E35" s="467" t="s">
        <v>543</v>
      </c>
      <c r="F35" s="338">
        <v>3500</v>
      </c>
      <c r="G35" s="244">
        <v>24.65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44368</v>
      </c>
      <c r="B36" s="244">
        <v>540243</v>
      </c>
      <c r="C36" s="245" t="s">
        <v>1071</v>
      </c>
      <c r="D36" s="245" t="s">
        <v>1074</v>
      </c>
      <c r="E36" s="245" t="s">
        <v>542</v>
      </c>
      <c r="F36" s="338">
        <v>5100</v>
      </c>
      <c r="G36" s="244">
        <v>24.59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44368</v>
      </c>
      <c r="B37" s="244">
        <v>540243</v>
      </c>
      <c r="C37" s="245" t="s">
        <v>1071</v>
      </c>
      <c r="D37" s="245" t="s">
        <v>1074</v>
      </c>
      <c r="E37" s="467" t="s">
        <v>543</v>
      </c>
      <c r="F37" s="338">
        <v>14853</v>
      </c>
      <c r="G37" s="244">
        <v>24.64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44368</v>
      </c>
      <c r="B38" s="244">
        <v>540243</v>
      </c>
      <c r="C38" s="245" t="s">
        <v>1071</v>
      </c>
      <c r="D38" s="245" t="s">
        <v>1075</v>
      </c>
      <c r="E38" s="245" t="s">
        <v>542</v>
      </c>
      <c r="F38" s="338">
        <v>14000</v>
      </c>
      <c r="G38" s="244">
        <v>24.6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44368</v>
      </c>
      <c r="B39" s="244">
        <v>500304</v>
      </c>
      <c r="C39" s="245" t="s">
        <v>1076</v>
      </c>
      <c r="D39" s="245" t="s">
        <v>1077</v>
      </c>
      <c r="E39" s="467" t="s">
        <v>542</v>
      </c>
      <c r="F39" s="338">
        <v>758935</v>
      </c>
      <c r="G39" s="244">
        <v>264.10000000000002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44368</v>
      </c>
      <c r="B40" s="244">
        <v>500304</v>
      </c>
      <c r="C40" s="245" t="s">
        <v>1076</v>
      </c>
      <c r="D40" s="245" t="s">
        <v>1078</v>
      </c>
      <c r="E40" s="467" t="s">
        <v>543</v>
      </c>
      <c r="F40" s="338">
        <v>758935</v>
      </c>
      <c r="G40" s="244">
        <v>264.10000000000002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44368</v>
      </c>
      <c r="B41" s="244">
        <v>531254</v>
      </c>
      <c r="C41" s="245" t="s">
        <v>918</v>
      </c>
      <c r="D41" s="245" t="s">
        <v>919</v>
      </c>
      <c r="E41" s="245" t="s">
        <v>543</v>
      </c>
      <c r="F41" s="338">
        <v>50000</v>
      </c>
      <c r="G41" s="244">
        <v>27.38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44368</v>
      </c>
      <c r="B42" s="244">
        <v>531254</v>
      </c>
      <c r="C42" s="245" t="s">
        <v>918</v>
      </c>
      <c r="D42" s="245" t="s">
        <v>970</v>
      </c>
      <c r="E42" s="245" t="s">
        <v>542</v>
      </c>
      <c r="F42" s="338">
        <v>49991</v>
      </c>
      <c r="G42" s="244">
        <v>27.38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44368</v>
      </c>
      <c r="B43" s="244">
        <v>506122</v>
      </c>
      <c r="C43" s="245" t="s">
        <v>1079</v>
      </c>
      <c r="D43" s="245" t="s">
        <v>1080</v>
      </c>
      <c r="E43" s="467" t="s">
        <v>542</v>
      </c>
      <c r="F43" s="338">
        <v>3921</v>
      </c>
      <c r="G43" s="244">
        <v>74.84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44368</v>
      </c>
      <c r="B44" s="244">
        <v>506122</v>
      </c>
      <c r="C44" s="245" t="s">
        <v>1079</v>
      </c>
      <c r="D44" s="245" t="s">
        <v>1081</v>
      </c>
      <c r="E44" s="467" t="s">
        <v>543</v>
      </c>
      <c r="F44" s="338">
        <v>3000</v>
      </c>
      <c r="G44" s="244">
        <v>74.88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44368</v>
      </c>
      <c r="B45" s="244">
        <v>532911</v>
      </c>
      <c r="C45" s="245" t="s">
        <v>933</v>
      </c>
      <c r="D45" s="245" t="s">
        <v>1082</v>
      </c>
      <c r="E45" s="245" t="s">
        <v>542</v>
      </c>
      <c r="F45" s="338">
        <v>82927</v>
      </c>
      <c r="G45" s="244">
        <v>9.09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44368</v>
      </c>
      <c r="B46" s="244">
        <v>532911</v>
      </c>
      <c r="C46" s="245" t="s">
        <v>933</v>
      </c>
      <c r="D46" s="245" t="s">
        <v>1082</v>
      </c>
      <c r="E46" s="467" t="s">
        <v>543</v>
      </c>
      <c r="F46" s="338">
        <v>82927</v>
      </c>
      <c r="G46" s="244">
        <v>9.26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44368</v>
      </c>
      <c r="B47" s="244">
        <v>532911</v>
      </c>
      <c r="C47" s="245" t="s">
        <v>933</v>
      </c>
      <c r="D47" s="245" t="s">
        <v>945</v>
      </c>
      <c r="E47" s="245" t="s">
        <v>543</v>
      </c>
      <c r="F47" s="338">
        <v>500000</v>
      </c>
      <c r="G47" s="244">
        <v>9.18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44368</v>
      </c>
      <c r="B48" s="244">
        <v>532911</v>
      </c>
      <c r="C48" s="245" t="s">
        <v>933</v>
      </c>
      <c r="D48" s="245" t="s">
        <v>1021</v>
      </c>
      <c r="E48" s="467" t="s">
        <v>542</v>
      </c>
      <c r="F48" s="338">
        <v>82459</v>
      </c>
      <c r="G48" s="244">
        <v>9.24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44368</v>
      </c>
      <c r="B49" s="244">
        <v>532911</v>
      </c>
      <c r="C49" s="245" t="s">
        <v>933</v>
      </c>
      <c r="D49" s="245" t="s">
        <v>1021</v>
      </c>
      <c r="E49" s="467" t="s">
        <v>543</v>
      </c>
      <c r="F49" s="338">
        <v>82459</v>
      </c>
      <c r="G49" s="244">
        <v>9.44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44368</v>
      </c>
      <c r="B50" s="244">
        <v>512217</v>
      </c>
      <c r="C50" s="245" t="s">
        <v>1083</v>
      </c>
      <c r="D50" s="245" t="s">
        <v>1084</v>
      </c>
      <c r="E50" s="245" t="s">
        <v>542</v>
      </c>
      <c r="F50" s="338">
        <v>31000</v>
      </c>
      <c r="G50" s="244">
        <v>8.39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44368</v>
      </c>
      <c r="B51" s="244">
        <v>512217</v>
      </c>
      <c r="C51" s="245" t="s">
        <v>1083</v>
      </c>
      <c r="D51" s="245" t="s">
        <v>1085</v>
      </c>
      <c r="E51" s="245" t="s">
        <v>543</v>
      </c>
      <c r="F51" s="338">
        <v>34392</v>
      </c>
      <c r="G51" s="244">
        <v>8.3800000000000008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44368</v>
      </c>
      <c r="B52" s="244">
        <v>539526</v>
      </c>
      <c r="C52" s="245" t="s">
        <v>1022</v>
      </c>
      <c r="D52" s="245" t="s">
        <v>1086</v>
      </c>
      <c r="E52" s="245" t="s">
        <v>543</v>
      </c>
      <c r="F52" s="338">
        <v>906136</v>
      </c>
      <c r="G52" s="244">
        <v>0.8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44368</v>
      </c>
      <c r="B53" s="244">
        <v>530525</v>
      </c>
      <c r="C53" s="245" t="s">
        <v>967</v>
      </c>
      <c r="D53" s="245" t="s">
        <v>1087</v>
      </c>
      <c r="E53" s="467" t="s">
        <v>543</v>
      </c>
      <c r="F53" s="338">
        <v>27041</v>
      </c>
      <c r="G53" s="244">
        <v>3.52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44368</v>
      </c>
      <c r="B54" s="244">
        <v>539833</v>
      </c>
      <c r="C54" s="245" t="s">
        <v>1088</v>
      </c>
      <c r="D54" s="245" t="s">
        <v>1089</v>
      </c>
      <c r="E54" s="467" t="s">
        <v>542</v>
      </c>
      <c r="F54" s="338">
        <v>375000</v>
      </c>
      <c r="G54" s="244">
        <v>0.33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44368</v>
      </c>
      <c r="B55" s="244">
        <v>530419</v>
      </c>
      <c r="C55" s="245" t="s">
        <v>991</v>
      </c>
      <c r="D55" s="245" t="s">
        <v>1090</v>
      </c>
      <c r="E55" s="245" t="s">
        <v>542</v>
      </c>
      <c r="F55" s="338">
        <v>66238</v>
      </c>
      <c r="G55" s="244">
        <v>35.94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44368</v>
      </c>
      <c r="B56" s="244">
        <v>530419</v>
      </c>
      <c r="C56" s="245" t="s">
        <v>991</v>
      </c>
      <c r="D56" s="245" t="s">
        <v>1090</v>
      </c>
      <c r="E56" s="245" t="s">
        <v>543</v>
      </c>
      <c r="F56" s="338">
        <v>224</v>
      </c>
      <c r="G56" s="244">
        <v>36.36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44368</v>
      </c>
      <c r="B57" s="244">
        <v>530419</v>
      </c>
      <c r="C57" s="245" t="s">
        <v>991</v>
      </c>
      <c r="D57" s="245" t="s">
        <v>1091</v>
      </c>
      <c r="E57" s="467" t="s">
        <v>543</v>
      </c>
      <c r="F57" s="338">
        <v>49803</v>
      </c>
      <c r="G57" s="244">
        <v>33.840000000000003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44368</v>
      </c>
      <c r="B58" s="244">
        <v>524470</v>
      </c>
      <c r="C58" s="245" t="s">
        <v>1092</v>
      </c>
      <c r="D58" s="245" t="s">
        <v>841</v>
      </c>
      <c r="E58" s="245" t="s">
        <v>542</v>
      </c>
      <c r="F58" s="338">
        <v>6957164</v>
      </c>
      <c r="G58" s="244">
        <v>8.44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44368</v>
      </c>
      <c r="B59" s="244">
        <v>524470</v>
      </c>
      <c r="C59" s="245" t="s">
        <v>1092</v>
      </c>
      <c r="D59" s="245" t="s">
        <v>841</v>
      </c>
      <c r="E59" s="245" t="s">
        <v>543</v>
      </c>
      <c r="F59" s="338">
        <v>6113474</v>
      </c>
      <c r="G59" s="244">
        <v>8.75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44368</v>
      </c>
      <c r="B60" s="244">
        <v>531762</v>
      </c>
      <c r="C60" s="245" t="s">
        <v>1093</v>
      </c>
      <c r="D60" s="245" t="s">
        <v>1018</v>
      </c>
      <c r="E60" s="245" t="s">
        <v>543</v>
      </c>
      <c r="F60" s="338">
        <v>43065</v>
      </c>
      <c r="G60" s="244">
        <v>11.09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44368</v>
      </c>
      <c r="B61" s="244">
        <v>531762</v>
      </c>
      <c r="C61" s="245" t="s">
        <v>1093</v>
      </c>
      <c r="D61" s="245" t="s">
        <v>1094</v>
      </c>
      <c r="E61" s="245" t="s">
        <v>543</v>
      </c>
      <c r="F61" s="338">
        <v>23000</v>
      </c>
      <c r="G61" s="244">
        <v>11.2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44368</v>
      </c>
      <c r="B62" s="244">
        <v>531762</v>
      </c>
      <c r="C62" s="222" t="s">
        <v>1093</v>
      </c>
      <c r="D62" s="222" t="s">
        <v>1095</v>
      </c>
      <c r="E62" s="245" t="s">
        <v>543</v>
      </c>
      <c r="F62" s="338">
        <v>35000</v>
      </c>
      <c r="G62" s="244">
        <v>11.16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44368</v>
      </c>
      <c r="B63" s="244">
        <v>541400</v>
      </c>
      <c r="C63" s="245" t="s">
        <v>1096</v>
      </c>
      <c r="D63" s="245" t="s">
        <v>1097</v>
      </c>
      <c r="E63" s="245" t="s">
        <v>543</v>
      </c>
      <c r="F63" s="338">
        <v>3565304</v>
      </c>
      <c r="G63" s="244">
        <v>83.01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44368</v>
      </c>
      <c r="B64" s="244">
        <v>541400</v>
      </c>
      <c r="C64" s="245" t="s">
        <v>1096</v>
      </c>
      <c r="D64" s="245" t="s">
        <v>1098</v>
      </c>
      <c r="E64" s="245" t="s">
        <v>542</v>
      </c>
      <c r="F64" s="338">
        <v>3550900</v>
      </c>
      <c r="G64" s="244">
        <v>83.04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44368</v>
      </c>
      <c r="B65" s="244" t="s">
        <v>1099</v>
      </c>
      <c r="C65" s="245" t="s">
        <v>1100</v>
      </c>
      <c r="D65" s="245" t="s">
        <v>845</v>
      </c>
      <c r="E65" s="245" t="s">
        <v>542</v>
      </c>
      <c r="F65" s="338">
        <v>221309</v>
      </c>
      <c r="G65" s="244">
        <v>489.94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44368</v>
      </c>
      <c r="B66" s="244" t="s">
        <v>1101</v>
      </c>
      <c r="C66" s="245" t="s">
        <v>1102</v>
      </c>
      <c r="D66" s="245" t="s">
        <v>845</v>
      </c>
      <c r="E66" s="245" t="s">
        <v>542</v>
      </c>
      <c r="F66" s="338">
        <v>185298</v>
      </c>
      <c r="G66" s="244">
        <v>99.39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44368</v>
      </c>
      <c r="B67" s="244" t="s">
        <v>1101</v>
      </c>
      <c r="C67" s="245" t="s">
        <v>1102</v>
      </c>
      <c r="D67" s="245" t="s">
        <v>968</v>
      </c>
      <c r="E67" s="245" t="s">
        <v>542</v>
      </c>
      <c r="F67" s="338">
        <v>175000</v>
      </c>
      <c r="G67" s="244">
        <v>107.06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44368</v>
      </c>
      <c r="B68" s="244" t="s">
        <v>1103</v>
      </c>
      <c r="C68" s="245" t="s">
        <v>1104</v>
      </c>
      <c r="D68" s="245" t="s">
        <v>1105</v>
      </c>
      <c r="E68" s="245" t="s">
        <v>542</v>
      </c>
      <c r="F68" s="338">
        <v>200000</v>
      </c>
      <c r="G68" s="244">
        <v>386.26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44368</v>
      </c>
      <c r="B69" s="244" t="s">
        <v>1103</v>
      </c>
      <c r="C69" s="245" t="s">
        <v>1104</v>
      </c>
      <c r="D69" s="245" t="s">
        <v>1106</v>
      </c>
      <c r="E69" s="245" t="s">
        <v>542</v>
      </c>
      <c r="F69" s="338">
        <v>85000</v>
      </c>
      <c r="G69" s="244">
        <v>385.42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44368</v>
      </c>
      <c r="B70" s="244" t="s">
        <v>1103</v>
      </c>
      <c r="C70" s="245" t="s">
        <v>1104</v>
      </c>
      <c r="D70" s="245" t="s">
        <v>1107</v>
      </c>
      <c r="E70" s="245" t="s">
        <v>542</v>
      </c>
      <c r="F70" s="338">
        <v>101250</v>
      </c>
      <c r="G70" s="244">
        <v>387.62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44368</v>
      </c>
      <c r="B71" s="244" t="s">
        <v>1103</v>
      </c>
      <c r="C71" s="245" t="s">
        <v>1104</v>
      </c>
      <c r="D71" s="245" t="s">
        <v>1108</v>
      </c>
      <c r="E71" s="245" t="s">
        <v>542</v>
      </c>
      <c r="F71" s="338">
        <v>82000</v>
      </c>
      <c r="G71" s="244">
        <v>385.14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44368</v>
      </c>
      <c r="B72" s="244" t="s">
        <v>1103</v>
      </c>
      <c r="C72" s="245" t="s">
        <v>1104</v>
      </c>
      <c r="D72" s="245" t="s">
        <v>1109</v>
      </c>
      <c r="E72" s="245" t="s">
        <v>542</v>
      </c>
      <c r="F72" s="338">
        <v>115000</v>
      </c>
      <c r="G72" s="244">
        <v>389.65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44368</v>
      </c>
      <c r="B73" s="244" t="s">
        <v>1103</v>
      </c>
      <c r="C73" s="245" t="s">
        <v>1104</v>
      </c>
      <c r="D73" s="245" t="s">
        <v>1110</v>
      </c>
      <c r="E73" s="245" t="s">
        <v>542</v>
      </c>
      <c r="F73" s="338">
        <v>277643</v>
      </c>
      <c r="G73" s="244">
        <v>387.19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44368</v>
      </c>
      <c r="B74" s="244" t="s">
        <v>1103</v>
      </c>
      <c r="C74" s="245" t="s">
        <v>1104</v>
      </c>
      <c r="D74" s="245" t="s">
        <v>1111</v>
      </c>
      <c r="E74" s="245" t="s">
        <v>542</v>
      </c>
      <c r="F74" s="338">
        <v>156979</v>
      </c>
      <c r="G74" s="244">
        <v>385.75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44368</v>
      </c>
      <c r="B75" s="244" t="s">
        <v>1112</v>
      </c>
      <c r="C75" s="245" t="s">
        <v>1113</v>
      </c>
      <c r="D75" s="245" t="s">
        <v>920</v>
      </c>
      <c r="E75" s="245" t="s">
        <v>542</v>
      </c>
      <c r="F75" s="338">
        <v>226834</v>
      </c>
      <c r="G75" s="244">
        <v>135.29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44368</v>
      </c>
      <c r="B76" s="244" t="s">
        <v>1112</v>
      </c>
      <c r="C76" s="245" t="s">
        <v>1113</v>
      </c>
      <c r="D76" s="245" t="s">
        <v>845</v>
      </c>
      <c r="E76" s="245" t="s">
        <v>542</v>
      </c>
      <c r="F76" s="338">
        <v>410361</v>
      </c>
      <c r="G76" s="244">
        <v>136.4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44368</v>
      </c>
      <c r="B77" s="244" t="s">
        <v>934</v>
      </c>
      <c r="C77" s="245" t="s">
        <v>935</v>
      </c>
      <c r="D77" s="245" t="s">
        <v>907</v>
      </c>
      <c r="E77" s="245" t="s">
        <v>542</v>
      </c>
      <c r="F77" s="338">
        <v>176825</v>
      </c>
      <c r="G77" s="244">
        <v>592.91999999999996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44368</v>
      </c>
      <c r="B78" s="244" t="s">
        <v>409</v>
      </c>
      <c r="C78" s="245" t="s">
        <v>1114</v>
      </c>
      <c r="D78" s="245" t="s">
        <v>845</v>
      </c>
      <c r="E78" s="245" t="s">
        <v>542</v>
      </c>
      <c r="F78" s="338">
        <v>4929048</v>
      </c>
      <c r="G78" s="244">
        <v>35.61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44368</v>
      </c>
      <c r="B79" s="244" t="s">
        <v>990</v>
      </c>
      <c r="C79" s="245" t="s">
        <v>992</v>
      </c>
      <c r="D79" s="245" t="s">
        <v>955</v>
      </c>
      <c r="E79" s="245" t="s">
        <v>542</v>
      </c>
      <c r="F79" s="338">
        <v>554689</v>
      </c>
      <c r="G79" s="244">
        <v>12.63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44368</v>
      </c>
      <c r="B80" s="244" t="s">
        <v>1023</v>
      </c>
      <c r="C80" s="245" t="s">
        <v>1024</v>
      </c>
      <c r="D80" s="245" t="s">
        <v>845</v>
      </c>
      <c r="E80" s="245" t="s">
        <v>542</v>
      </c>
      <c r="F80" s="338">
        <v>114722</v>
      </c>
      <c r="G80" s="244">
        <v>230.86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44368</v>
      </c>
      <c r="B81" s="244" t="s">
        <v>1115</v>
      </c>
      <c r="C81" s="245" t="s">
        <v>1116</v>
      </c>
      <c r="D81" s="245" t="s">
        <v>845</v>
      </c>
      <c r="E81" s="245" t="s">
        <v>542</v>
      </c>
      <c r="F81" s="338">
        <v>286754</v>
      </c>
      <c r="G81" s="244">
        <v>636.42999999999995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44368</v>
      </c>
      <c r="B82" s="244" t="s">
        <v>1115</v>
      </c>
      <c r="C82" s="245" t="s">
        <v>1116</v>
      </c>
      <c r="D82" s="245" t="s">
        <v>920</v>
      </c>
      <c r="E82" s="245" t="s">
        <v>542</v>
      </c>
      <c r="F82" s="338">
        <v>228845</v>
      </c>
      <c r="G82" s="244">
        <v>640.85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44368</v>
      </c>
      <c r="B83" s="244" t="s">
        <v>1117</v>
      </c>
      <c r="C83" s="245" t="s">
        <v>1118</v>
      </c>
      <c r="D83" s="245" t="s">
        <v>841</v>
      </c>
      <c r="E83" s="245" t="s">
        <v>542</v>
      </c>
      <c r="F83" s="338">
        <v>973663</v>
      </c>
      <c r="G83" s="244">
        <v>28.37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44368</v>
      </c>
      <c r="B84" s="244" t="s">
        <v>1025</v>
      </c>
      <c r="C84" s="245" t="s">
        <v>1026</v>
      </c>
      <c r="D84" s="245" t="s">
        <v>845</v>
      </c>
      <c r="E84" s="245" t="s">
        <v>542</v>
      </c>
      <c r="F84" s="338">
        <v>103376</v>
      </c>
      <c r="G84" s="244">
        <v>91.43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44368</v>
      </c>
      <c r="B85" s="244" t="s">
        <v>1025</v>
      </c>
      <c r="C85" s="245" t="s">
        <v>1026</v>
      </c>
      <c r="D85" s="245" t="s">
        <v>969</v>
      </c>
      <c r="E85" s="245" t="s">
        <v>542</v>
      </c>
      <c r="F85" s="338">
        <v>83708</v>
      </c>
      <c r="G85" s="244">
        <v>90.2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44368</v>
      </c>
      <c r="B86" s="244" t="s">
        <v>1119</v>
      </c>
      <c r="C86" s="245" t="s">
        <v>1120</v>
      </c>
      <c r="D86" s="245" t="s">
        <v>1121</v>
      </c>
      <c r="E86" s="245" t="s">
        <v>542</v>
      </c>
      <c r="F86" s="338">
        <v>87395</v>
      </c>
      <c r="G86" s="244">
        <v>62.56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44368</v>
      </c>
      <c r="B87" s="244" t="s">
        <v>1122</v>
      </c>
      <c r="C87" s="245" t="s">
        <v>1123</v>
      </c>
      <c r="D87" s="245" t="s">
        <v>1124</v>
      </c>
      <c r="E87" s="245" t="s">
        <v>542</v>
      </c>
      <c r="F87" s="338">
        <v>337574</v>
      </c>
      <c r="G87" s="244">
        <v>21.65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44368</v>
      </c>
      <c r="B88" s="244" t="s">
        <v>972</v>
      </c>
      <c r="C88" s="245" t="s">
        <v>973</v>
      </c>
      <c r="D88" s="245" t="s">
        <v>1125</v>
      </c>
      <c r="E88" s="245" t="s">
        <v>542</v>
      </c>
      <c r="F88" s="338">
        <v>78161</v>
      </c>
      <c r="G88" s="244">
        <v>42.98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44368</v>
      </c>
      <c r="B89" s="244" t="s">
        <v>972</v>
      </c>
      <c r="C89" s="245" t="s">
        <v>973</v>
      </c>
      <c r="D89" s="245" t="s">
        <v>1027</v>
      </c>
      <c r="E89" s="245" t="s">
        <v>542</v>
      </c>
      <c r="F89" s="338">
        <v>45114</v>
      </c>
      <c r="G89" s="244">
        <v>43.01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44368</v>
      </c>
      <c r="B90" s="244" t="s">
        <v>972</v>
      </c>
      <c r="C90" s="245" t="s">
        <v>973</v>
      </c>
      <c r="D90" s="245" t="s">
        <v>907</v>
      </c>
      <c r="E90" s="245" t="s">
        <v>542</v>
      </c>
      <c r="F90" s="338">
        <v>53266</v>
      </c>
      <c r="G90" s="244">
        <v>43.75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44368</v>
      </c>
      <c r="B91" s="244" t="s">
        <v>1126</v>
      </c>
      <c r="C91" s="245" t="s">
        <v>1127</v>
      </c>
      <c r="D91" s="245" t="s">
        <v>1128</v>
      </c>
      <c r="E91" s="245" t="s">
        <v>542</v>
      </c>
      <c r="F91" s="338">
        <v>7183</v>
      </c>
      <c r="G91" s="244">
        <v>66.099999999999994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44368</v>
      </c>
      <c r="B92" s="244" t="s">
        <v>1029</v>
      </c>
      <c r="C92" s="245" t="s">
        <v>1030</v>
      </c>
      <c r="D92" s="245" t="s">
        <v>1028</v>
      </c>
      <c r="E92" s="245" t="s">
        <v>542</v>
      </c>
      <c r="F92" s="338">
        <v>2494076</v>
      </c>
      <c r="G92" s="244">
        <v>9.73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44368</v>
      </c>
      <c r="B93" s="244" t="s">
        <v>1129</v>
      </c>
      <c r="C93" s="245" t="s">
        <v>1130</v>
      </c>
      <c r="D93" s="245" t="s">
        <v>1131</v>
      </c>
      <c r="E93" s="245" t="s">
        <v>542</v>
      </c>
      <c r="F93" s="338">
        <v>177565</v>
      </c>
      <c r="G93" s="244">
        <v>57.98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44368</v>
      </c>
      <c r="B94" s="244" t="s">
        <v>1132</v>
      </c>
      <c r="C94" s="245" t="s">
        <v>1133</v>
      </c>
      <c r="D94" s="245" t="s">
        <v>1134</v>
      </c>
      <c r="E94" s="245" t="s">
        <v>542</v>
      </c>
      <c r="F94" s="338">
        <v>23445</v>
      </c>
      <c r="G94" s="244">
        <v>129.22999999999999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44368</v>
      </c>
      <c r="B95" s="244" t="s">
        <v>921</v>
      </c>
      <c r="C95" s="245" t="s">
        <v>922</v>
      </c>
      <c r="D95" s="245" t="s">
        <v>1135</v>
      </c>
      <c r="E95" s="245" t="s">
        <v>542</v>
      </c>
      <c r="F95" s="338">
        <v>102916</v>
      </c>
      <c r="G95" s="244">
        <v>814.94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44368</v>
      </c>
      <c r="B96" s="244" t="s">
        <v>921</v>
      </c>
      <c r="C96" s="245" t="s">
        <v>922</v>
      </c>
      <c r="D96" s="245" t="s">
        <v>1136</v>
      </c>
      <c r="E96" s="245" t="s">
        <v>542</v>
      </c>
      <c r="F96" s="338">
        <v>98113</v>
      </c>
      <c r="G96" s="244">
        <v>806.87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44368</v>
      </c>
      <c r="B97" s="244" t="s">
        <v>1137</v>
      </c>
      <c r="C97" s="245" t="s">
        <v>1138</v>
      </c>
      <c r="D97" s="245" t="s">
        <v>845</v>
      </c>
      <c r="E97" s="245" t="s">
        <v>542</v>
      </c>
      <c r="F97" s="338">
        <v>56436</v>
      </c>
      <c r="G97" s="244">
        <v>112.4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44368</v>
      </c>
      <c r="B98" s="244" t="s">
        <v>1137</v>
      </c>
      <c r="C98" s="245" t="s">
        <v>1138</v>
      </c>
      <c r="D98" s="245" t="s">
        <v>1139</v>
      </c>
      <c r="E98" s="245" t="s">
        <v>542</v>
      </c>
      <c r="F98" s="338">
        <v>70387</v>
      </c>
      <c r="G98" s="244">
        <v>117.18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44368</v>
      </c>
      <c r="B99" s="244" t="s">
        <v>1140</v>
      </c>
      <c r="C99" s="245" t="s">
        <v>1141</v>
      </c>
      <c r="D99" s="245" t="s">
        <v>845</v>
      </c>
      <c r="E99" s="245" t="s">
        <v>542</v>
      </c>
      <c r="F99" s="338">
        <v>26619</v>
      </c>
      <c r="G99" s="244">
        <v>747.93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44368</v>
      </c>
      <c r="B100" s="244" t="s">
        <v>1140</v>
      </c>
      <c r="C100" s="245" t="s">
        <v>1141</v>
      </c>
      <c r="D100" s="245" t="s">
        <v>907</v>
      </c>
      <c r="E100" s="245" t="s">
        <v>542</v>
      </c>
      <c r="F100" s="338">
        <v>27036</v>
      </c>
      <c r="G100" s="244">
        <v>744.44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44368</v>
      </c>
      <c r="B101" s="244" t="s">
        <v>488</v>
      </c>
      <c r="C101" s="245" t="s">
        <v>1142</v>
      </c>
      <c r="D101" s="245" t="s">
        <v>1143</v>
      </c>
      <c r="E101" s="245" t="s">
        <v>542</v>
      </c>
      <c r="F101" s="338">
        <v>19006071</v>
      </c>
      <c r="G101" s="244">
        <v>12.42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44368</v>
      </c>
      <c r="B102" s="244" t="s">
        <v>488</v>
      </c>
      <c r="C102" s="245" t="s">
        <v>1142</v>
      </c>
      <c r="D102" s="245" t="s">
        <v>955</v>
      </c>
      <c r="E102" s="245" t="s">
        <v>542</v>
      </c>
      <c r="F102" s="338">
        <v>16255976</v>
      </c>
      <c r="G102" s="244">
        <v>12.23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44368</v>
      </c>
      <c r="B103" s="244" t="s">
        <v>1144</v>
      </c>
      <c r="C103" s="245" t="s">
        <v>1145</v>
      </c>
      <c r="D103" s="245" t="s">
        <v>1146</v>
      </c>
      <c r="E103" s="245" t="s">
        <v>542</v>
      </c>
      <c r="F103" s="338">
        <v>1900000</v>
      </c>
      <c r="G103" s="244">
        <v>17.2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44368</v>
      </c>
      <c r="B104" s="244" t="s">
        <v>923</v>
      </c>
      <c r="C104" s="245" t="s">
        <v>924</v>
      </c>
      <c r="D104" s="245" t="s">
        <v>1028</v>
      </c>
      <c r="E104" s="245" t="s">
        <v>542</v>
      </c>
      <c r="F104" s="338">
        <v>73685</v>
      </c>
      <c r="G104" s="244">
        <v>205.36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44368</v>
      </c>
      <c r="B105" s="244" t="s">
        <v>1031</v>
      </c>
      <c r="C105" s="245" t="s">
        <v>1032</v>
      </c>
      <c r="D105" s="245" t="s">
        <v>841</v>
      </c>
      <c r="E105" s="245" t="s">
        <v>542</v>
      </c>
      <c r="F105" s="338">
        <v>168900</v>
      </c>
      <c r="G105" s="244">
        <v>0.95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44368</v>
      </c>
      <c r="B106" s="244" t="s">
        <v>1147</v>
      </c>
      <c r="C106" s="245" t="s">
        <v>1148</v>
      </c>
      <c r="D106" s="245" t="s">
        <v>1149</v>
      </c>
      <c r="E106" s="245" t="s">
        <v>542</v>
      </c>
      <c r="F106" s="338">
        <v>500000</v>
      </c>
      <c r="G106" s="244">
        <v>1.3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44368</v>
      </c>
      <c r="B107" s="244" t="s">
        <v>1147</v>
      </c>
      <c r="C107" s="245" t="s">
        <v>1148</v>
      </c>
      <c r="D107" s="245" t="s">
        <v>841</v>
      </c>
      <c r="E107" s="245" t="s">
        <v>542</v>
      </c>
      <c r="F107" s="338">
        <v>209855</v>
      </c>
      <c r="G107" s="244">
        <v>1.3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44368</v>
      </c>
      <c r="B108" s="244" t="s">
        <v>1150</v>
      </c>
      <c r="C108" s="245" t="s">
        <v>1151</v>
      </c>
      <c r="D108" s="245" t="s">
        <v>1110</v>
      </c>
      <c r="E108" s="245" t="s">
        <v>542</v>
      </c>
      <c r="F108" s="338">
        <v>2000</v>
      </c>
      <c r="G108" s="244">
        <v>164.34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44368</v>
      </c>
      <c r="B109" s="244" t="s">
        <v>1150</v>
      </c>
      <c r="C109" s="245" t="s">
        <v>1151</v>
      </c>
      <c r="D109" s="245" t="s">
        <v>1152</v>
      </c>
      <c r="E109" s="245" t="s">
        <v>542</v>
      </c>
      <c r="F109" s="338">
        <v>330135</v>
      </c>
      <c r="G109" s="244">
        <v>155.87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44368</v>
      </c>
      <c r="B110" s="244" t="s">
        <v>1153</v>
      </c>
      <c r="C110" s="245" t="s">
        <v>1154</v>
      </c>
      <c r="D110" s="245" t="s">
        <v>1155</v>
      </c>
      <c r="E110" s="245" t="s">
        <v>543</v>
      </c>
      <c r="F110" s="338">
        <v>10000000</v>
      </c>
      <c r="G110" s="244">
        <v>11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44368</v>
      </c>
      <c r="B111" s="244" t="s">
        <v>1153</v>
      </c>
      <c r="C111" s="245" t="s">
        <v>1154</v>
      </c>
      <c r="D111" s="245" t="s">
        <v>1155</v>
      </c>
      <c r="E111" s="245" t="s">
        <v>543</v>
      </c>
      <c r="F111" s="338">
        <v>15000000</v>
      </c>
      <c r="G111" s="244">
        <v>11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44368</v>
      </c>
      <c r="B112" s="244" t="s">
        <v>1156</v>
      </c>
      <c r="C112" s="245" t="s">
        <v>1157</v>
      </c>
      <c r="D112" s="245" t="s">
        <v>1158</v>
      </c>
      <c r="E112" s="245" t="s">
        <v>543</v>
      </c>
      <c r="F112" s="338">
        <v>1300000</v>
      </c>
      <c r="G112" s="244">
        <v>0.65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44368</v>
      </c>
      <c r="B113" s="244" t="s">
        <v>1159</v>
      </c>
      <c r="C113" s="245" t="s">
        <v>1160</v>
      </c>
      <c r="D113" s="245" t="s">
        <v>1161</v>
      </c>
      <c r="E113" s="245" t="s">
        <v>543</v>
      </c>
      <c r="F113" s="338">
        <v>153000</v>
      </c>
      <c r="G113" s="244">
        <v>75.040000000000006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44368</v>
      </c>
      <c r="B114" s="244" t="s">
        <v>1099</v>
      </c>
      <c r="C114" s="245" t="s">
        <v>1100</v>
      </c>
      <c r="D114" s="245" t="s">
        <v>845</v>
      </c>
      <c r="E114" s="245" t="s">
        <v>543</v>
      </c>
      <c r="F114" s="338">
        <v>221309</v>
      </c>
      <c r="G114" s="244">
        <v>489.95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44368</v>
      </c>
      <c r="B115" s="244" t="s">
        <v>1101</v>
      </c>
      <c r="C115" s="245" t="s">
        <v>1102</v>
      </c>
      <c r="D115" s="245" t="s">
        <v>968</v>
      </c>
      <c r="E115" s="245" t="s">
        <v>543</v>
      </c>
      <c r="F115" s="338">
        <v>125000</v>
      </c>
      <c r="G115" s="244">
        <v>107.2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44368</v>
      </c>
      <c r="B116" s="244" t="s">
        <v>1101</v>
      </c>
      <c r="C116" s="245" t="s">
        <v>1102</v>
      </c>
      <c r="D116" s="245" t="s">
        <v>845</v>
      </c>
      <c r="E116" s="245" t="s">
        <v>543</v>
      </c>
      <c r="F116" s="338">
        <v>185298</v>
      </c>
      <c r="G116" s="244">
        <v>99.53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44368</v>
      </c>
      <c r="B117" s="244" t="s">
        <v>1103</v>
      </c>
      <c r="C117" s="245" t="s">
        <v>1104</v>
      </c>
      <c r="D117" s="245" t="s">
        <v>1107</v>
      </c>
      <c r="E117" s="245" t="s">
        <v>543</v>
      </c>
      <c r="F117" s="338">
        <v>3750</v>
      </c>
      <c r="G117" s="244">
        <v>385.16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44368</v>
      </c>
      <c r="B118" s="244" t="s">
        <v>1103</v>
      </c>
      <c r="C118" s="245" t="s">
        <v>1104</v>
      </c>
      <c r="D118" s="245" t="s">
        <v>1110</v>
      </c>
      <c r="E118" s="245" t="s">
        <v>543</v>
      </c>
      <c r="F118" s="338">
        <v>78746</v>
      </c>
      <c r="G118" s="244">
        <v>389.36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44368</v>
      </c>
      <c r="B119" s="244" t="s">
        <v>1103</v>
      </c>
      <c r="C119" s="245" t="s">
        <v>1104</v>
      </c>
      <c r="D119" s="245" t="s">
        <v>1162</v>
      </c>
      <c r="E119" s="245" t="s">
        <v>543</v>
      </c>
      <c r="F119" s="338">
        <v>129625</v>
      </c>
      <c r="G119" s="244">
        <v>385.44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44368</v>
      </c>
      <c r="B120" s="244" t="s">
        <v>1103</v>
      </c>
      <c r="C120" s="245" t="s">
        <v>1104</v>
      </c>
      <c r="D120" s="245" t="s">
        <v>1163</v>
      </c>
      <c r="E120" s="245" t="s">
        <v>543</v>
      </c>
      <c r="F120" s="338">
        <v>85759</v>
      </c>
      <c r="G120" s="244">
        <v>385.47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44368</v>
      </c>
      <c r="B121" s="244" t="s">
        <v>1103</v>
      </c>
      <c r="C121" s="245" t="s">
        <v>1104</v>
      </c>
      <c r="D121" s="245" t="s">
        <v>1164</v>
      </c>
      <c r="E121" s="245" t="s">
        <v>543</v>
      </c>
      <c r="F121" s="338">
        <v>300011</v>
      </c>
      <c r="G121" s="244">
        <v>385.26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44368</v>
      </c>
      <c r="B122" s="244" t="s">
        <v>1103</v>
      </c>
      <c r="C122" s="245" t="s">
        <v>1104</v>
      </c>
      <c r="D122" s="245" t="s">
        <v>1111</v>
      </c>
      <c r="E122" s="245" t="s">
        <v>543</v>
      </c>
      <c r="F122" s="338">
        <v>156979</v>
      </c>
      <c r="G122" s="244">
        <v>390.2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44368</v>
      </c>
      <c r="B123" s="244" t="s">
        <v>1103</v>
      </c>
      <c r="C123" s="245" t="s">
        <v>1104</v>
      </c>
      <c r="D123" s="245" t="s">
        <v>1165</v>
      </c>
      <c r="E123" s="245" t="s">
        <v>543</v>
      </c>
      <c r="F123" s="338">
        <v>109784</v>
      </c>
      <c r="G123" s="244">
        <v>385.14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44368</v>
      </c>
      <c r="B124" s="244" t="s">
        <v>1112</v>
      </c>
      <c r="C124" s="245" t="s">
        <v>1113</v>
      </c>
      <c r="D124" s="245" t="s">
        <v>920</v>
      </c>
      <c r="E124" s="245" t="s">
        <v>543</v>
      </c>
      <c r="F124" s="338">
        <v>226932</v>
      </c>
      <c r="G124" s="244">
        <v>135.76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44368</v>
      </c>
      <c r="B125" s="244" t="s">
        <v>1112</v>
      </c>
      <c r="C125" s="245" t="s">
        <v>1113</v>
      </c>
      <c r="D125" s="245" t="s">
        <v>845</v>
      </c>
      <c r="E125" s="245" t="s">
        <v>543</v>
      </c>
      <c r="F125" s="338">
        <v>410361</v>
      </c>
      <c r="G125" s="244">
        <v>136.32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44368</v>
      </c>
      <c r="B126" s="244" t="s">
        <v>934</v>
      </c>
      <c r="C126" s="245" t="s">
        <v>935</v>
      </c>
      <c r="D126" s="245" t="s">
        <v>907</v>
      </c>
      <c r="E126" s="245" t="s">
        <v>543</v>
      </c>
      <c r="F126" s="338">
        <v>176825</v>
      </c>
      <c r="G126" s="244">
        <v>593.4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44368</v>
      </c>
      <c r="B127" s="244" t="s">
        <v>1166</v>
      </c>
      <c r="C127" s="245" t="s">
        <v>1167</v>
      </c>
      <c r="D127" s="245" t="s">
        <v>1168</v>
      </c>
      <c r="E127" s="245" t="s">
        <v>543</v>
      </c>
      <c r="F127" s="338">
        <v>52821</v>
      </c>
      <c r="G127" s="244">
        <v>14.03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44368</v>
      </c>
      <c r="B128" s="244" t="s">
        <v>409</v>
      </c>
      <c r="C128" s="245" t="s">
        <v>1114</v>
      </c>
      <c r="D128" s="245" t="s">
        <v>845</v>
      </c>
      <c r="E128" s="245" t="s">
        <v>543</v>
      </c>
      <c r="F128" s="338">
        <v>4929048</v>
      </c>
      <c r="G128" s="244">
        <v>35.659999999999997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44368</v>
      </c>
      <c r="B129" s="244" t="s">
        <v>990</v>
      </c>
      <c r="C129" s="245" t="s">
        <v>992</v>
      </c>
      <c r="D129" s="245" t="s">
        <v>955</v>
      </c>
      <c r="E129" s="245" t="s">
        <v>543</v>
      </c>
      <c r="F129" s="338">
        <v>693570</v>
      </c>
      <c r="G129" s="244">
        <v>12.61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44368</v>
      </c>
      <c r="B130" s="244" t="s">
        <v>1023</v>
      </c>
      <c r="C130" s="245" t="s">
        <v>1024</v>
      </c>
      <c r="D130" s="245" t="s">
        <v>845</v>
      </c>
      <c r="E130" s="245" t="s">
        <v>543</v>
      </c>
      <c r="F130" s="338">
        <v>114722</v>
      </c>
      <c r="G130" s="244">
        <v>231.01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44368</v>
      </c>
      <c r="B131" s="244" t="s">
        <v>1115</v>
      </c>
      <c r="C131" s="245" t="s">
        <v>1116</v>
      </c>
      <c r="D131" s="245" t="s">
        <v>920</v>
      </c>
      <c r="E131" s="245" t="s">
        <v>543</v>
      </c>
      <c r="F131" s="338">
        <v>226816</v>
      </c>
      <c r="G131" s="244">
        <v>641.79999999999995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44368</v>
      </c>
      <c r="B132" s="244" t="s">
        <v>1115</v>
      </c>
      <c r="C132" s="245" t="s">
        <v>1116</v>
      </c>
      <c r="D132" s="245" t="s">
        <v>845</v>
      </c>
      <c r="E132" s="245" t="s">
        <v>543</v>
      </c>
      <c r="F132" s="338">
        <v>286754</v>
      </c>
      <c r="G132" s="244">
        <v>637.25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44368</v>
      </c>
      <c r="B133" s="244" t="s">
        <v>1117</v>
      </c>
      <c r="C133" s="245" t="s">
        <v>1118</v>
      </c>
      <c r="D133" s="245" t="s">
        <v>841</v>
      </c>
      <c r="E133" s="245" t="s">
        <v>543</v>
      </c>
      <c r="F133" s="338">
        <v>874930</v>
      </c>
      <c r="G133" s="244">
        <v>29.73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44368</v>
      </c>
      <c r="B134" s="244" t="s">
        <v>1025</v>
      </c>
      <c r="C134" s="245" t="s">
        <v>1026</v>
      </c>
      <c r="D134" s="245" t="s">
        <v>845</v>
      </c>
      <c r="E134" s="245" t="s">
        <v>543</v>
      </c>
      <c r="F134" s="338">
        <v>103376</v>
      </c>
      <c r="G134" s="244">
        <v>91.75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44368</v>
      </c>
      <c r="B135" s="244" t="s">
        <v>1025</v>
      </c>
      <c r="C135" s="245" t="s">
        <v>1026</v>
      </c>
      <c r="D135" s="245" t="s">
        <v>969</v>
      </c>
      <c r="E135" s="245" t="s">
        <v>543</v>
      </c>
      <c r="F135" s="338">
        <v>83708</v>
      </c>
      <c r="G135" s="244">
        <v>91.78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44368</v>
      </c>
      <c r="B136" s="244" t="s">
        <v>1119</v>
      </c>
      <c r="C136" s="245" t="s">
        <v>1120</v>
      </c>
      <c r="D136" s="245" t="s">
        <v>1121</v>
      </c>
      <c r="E136" s="245" t="s">
        <v>543</v>
      </c>
      <c r="F136" s="338">
        <v>131326</v>
      </c>
      <c r="G136" s="244">
        <v>61.64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44368</v>
      </c>
      <c r="B137" s="244" t="s">
        <v>1169</v>
      </c>
      <c r="C137" s="245" t="s">
        <v>1170</v>
      </c>
      <c r="D137" s="245" t="s">
        <v>1171</v>
      </c>
      <c r="E137" s="245" t="s">
        <v>543</v>
      </c>
      <c r="F137" s="338">
        <v>240269</v>
      </c>
      <c r="G137" s="244">
        <v>6.88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44368</v>
      </c>
      <c r="B138" s="244" t="s">
        <v>1122</v>
      </c>
      <c r="C138" s="245" t="s">
        <v>1123</v>
      </c>
      <c r="D138" s="245" t="s">
        <v>1172</v>
      </c>
      <c r="E138" s="245" t="s">
        <v>543</v>
      </c>
      <c r="F138" s="338">
        <v>200000</v>
      </c>
      <c r="G138" s="244">
        <v>21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44368</v>
      </c>
      <c r="B139" s="244" t="s">
        <v>972</v>
      </c>
      <c r="C139" s="245" t="s">
        <v>973</v>
      </c>
      <c r="D139" s="245" t="s">
        <v>1125</v>
      </c>
      <c r="E139" s="245" t="s">
        <v>543</v>
      </c>
      <c r="F139" s="338">
        <v>77461</v>
      </c>
      <c r="G139" s="244">
        <v>43.07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44368</v>
      </c>
      <c r="B140" s="244" t="s">
        <v>972</v>
      </c>
      <c r="C140" s="245" t="s">
        <v>973</v>
      </c>
      <c r="D140" s="245" t="s">
        <v>1173</v>
      </c>
      <c r="E140" s="245" t="s">
        <v>543</v>
      </c>
      <c r="F140" s="338">
        <v>74000</v>
      </c>
      <c r="G140" s="244">
        <v>42.95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44368</v>
      </c>
      <c r="B141" s="244" t="s">
        <v>972</v>
      </c>
      <c r="C141" s="245" t="s">
        <v>973</v>
      </c>
      <c r="D141" s="245" t="s">
        <v>907</v>
      </c>
      <c r="E141" s="245" t="s">
        <v>543</v>
      </c>
      <c r="F141" s="338">
        <v>53266</v>
      </c>
      <c r="G141" s="244">
        <v>43.81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44368</v>
      </c>
      <c r="B142" s="244" t="s">
        <v>972</v>
      </c>
      <c r="C142" s="245" t="s">
        <v>973</v>
      </c>
      <c r="D142" s="245" t="s">
        <v>1027</v>
      </c>
      <c r="E142" s="245" t="s">
        <v>543</v>
      </c>
      <c r="F142" s="338">
        <v>40245</v>
      </c>
      <c r="G142" s="244">
        <v>43.2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44368</v>
      </c>
      <c r="B143" s="244" t="s">
        <v>1126</v>
      </c>
      <c r="C143" s="245" t="s">
        <v>1127</v>
      </c>
      <c r="D143" s="245" t="s">
        <v>1128</v>
      </c>
      <c r="E143" s="245" t="s">
        <v>543</v>
      </c>
      <c r="F143" s="338">
        <v>72944</v>
      </c>
      <c r="G143" s="244">
        <v>66.78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44368</v>
      </c>
      <c r="B144" s="244" t="s">
        <v>1029</v>
      </c>
      <c r="C144" s="245" t="s">
        <v>1030</v>
      </c>
      <c r="D144" s="245" t="s">
        <v>1028</v>
      </c>
      <c r="E144" s="245" t="s">
        <v>543</v>
      </c>
      <c r="F144" s="338">
        <v>2633935</v>
      </c>
      <c r="G144" s="244">
        <v>9.98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44368</v>
      </c>
      <c r="B145" s="244" t="s">
        <v>1129</v>
      </c>
      <c r="C145" s="245" t="s">
        <v>1130</v>
      </c>
      <c r="D145" s="245" t="s">
        <v>1174</v>
      </c>
      <c r="E145" s="245" t="s">
        <v>543</v>
      </c>
      <c r="F145" s="338">
        <v>200000</v>
      </c>
      <c r="G145" s="244">
        <v>58.02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44368</v>
      </c>
      <c r="B146" s="244" t="s">
        <v>1129</v>
      </c>
      <c r="C146" s="245" t="s">
        <v>1130</v>
      </c>
      <c r="D146" s="245" t="s">
        <v>1131</v>
      </c>
      <c r="E146" s="245" t="s">
        <v>543</v>
      </c>
      <c r="F146" s="338">
        <v>177565</v>
      </c>
      <c r="G146" s="244">
        <v>58.85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44368</v>
      </c>
      <c r="B147" s="244" t="s">
        <v>1132</v>
      </c>
      <c r="C147" s="245" t="s">
        <v>1133</v>
      </c>
      <c r="D147" s="245" t="s">
        <v>1134</v>
      </c>
      <c r="E147" s="245" t="s">
        <v>543</v>
      </c>
      <c r="F147" s="338">
        <v>348445</v>
      </c>
      <c r="G147" s="244">
        <v>126.5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44368</v>
      </c>
      <c r="B148" s="244" t="s">
        <v>921</v>
      </c>
      <c r="C148" s="245" t="s">
        <v>922</v>
      </c>
      <c r="D148" s="245" t="s">
        <v>1136</v>
      </c>
      <c r="E148" s="245" t="s">
        <v>543</v>
      </c>
      <c r="F148" s="338">
        <v>98113</v>
      </c>
      <c r="G148" s="244">
        <v>807.17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44368</v>
      </c>
      <c r="B149" s="244" t="s">
        <v>921</v>
      </c>
      <c r="C149" s="245" t="s">
        <v>922</v>
      </c>
      <c r="D149" s="245" t="s">
        <v>1135</v>
      </c>
      <c r="E149" s="245" t="s">
        <v>543</v>
      </c>
      <c r="F149" s="338">
        <v>102916</v>
      </c>
      <c r="G149" s="244">
        <v>814.37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44368</v>
      </c>
      <c r="B150" s="244" t="s">
        <v>1175</v>
      </c>
      <c r="C150" s="245" t="s">
        <v>1176</v>
      </c>
      <c r="D150" s="245" t="s">
        <v>1177</v>
      </c>
      <c r="E150" s="245" t="s">
        <v>543</v>
      </c>
      <c r="F150" s="338">
        <v>4145531</v>
      </c>
      <c r="G150" s="244">
        <v>0.75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44368</v>
      </c>
      <c r="B151" s="244" t="s">
        <v>1137</v>
      </c>
      <c r="C151" s="245" t="s">
        <v>1138</v>
      </c>
      <c r="D151" s="245" t="s">
        <v>845</v>
      </c>
      <c r="E151" s="245" t="s">
        <v>543</v>
      </c>
      <c r="F151" s="338">
        <v>56436</v>
      </c>
      <c r="G151" s="244">
        <v>112.4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44368</v>
      </c>
      <c r="B152" s="244" t="s">
        <v>1137</v>
      </c>
      <c r="C152" s="245" t="s">
        <v>1138</v>
      </c>
      <c r="D152" s="245" t="s">
        <v>1139</v>
      </c>
      <c r="E152" s="245" t="s">
        <v>543</v>
      </c>
      <c r="F152" s="338">
        <v>70387</v>
      </c>
      <c r="G152" s="244">
        <v>117.98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44368</v>
      </c>
      <c r="B153" s="244" t="s">
        <v>1140</v>
      </c>
      <c r="C153" s="245" t="s">
        <v>1141</v>
      </c>
      <c r="D153" s="245" t="s">
        <v>907</v>
      </c>
      <c r="E153" s="245" t="s">
        <v>543</v>
      </c>
      <c r="F153" s="338">
        <v>27040</v>
      </c>
      <c r="G153" s="244">
        <v>745.23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44368</v>
      </c>
      <c r="B154" s="244" t="s">
        <v>1140</v>
      </c>
      <c r="C154" s="245" t="s">
        <v>1141</v>
      </c>
      <c r="D154" s="245" t="s">
        <v>845</v>
      </c>
      <c r="E154" s="245" t="s">
        <v>543</v>
      </c>
      <c r="F154" s="338">
        <v>26699</v>
      </c>
      <c r="G154" s="244">
        <v>748.31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44368</v>
      </c>
      <c r="B155" s="244" t="s">
        <v>488</v>
      </c>
      <c r="C155" s="245" t="s">
        <v>1142</v>
      </c>
      <c r="D155" s="245" t="s">
        <v>1143</v>
      </c>
      <c r="E155" s="245" t="s">
        <v>543</v>
      </c>
      <c r="F155" s="338">
        <v>18120350</v>
      </c>
      <c r="G155" s="244">
        <v>12.4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44368</v>
      </c>
      <c r="B156" s="244" t="s">
        <v>488</v>
      </c>
      <c r="C156" s="245" t="s">
        <v>1142</v>
      </c>
      <c r="D156" s="245" t="s">
        <v>955</v>
      </c>
      <c r="E156" s="245" t="s">
        <v>543</v>
      </c>
      <c r="F156" s="338">
        <v>14813858</v>
      </c>
      <c r="G156" s="244">
        <v>12.27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44368</v>
      </c>
      <c r="B157" s="244" t="s">
        <v>1144</v>
      </c>
      <c r="C157" s="245" t="s">
        <v>1145</v>
      </c>
      <c r="D157" s="245" t="s">
        <v>1019</v>
      </c>
      <c r="E157" s="245" t="s">
        <v>543</v>
      </c>
      <c r="F157" s="338">
        <v>1910000</v>
      </c>
      <c r="G157" s="244">
        <v>17.2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44368</v>
      </c>
      <c r="B158" s="244" t="s">
        <v>1178</v>
      </c>
      <c r="C158" s="245" t="s">
        <v>1179</v>
      </c>
      <c r="D158" s="245" t="s">
        <v>1180</v>
      </c>
      <c r="E158" s="245" t="s">
        <v>543</v>
      </c>
      <c r="F158" s="338">
        <v>61223</v>
      </c>
      <c r="G158" s="244">
        <v>41.83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44368</v>
      </c>
      <c r="B159" s="244" t="s">
        <v>923</v>
      </c>
      <c r="C159" s="245" t="s">
        <v>924</v>
      </c>
      <c r="D159" s="245" t="s">
        <v>1028</v>
      </c>
      <c r="E159" s="245" t="s">
        <v>543</v>
      </c>
      <c r="F159" s="338">
        <v>203885</v>
      </c>
      <c r="G159" s="244">
        <v>203.23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44368</v>
      </c>
      <c r="B160" s="244" t="s">
        <v>1031</v>
      </c>
      <c r="C160" s="245" t="s">
        <v>1032</v>
      </c>
      <c r="D160" s="245" t="s">
        <v>841</v>
      </c>
      <c r="E160" s="245" t="s">
        <v>543</v>
      </c>
      <c r="F160" s="338">
        <v>1523448</v>
      </c>
      <c r="G160" s="244">
        <v>1.05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44368</v>
      </c>
      <c r="B161" s="244" t="s">
        <v>1147</v>
      </c>
      <c r="C161" s="245" t="s">
        <v>1148</v>
      </c>
      <c r="D161" s="245" t="s">
        <v>1181</v>
      </c>
      <c r="E161" s="245" t="s">
        <v>543</v>
      </c>
      <c r="F161" s="338">
        <v>500000</v>
      </c>
      <c r="G161" s="244">
        <v>1.3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44368</v>
      </c>
      <c r="B162" s="244" t="s">
        <v>1150</v>
      </c>
      <c r="C162" s="245" t="s">
        <v>1151</v>
      </c>
      <c r="D162" s="245" t="s">
        <v>1182</v>
      </c>
      <c r="E162" s="245" t="s">
        <v>543</v>
      </c>
      <c r="F162" s="338">
        <v>200000</v>
      </c>
      <c r="G162" s="244">
        <v>155.52000000000001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44368</v>
      </c>
      <c r="B163" s="244" t="s">
        <v>1150</v>
      </c>
      <c r="C163" s="245" t="s">
        <v>1151</v>
      </c>
      <c r="D163" s="245" t="s">
        <v>1110</v>
      </c>
      <c r="E163" s="245" t="s">
        <v>543</v>
      </c>
      <c r="F163" s="338">
        <v>726359</v>
      </c>
      <c r="G163" s="244">
        <v>157.28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B164" s="244"/>
      <c r="C164" s="245"/>
      <c r="D164" s="245"/>
      <c r="E164" s="245"/>
      <c r="F164" s="338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B165" s="244"/>
      <c r="C165" s="245"/>
      <c r="D165" s="245"/>
      <c r="E165" s="245"/>
      <c r="F165" s="338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B166" s="244"/>
      <c r="C166" s="245"/>
      <c r="D166" s="245"/>
      <c r="E166" s="245"/>
      <c r="F166" s="338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B167" s="244"/>
      <c r="C167" s="245"/>
      <c r="D167" s="245"/>
      <c r="E167" s="245"/>
      <c r="F167" s="338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B168" s="244"/>
      <c r="C168" s="245"/>
      <c r="D168" s="245"/>
      <c r="E168" s="245"/>
      <c r="F168" s="338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B169" s="244"/>
      <c r="C169" s="245"/>
      <c r="D169" s="245"/>
      <c r="E169" s="245"/>
      <c r="F169" s="338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B170" s="244"/>
      <c r="C170" s="245"/>
      <c r="D170" s="245"/>
      <c r="E170" s="245"/>
      <c r="F170" s="338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B171" s="244"/>
      <c r="C171" s="245"/>
      <c r="D171" s="245"/>
      <c r="E171" s="245"/>
      <c r="F171" s="338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8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8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8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8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8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5"/>
  <sheetViews>
    <sheetView zoomScale="83" zoomScaleNormal="85" workbookViewId="0">
      <selection activeCell="H27" sqref="H2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3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2" customFormat="1" ht="14.25">
      <c r="A10" s="340">
        <v>1</v>
      </c>
      <c r="B10" s="353">
        <v>44291</v>
      </c>
      <c r="C10" s="354"/>
      <c r="D10" s="389" t="s">
        <v>109</v>
      </c>
      <c r="E10" s="358" t="s">
        <v>557</v>
      </c>
      <c r="F10" s="363" t="s">
        <v>838</v>
      </c>
      <c r="G10" s="363">
        <v>1370</v>
      </c>
      <c r="H10" s="358"/>
      <c r="I10" s="355" t="s">
        <v>839</v>
      </c>
      <c r="J10" s="360" t="s">
        <v>558</v>
      </c>
      <c r="K10" s="360"/>
      <c r="L10" s="367"/>
      <c r="M10" s="333"/>
      <c r="N10" s="342"/>
      <c r="O10" s="339"/>
      <c r="P10" s="427"/>
      <c r="Q10" s="4"/>
      <c r="R10" s="428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2" customFormat="1" ht="14.25">
      <c r="A11" s="476">
        <v>2</v>
      </c>
      <c r="B11" s="477">
        <v>44319</v>
      </c>
      <c r="C11" s="478"/>
      <c r="D11" s="420" t="s">
        <v>249</v>
      </c>
      <c r="E11" s="479" t="s">
        <v>557</v>
      </c>
      <c r="F11" s="418">
        <v>663</v>
      </c>
      <c r="G11" s="480">
        <v>619</v>
      </c>
      <c r="H11" s="480">
        <v>703.5</v>
      </c>
      <c r="I11" s="481" t="s">
        <v>843</v>
      </c>
      <c r="J11" s="419" t="s">
        <v>975</v>
      </c>
      <c r="K11" s="419">
        <f t="shared" ref="K11" si="0">H11-F11</f>
        <v>40.5</v>
      </c>
      <c r="L11" s="482">
        <f>(F11*-0.8)/100</f>
        <v>-5.3039999999999994</v>
      </c>
      <c r="M11" s="483">
        <f t="shared" ref="M11" si="1">(K11+L11)/F11</f>
        <v>5.3085972850678731E-2</v>
      </c>
      <c r="N11" s="419" t="s">
        <v>556</v>
      </c>
      <c r="O11" s="456">
        <v>44364</v>
      </c>
      <c r="P11" s="427"/>
      <c r="Q11" s="4"/>
      <c r="R11" s="42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2" customFormat="1" ht="14.25">
      <c r="A12" s="340">
        <v>3</v>
      </c>
      <c r="B12" s="353">
        <v>44342</v>
      </c>
      <c r="C12" s="354"/>
      <c r="D12" s="389" t="s">
        <v>402</v>
      </c>
      <c r="E12" s="358" t="s">
        <v>557</v>
      </c>
      <c r="F12" s="366" t="s">
        <v>853</v>
      </c>
      <c r="G12" s="363">
        <v>2650</v>
      </c>
      <c r="H12" s="358"/>
      <c r="I12" s="355" t="s">
        <v>854</v>
      </c>
      <c r="J12" s="360" t="s">
        <v>558</v>
      </c>
      <c r="K12" s="360"/>
      <c r="L12" s="367"/>
      <c r="M12" s="333"/>
      <c r="N12" s="342"/>
      <c r="O12" s="339"/>
      <c r="P12" s="427"/>
      <c r="Q12" s="4"/>
      <c r="R12" s="42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2" customFormat="1" ht="14.25">
      <c r="A13" s="488">
        <v>4</v>
      </c>
      <c r="B13" s="489">
        <v>44343</v>
      </c>
      <c r="C13" s="490"/>
      <c r="D13" s="491" t="s">
        <v>68</v>
      </c>
      <c r="E13" s="492" t="s">
        <v>557</v>
      </c>
      <c r="F13" s="493">
        <v>522.5</v>
      </c>
      <c r="G13" s="494">
        <v>488</v>
      </c>
      <c r="H13" s="494">
        <v>544</v>
      </c>
      <c r="I13" s="495" t="s">
        <v>857</v>
      </c>
      <c r="J13" s="496" t="s">
        <v>976</v>
      </c>
      <c r="K13" s="496">
        <f t="shared" ref="K13" si="2">H13-F13</f>
        <v>21.5</v>
      </c>
      <c r="L13" s="497">
        <f>(F13*-0.8)/100</f>
        <v>-4.18</v>
      </c>
      <c r="M13" s="498">
        <f t="shared" ref="M13" si="3">(K13+L13)/F13</f>
        <v>3.3148325358851677E-2</v>
      </c>
      <c r="N13" s="496" t="s">
        <v>556</v>
      </c>
      <c r="O13" s="499">
        <v>44355</v>
      </c>
      <c r="P13" s="427"/>
      <c r="Q13" s="4"/>
      <c r="R13" s="42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2" customFormat="1" ht="14.25">
      <c r="A14" s="476">
        <v>5</v>
      </c>
      <c r="B14" s="477">
        <v>44347</v>
      </c>
      <c r="C14" s="478"/>
      <c r="D14" s="420" t="s">
        <v>167</v>
      </c>
      <c r="E14" s="479" t="s">
        <v>557</v>
      </c>
      <c r="F14" s="418">
        <v>2085</v>
      </c>
      <c r="G14" s="480">
        <v>1970</v>
      </c>
      <c r="H14" s="479">
        <v>2245</v>
      </c>
      <c r="I14" s="481" t="s">
        <v>860</v>
      </c>
      <c r="J14" s="419" t="s">
        <v>883</v>
      </c>
      <c r="K14" s="419">
        <f t="shared" ref="K14" si="4">H14-F14</f>
        <v>160</v>
      </c>
      <c r="L14" s="482">
        <f>(F14*-0.8)/100</f>
        <v>-16.68</v>
      </c>
      <c r="M14" s="483">
        <f t="shared" ref="M14" si="5">(K14+L14)/F14</f>
        <v>6.8738609112709834E-2</v>
      </c>
      <c r="N14" s="419" t="s">
        <v>556</v>
      </c>
      <c r="O14" s="456">
        <v>44350</v>
      </c>
      <c r="P14" s="427"/>
      <c r="Q14" s="4"/>
      <c r="R14" s="42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3">
        <v>44348</v>
      </c>
      <c r="C15" s="354"/>
      <c r="D15" s="389" t="s">
        <v>110</v>
      </c>
      <c r="E15" s="358" t="s">
        <v>557</v>
      </c>
      <c r="F15" s="366" t="s">
        <v>864</v>
      </c>
      <c r="G15" s="363">
        <v>2790</v>
      </c>
      <c r="H15" s="358"/>
      <c r="I15" s="355" t="s">
        <v>865</v>
      </c>
      <c r="J15" s="334" t="s">
        <v>558</v>
      </c>
      <c r="K15" s="334"/>
      <c r="L15" s="381"/>
      <c r="M15" s="379"/>
      <c r="N15" s="334"/>
      <c r="O15" s="372"/>
      <c r="P15" s="427"/>
      <c r="Q15" s="4"/>
      <c r="R15" s="42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6">
        <v>7</v>
      </c>
      <c r="B16" s="477">
        <v>44349</v>
      </c>
      <c r="C16" s="478"/>
      <c r="D16" s="420" t="s">
        <v>481</v>
      </c>
      <c r="E16" s="479" t="s">
        <v>557</v>
      </c>
      <c r="F16" s="418">
        <v>2035</v>
      </c>
      <c r="G16" s="480">
        <v>1895</v>
      </c>
      <c r="H16" s="479">
        <v>2195</v>
      </c>
      <c r="I16" s="481" t="s">
        <v>860</v>
      </c>
      <c r="J16" s="419" t="s">
        <v>883</v>
      </c>
      <c r="K16" s="419">
        <f t="shared" ref="K16" si="6">H16-F16</f>
        <v>160</v>
      </c>
      <c r="L16" s="482">
        <f>(F16*-0.8)/100</f>
        <v>-16.28</v>
      </c>
      <c r="M16" s="483">
        <f t="shared" ref="M16" si="7">(K16+L16)/F16</f>
        <v>7.0624078624078629E-2</v>
      </c>
      <c r="N16" s="419" t="s">
        <v>556</v>
      </c>
      <c r="O16" s="456">
        <v>44351</v>
      </c>
      <c r="P16" s="427"/>
      <c r="Q16" s="4"/>
      <c r="R16" s="42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8">
        <v>8</v>
      </c>
      <c r="B17" s="489">
        <v>44350</v>
      </c>
      <c r="C17" s="490"/>
      <c r="D17" s="491" t="s">
        <v>830</v>
      </c>
      <c r="E17" s="492" t="s">
        <v>909</v>
      </c>
      <c r="F17" s="493">
        <v>292</v>
      </c>
      <c r="G17" s="494">
        <v>275</v>
      </c>
      <c r="H17" s="494">
        <v>306.5</v>
      </c>
      <c r="I17" s="495" t="s">
        <v>908</v>
      </c>
      <c r="J17" s="496" t="s">
        <v>977</v>
      </c>
      <c r="K17" s="496">
        <f t="shared" ref="K17" si="8">H17-F17</f>
        <v>14.5</v>
      </c>
      <c r="L17" s="497">
        <f>(F17*-0.8)/100</f>
        <v>-2.3360000000000003</v>
      </c>
      <c r="M17" s="498">
        <f t="shared" ref="M17" si="9">(K17+L17)/F17</f>
        <v>4.165753424657534E-2</v>
      </c>
      <c r="N17" s="496" t="s">
        <v>556</v>
      </c>
      <c r="O17" s="499">
        <v>44351</v>
      </c>
      <c r="P17" s="427"/>
      <c r="Q17" s="4"/>
      <c r="R17" s="42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3">
        <v>44357</v>
      </c>
      <c r="C18" s="354"/>
      <c r="D18" s="389" t="s">
        <v>74</v>
      </c>
      <c r="E18" s="358" t="s">
        <v>557</v>
      </c>
      <c r="F18" s="366" t="s">
        <v>914</v>
      </c>
      <c r="G18" s="363">
        <v>3345</v>
      </c>
      <c r="H18" s="358"/>
      <c r="I18" s="355" t="s">
        <v>915</v>
      </c>
      <c r="J18" s="334" t="s">
        <v>558</v>
      </c>
      <c r="K18" s="334"/>
      <c r="L18" s="381"/>
      <c r="M18" s="379"/>
      <c r="N18" s="334"/>
      <c r="O18" s="372"/>
      <c r="P18" s="427"/>
      <c r="Q18" s="4"/>
      <c r="R18" s="42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3">
        <v>44361</v>
      </c>
      <c r="C19" s="354"/>
      <c r="D19" s="389" t="s">
        <v>772</v>
      </c>
      <c r="E19" s="358" t="s">
        <v>557</v>
      </c>
      <c r="F19" s="366" t="s">
        <v>942</v>
      </c>
      <c r="G19" s="363">
        <v>1930</v>
      </c>
      <c r="H19" s="358"/>
      <c r="I19" s="355" t="s">
        <v>860</v>
      </c>
      <c r="J19" s="334" t="s">
        <v>558</v>
      </c>
      <c r="K19" s="334"/>
      <c r="L19" s="381"/>
      <c r="M19" s="379"/>
      <c r="N19" s="334"/>
      <c r="O19" s="372"/>
      <c r="P19" s="427"/>
      <c r="Q19" s="4"/>
      <c r="R19" s="428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3">
        <v>44362</v>
      </c>
      <c r="C20" s="354"/>
      <c r="D20" s="389" t="s">
        <v>463</v>
      </c>
      <c r="E20" s="358" t="s">
        <v>557</v>
      </c>
      <c r="F20" s="366" t="s">
        <v>949</v>
      </c>
      <c r="G20" s="363">
        <v>123</v>
      </c>
      <c r="H20" s="358"/>
      <c r="I20" s="355">
        <v>150</v>
      </c>
      <c r="J20" s="334" t="s">
        <v>558</v>
      </c>
      <c r="K20" s="334"/>
      <c r="L20" s="381"/>
      <c r="M20" s="379"/>
      <c r="N20" s="334"/>
      <c r="O20" s="372"/>
      <c r="P20" s="427"/>
      <c r="Q20" s="4"/>
      <c r="R20" s="428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>
        <v>12</v>
      </c>
      <c r="B21" s="353">
        <v>44363</v>
      </c>
      <c r="C21" s="354"/>
      <c r="D21" s="389" t="s">
        <v>96</v>
      </c>
      <c r="E21" s="358" t="s">
        <v>557</v>
      </c>
      <c r="F21" s="366" t="s">
        <v>956</v>
      </c>
      <c r="G21" s="363">
        <v>1119</v>
      </c>
      <c r="H21" s="358"/>
      <c r="I21" s="355" t="s">
        <v>957</v>
      </c>
      <c r="J21" s="334" t="s">
        <v>558</v>
      </c>
      <c r="K21" s="334"/>
      <c r="L21" s="381"/>
      <c r="M21" s="379"/>
      <c r="N21" s="334"/>
      <c r="O21" s="372"/>
      <c r="P21" s="427"/>
      <c r="Q21" s="4"/>
      <c r="R21" s="428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538">
        <v>13</v>
      </c>
      <c r="B22" s="539">
        <v>44363</v>
      </c>
      <c r="C22" s="540"/>
      <c r="D22" s="513" t="s">
        <v>958</v>
      </c>
      <c r="E22" s="541" t="s">
        <v>557</v>
      </c>
      <c r="F22" s="461">
        <v>760</v>
      </c>
      <c r="G22" s="542">
        <v>710</v>
      </c>
      <c r="H22" s="541">
        <v>710</v>
      </c>
      <c r="I22" s="543" t="s">
        <v>959</v>
      </c>
      <c r="J22" s="463" t="s">
        <v>995</v>
      </c>
      <c r="K22" s="463">
        <f t="shared" ref="K22" si="10">H22-F22</f>
        <v>-50</v>
      </c>
      <c r="L22" s="464">
        <f>(F22*-0.7)/100</f>
        <v>-5.32</v>
      </c>
      <c r="M22" s="465">
        <f t="shared" ref="M22" si="11">(K22+L22)/F22</f>
        <v>-7.2789473684210529E-2</v>
      </c>
      <c r="N22" s="463" t="s">
        <v>620</v>
      </c>
      <c r="O22" s="466">
        <v>44365</v>
      </c>
      <c r="P22" s="427"/>
      <c r="Q22" s="4"/>
      <c r="R22" s="428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40"/>
      <c r="B23" s="353"/>
      <c r="C23" s="354"/>
      <c r="D23" s="389"/>
      <c r="E23" s="358"/>
      <c r="F23" s="366"/>
      <c r="G23" s="363"/>
      <c r="H23" s="358"/>
      <c r="I23" s="355"/>
      <c r="J23" s="334"/>
      <c r="K23" s="334"/>
      <c r="L23" s="381"/>
      <c r="M23" s="379"/>
      <c r="N23" s="334"/>
      <c r="O23" s="372"/>
      <c r="P23" s="427"/>
      <c r="Q23" s="4"/>
      <c r="R23" s="428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40"/>
      <c r="B24" s="353"/>
      <c r="C24" s="354"/>
      <c r="D24" s="365"/>
      <c r="E24" s="358"/>
      <c r="F24" s="358"/>
      <c r="G24" s="363"/>
      <c r="H24" s="358"/>
      <c r="I24" s="355"/>
      <c r="J24" s="360"/>
      <c r="K24" s="360"/>
      <c r="L24" s="367"/>
      <c r="M24" s="333"/>
      <c r="N24" s="342"/>
      <c r="O24" s="339"/>
      <c r="P24" s="427"/>
      <c r="Q24" s="4"/>
      <c r="R24" s="428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9"/>
      <c r="B25" s="410"/>
      <c r="C25" s="411"/>
      <c r="D25" s="412"/>
      <c r="E25" s="413"/>
      <c r="F25" s="413"/>
      <c r="G25" s="377"/>
      <c r="H25" s="413"/>
      <c r="I25" s="414"/>
      <c r="J25" s="378"/>
      <c r="K25" s="378"/>
      <c r="L25" s="415"/>
      <c r="M25" s="76"/>
      <c r="N25" s="416"/>
      <c r="O25" s="417"/>
      <c r="P25" s="361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9"/>
      <c r="B26" s="410"/>
      <c r="C26" s="411"/>
      <c r="D26" s="412"/>
      <c r="E26" s="413"/>
      <c r="F26" s="413"/>
      <c r="G26" s="377"/>
      <c r="H26" s="413"/>
      <c r="I26" s="414"/>
      <c r="J26" s="378"/>
      <c r="K26" s="378"/>
      <c r="L26" s="415"/>
      <c r="M26" s="76"/>
      <c r="N26" s="416"/>
      <c r="O26" s="417"/>
      <c r="P26" s="361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8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9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9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9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0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1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9" customFormat="1" ht="15" customHeight="1">
      <c r="A33" s="484">
        <v>1</v>
      </c>
      <c r="B33" s="437">
        <v>44337</v>
      </c>
      <c r="C33" s="485"/>
      <c r="D33" s="486" t="s">
        <v>304</v>
      </c>
      <c r="E33" s="418" t="s">
        <v>557</v>
      </c>
      <c r="F33" s="418">
        <v>1314</v>
      </c>
      <c r="G33" s="487">
        <v>1275</v>
      </c>
      <c r="H33" s="487">
        <v>1352</v>
      </c>
      <c r="I33" s="418" t="s">
        <v>850</v>
      </c>
      <c r="J33" s="419" t="s">
        <v>884</v>
      </c>
      <c r="K33" s="419">
        <f t="shared" ref="K33" si="12">H33-F33</f>
        <v>38</v>
      </c>
      <c r="L33" s="482">
        <f>(F33*-0.7)/100</f>
        <v>-9.1980000000000004</v>
      </c>
      <c r="M33" s="483">
        <f t="shared" ref="M33" si="13">(K33+L33)/F33</f>
        <v>2.1919330289193302E-2</v>
      </c>
      <c r="N33" s="419" t="s">
        <v>556</v>
      </c>
      <c r="O33" s="475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9" customFormat="1" ht="15" customHeight="1">
      <c r="A34" s="484">
        <v>2</v>
      </c>
      <c r="B34" s="437">
        <v>44341</v>
      </c>
      <c r="C34" s="485"/>
      <c r="D34" s="486" t="s">
        <v>97</v>
      </c>
      <c r="E34" s="418" t="s">
        <v>557</v>
      </c>
      <c r="F34" s="418">
        <v>190.5</v>
      </c>
      <c r="G34" s="487">
        <v>185</v>
      </c>
      <c r="H34" s="487">
        <v>195.5</v>
      </c>
      <c r="I34" s="418" t="s">
        <v>852</v>
      </c>
      <c r="J34" s="419" t="s">
        <v>891</v>
      </c>
      <c r="K34" s="419">
        <f t="shared" ref="K34" si="14">H34-F34</f>
        <v>5</v>
      </c>
      <c r="L34" s="482">
        <f>(F34*-0.7)/100</f>
        <v>-1.3334999999999999</v>
      </c>
      <c r="M34" s="483">
        <f t="shared" ref="M34" si="15">(K34+L34)/F34</f>
        <v>1.9246719160104987E-2</v>
      </c>
      <c r="N34" s="419" t="s">
        <v>556</v>
      </c>
      <c r="O34" s="456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9" customFormat="1" ht="15" customHeight="1">
      <c r="A35" s="457">
        <v>3</v>
      </c>
      <c r="B35" s="458">
        <v>44344</v>
      </c>
      <c r="C35" s="459"/>
      <c r="D35" s="460" t="s">
        <v>858</v>
      </c>
      <c r="E35" s="461" t="s">
        <v>557</v>
      </c>
      <c r="F35" s="461">
        <v>636.5</v>
      </c>
      <c r="G35" s="462">
        <v>615</v>
      </c>
      <c r="H35" s="462">
        <v>614</v>
      </c>
      <c r="I35" s="461" t="s">
        <v>859</v>
      </c>
      <c r="J35" s="463" t="s">
        <v>862</v>
      </c>
      <c r="K35" s="463">
        <f t="shared" ref="K35" si="16">H35-F35</f>
        <v>-22.5</v>
      </c>
      <c r="L35" s="464">
        <f>(F35*-0.7)/100</f>
        <v>-4.4554999999999998</v>
      </c>
      <c r="M35" s="465">
        <f t="shared" ref="M35" si="17">(K35+L35)/F35</f>
        <v>-4.234956794972506E-2</v>
      </c>
      <c r="N35" s="463" t="s">
        <v>620</v>
      </c>
      <c r="O35" s="466">
        <v>44348</v>
      </c>
      <c r="P35" s="61"/>
      <c r="Q35" s="61"/>
      <c r="R35" s="470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9" customFormat="1" ht="15" customHeight="1">
      <c r="A36" s="457">
        <v>4</v>
      </c>
      <c r="B36" s="458">
        <v>44348</v>
      </c>
      <c r="C36" s="459"/>
      <c r="D36" s="460" t="s">
        <v>169</v>
      </c>
      <c r="E36" s="461" t="s">
        <v>557</v>
      </c>
      <c r="F36" s="461">
        <v>431</v>
      </c>
      <c r="G36" s="462">
        <v>418</v>
      </c>
      <c r="H36" s="462">
        <v>418</v>
      </c>
      <c r="I36" s="461" t="s">
        <v>863</v>
      </c>
      <c r="J36" s="463" t="s">
        <v>994</v>
      </c>
      <c r="K36" s="463">
        <f t="shared" ref="K36" si="18">H36-F36</f>
        <v>-13</v>
      </c>
      <c r="L36" s="464">
        <f>(F36*-0.7)/100</f>
        <v>-3.0169999999999999</v>
      </c>
      <c r="M36" s="465">
        <f t="shared" ref="M36" si="19">(K36+L36)/F36</f>
        <v>-3.7162412993039441E-2</v>
      </c>
      <c r="N36" s="463" t="s">
        <v>620</v>
      </c>
      <c r="O36" s="466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9" customFormat="1" ht="15" customHeight="1">
      <c r="A37" s="484">
        <v>5</v>
      </c>
      <c r="B37" s="437">
        <v>44350</v>
      </c>
      <c r="C37" s="485"/>
      <c r="D37" s="486" t="s">
        <v>876</v>
      </c>
      <c r="E37" s="418" t="s">
        <v>557</v>
      </c>
      <c r="F37" s="418">
        <v>745</v>
      </c>
      <c r="G37" s="487">
        <v>725</v>
      </c>
      <c r="H37" s="487">
        <v>764</v>
      </c>
      <c r="I37" s="418" t="s">
        <v>877</v>
      </c>
      <c r="J37" s="419" t="s">
        <v>892</v>
      </c>
      <c r="K37" s="419">
        <f t="shared" ref="K37" si="20">H37-F37</f>
        <v>19</v>
      </c>
      <c r="L37" s="482">
        <f>(F37*-0.7)/100</f>
        <v>-5.2149999999999999</v>
      </c>
      <c r="M37" s="483">
        <f t="shared" ref="M37" si="21">(K37+L37)/F37</f>
        <v>1.8503355704697987E-2</v>
      </c>
      <c r="N37" s="419" t="s">
        <v>556</v>
      </c>
      <c r="O37" s="456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9" customFormat="1" ht="15" customHeight="1">
      <c r="A38" s="484">
        <v>6</v>
      </c>
      <c r="B38" s="477">
        <v>44350</v>
      </c>
      <c r="C38" s="485"/>
      <c r="D38" s="486" t="s">
        <v>96</v>
      </c>
      <c r="E38" s="418" t="s">
        <v>557</v>
      </c>
      <c r="F38" s="418">
        <v>1195</v>
      </c>
      <c r="G38" s="487">
        <v>1160</v>
      </c>
      <c r="H38" s="487">
        <v>1217.5</v>
      </c>
      <c r="I38" s="418" t="s">
        <v>878</v>
      </c>
      <c r="J38" s="419" t="s">
        <v>879</v>
      </c>
      <c r="K38" s="419">
        <f t="shared" ref="K38:K39" si="22">H38-F38</f>
        <v>22.5</v>
      </c>
      <c r="L38" s="482">
        <f>(F38*-0.07)/100</f>
        <v>-0.83650000000000002</v>
      </c>
      <c r="M38" s="483">
        <f t="shared" ref="M38:M39" si="23">(K38+L38)/F38</f>
        <v>1.8128451882845186E-2</v>
      </c>
      <c r="N38" s="419" t="s">
        <v>556</v>
      </c>
      <c r="O38" s="475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9" customFormat="1" ht="15" customHeight="1">
      <c r="A39" s="484">
        <v>7</v>
      </c>
      <c r="B39" s="477">
        <v>44354</v>
      </c>
      <c r="C39" s="485"/>
      <c r="D39" s="486" t="s">
        <v>115</v>
      </c>
      <c r="E39" s="418" t="s">
        <v>557</v>
      </c>
      <c r="F39" s="418">
        <v>253</v>
      </c>
      <c r="G39" s="487">
        <v>245</v>
      </c>
      <c r="H39" s="487">
        <v>261</v>
      </c>
      <c r="I39" s="418" t="s">
        <v>888</v>
      </c>
      <c r="J39" s="419" t="s">
        <v>899</v>
      </c>
      <c r="K39" s="419">
        <f t="shared" si="22"/>
        <v>8</v>
      </c>
      <c r="L39" s="482">
        <f>(F39*-0.7)/100</f>
        <v>-1.7709999999999999</v>
      </c>
      <c r="M39" s="483">
        <f t="shared" si="23"/>
        <v>2.4620553359683797E-2</v>
      </c>
      <c r="N39" s="419" t="s">
        <v>556</v>
      </c>
      <c r="O39" s="456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9" customFormat="1" ht="15" customHeight="1">
      <c r="A40" s="484">
        <v>8</v>
      </c>
      <c r="B40" s="437">
        <v>44355</v>
      </c>
      <c r="C40" s="485"/>
      <c r="D40" s="486" t="s">
        <v>894</v>
      </c>
      <c r="E40" s="418" t="s">
        <v>557</v>
      </c>
      <c r="F40" s="418">
        <v>361</v>
      </c>
      <c r="G40" s="487">
        <v>349</v>
      </c>
      <c r="H40" s="487">
        <v>368</v>
      </c>
      <c r="I40" s="418" t="s">
        <v>895</v>
      </c>
      <c r="J40" s="419" t="s">
        <v>881</v>
      </c>
      <c r="K40" s="419">
        <f t="shared" ref="K40:K42" si="24">H40-F40</f>
        <v>7</v>
      </c>
      <c r="L40" s="482">
        <f>(F40*-0.07)/100</f>
        <v>-0.25270000000000004</v>
      </c>
      <c r="M40" s="483">
        <f t="shared" ref="M40:M42" si="25">(K40+L40)/F40</f>
        <v>1.8690581717451523E-2</v>
      </c>
      <c r="N40" s="419" t="s">
        <v>556</v>
      </c>
      <c r="O40" s="475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9" customFormat="1" ht="15" customHeight="1">
      <c r="A41" s="457">
        <v>9</v>
      </c>
      <c r="B41" s="458">
        <v>44356</v>
      </c>
      <c r="C41" s="459"/>
      <c r="D41" s="460" t="s">
        <v>900</v>
      </c>
      <c r="E41" s="461" t="s">
        <v>557</v>
      </c>
      <c r="F41" s="461">
        <v>2119</v>
      </c>
      <c r="G41" s="462">
        <v>2045</v>
      </c>
      <c r="H41" s="462">
        <v>2045</v>
      </c>
      <c r="I41" s="461" t="s">
        <v>901</v>
      </c>
      <c r="J41" s="463" t="s">
        <v>937</v>
      </c>
      <c r="K41" s="463">
        <f t="shared" si="24"/>
        <v>-74</v>
      </c>
      <c r="L41" s="464">
        <f>(F41*-0.7)/100</f>
        <v>-14.833</v>
      </c>
      <c r="M41" s="465">
        <f t="shared" si="25"/>
        <v>-4.1922133081642284E-2</v>
      </c>
      <c r="N41" s="463" t="s">
        <v>620</v>
      </c>
      <c r="O41" s="466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9" customFormat="1" ht="15" customHeight="1">
      <c r="A42" s="457">
        <v>10</v>
      </c>
      <c r="B42" s="458">
        <v>44357</v>
      </c>
      <c r="C42" s="459"/>
      <c r="D42" s="460" t="s">
        <v>296</v>
      </c>
      <c r="E42" s="461" t="s">
        <v>557</v>
      </c>
      <c r="F42" s="461">
        <v>2840</v>
      </c>
      <c r="G42" s="462">
        <v>2760</v>
      </c>
      <c r="H42" s="462">
        <v>2760</v>
      </c>
      <c r="I42" s="461" t="s">
        <v>913</v>
      </c>
      <c r="J42" s="463" t="s">
        <v>936</v>
      </c>
      <c r="K42" s="463">
        <f t="shared" si="24"/>
        <v>-80</v>
      </c>
      <c r="L42" s="464">
        <f>(F42*-0.7)/100</f>
        <v>-19.88</v>
      </c>
      <c r="M42" s="465">
        <f t="shared" si="25"/>
        <v>-3.5169014084507039E-2</v>
      </c>
      <c r="N42" s="463" t="s">
        <v>620</v>
      </c>
      <c r="O42" s="466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9" customFormat="1" ht="15" customHeight="1">
      <c r="A43" s="457">
        <v>11</v>
      </c>
      <c r="B43" s="458">
        <v>44361</v>
      </c>
      <c r="C43" s="459"/>
      <c r="D43" s="460" t="s">
        <v>166</v>
      </c>
      <c r="E43" s="461" t="s">
        <v>557</v>
      </c>
      <c r="F43" s="461">
        <v>158.25</v>
      </c>
      <c r="G43" s="462">
        <v>153.5</v>
      </c>
      <c r="H43" s="462">
        <v>153</v>
      </c>
      <c r="I43" s="461" t="s">
        <v>941</v>
      </c>
      <c r="J43" s="463" t="s">
        <v>974</v>
      </c>
      <c r="K43" s="463">
        <f t="shared" ref="K43:K44" si="26">H43-F43</f>
        <v>-5.25</v>
      </c>
      <c r="L43" s="464">
        <f>(F43*-0.7)/100</f>
        <v>-1.10775</v>
      </c>
      <c r="M43" s="465">
        <f t="shared" ref="M43:M44" si="27">(K43+L43)/F43</f>
        <v>-4.0175355450236969E-2</v>
      </c>
      <c r="N43" s="463" t="s">
        <v>620</v>
      </c>
      <c r="O43" s="466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9" customFormat="1" ht="15" customHeight="1">
      <c r="A44" s="484">
        <v>12</v>
      </c>
      <c r="B44" s="437">
        <v>44362</v>
      </c>
      <c r="C44" s="485"/>
      <c r="D44" s="486" t="s">
        <v>326</v>
      </c>
      <c r="E44" s="418" t="s">
        <v>557</v>
      </c>
      <c r="F44" s="418">
        <v>580</v>
      </c>
      <c r="G44" s="487">
        <v>562</v>
      </c>
      <c r="H44" s="487">
        <v>596</v>
      </c>
      <c r="I44" s="418" t="s">
        <v>948</v>
      </c>
      <c r="J44" s="419" t="s">
        <v>1013</v>
      </c>
      <c r="K44" s="419">
        <f t="shared" si="26"/>
        <v>16</v>
      </c>
      <c r="L44" s="482">
        <f>(F44*-0.7)/100</f>
        <v>-4.0599999999999996</v>
      </c>
      <c r="M44" s="483">
        <f t="shared" si="27"/>
        <v>2.0586206896551728E-2</v>
      </c>
      <c r="N44" s="419" t="s">
        <v>556</v>
      </c>
      <c r="O44" s="456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9" customFormat="1" ht="15" customHeight="1">
      <c r="A45" s="457">
        <v>13</v>
      </c>
      <c r="B45" s="458">
        <v>44363</v>
      </c>
      <c r="C45" s="459"/>
      <c r="D45" s="460" t="s">
        <v>754</v>
      </c>
      <c r="E45" s="461" t="s">
        <v>557</v>
      </c>
      <c r="F45" s="461">
        <v>210.5</v>
      </c>
      <c r="G45" s="462">
        <v>205</v>
      </c>
      <c r="H45" s="462">
        <v>204</v>
      </c>
      <c r="I45" s="461" t="s">
        <v>960</v>
      </c>
      <c r="J45" s="463" t="s">
        <v>993</v>
      </c>
      <c r="K45" s="463">
        <f t="shared" ref="K45" si="28">H45-F45</f>
        <v>-6.5</v>
      </c>
      <c r="L45" s="464">
        <f>(F45*-0.7)/100</f>
        <v>-1.4735</v>
      </c>
      <c r="M45" s="465">
        <f t="shared" ref="M45" si="29">(K45+L45)/F45</f>
        <v>-3.7878859857482183E-2</v>
      </c>
      <c r="N45" s="463" t="s">
        <v>620</v>
      </c>
      <c r="O45" s="466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9" customFormat="1" ht="15" customHeight="1">
      <c r="A46" s="373">
        <v>14</v>
      </c>
      <c r="B46" s="394">
        <v>44368</v>
      </c>
      <c r="C46" s="397"/>
      <c r="D46" s="471" t="s">
        <v>171</v>
      </c>
      <c r="E46" s="366" t="s">
        <v>557</v>
      </c>
      <c r="F46" s="366" t="s">
        <v>1046</v>
      </c>
      <c r="G46" s="398">
        <v>1940</v>
      </c>
      <c r="H46" s="398"/>
      <c r="I46" s="366" t="s">
        <v>1047</v>
      </c>
      <c r="J46" s="334" t="s">
        <v>558</v>
      </c>
      <c r="K46" s="334"/>
      <c r="L46" s="381"/>
      <c r="M46" s="379"/>
      <c r="N46" s="334"/>
      <c r="O46" s="372"/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9" customFormat="1" ht="15" customHeight="1">
      <c r="A47" s="373">
        <v>15</v>
      </c>
      <c r="B47" s="394">
        <v>44368</v>
      </c>
      <c r="C47" s="397"/>
      <c r="D47" s="471" t="s">
        <v>326</v>
      </c>
      <c r="E47" s="366" t="s">
        <v>557</v>
      </c>
      <c r="F47" s="366" t="s">
        <v>1048</v>
      </c>
      <c r="G47" s="398">
        <v>567</v>
      </c>
      <c r="H47" s="398"/>
      <c r="I47" s="366" t="s">
        <v>948</v>
      </c>
      <c r="J47" s="334" t="s">
        <v>558</v>
      </c>
      <c r="K47" s="334"/>
      <c r="L47" s="381"/>
      <c r="M47" s="379"/>
      <c r="N47" s="334"/>
      <c r="O47" s="386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9" customFormat="1" ht="15" customHeight="1">
      <c r="A48" s="373"/>
      <c r="B48" s="394"/>
      <c r="C48" s="397"/>
      <c r="D48" s="471"/>
      <c r="E48" s="366"/>
      <c r="F48" s="366"/>
      <c r="G48" s="398"/>
      <c r="H48" s="398"/>
      <c r="I48" s="366"/>
      <c r="J48" s="334"/>
      <c r="K48" s="334"/>
      <c r="L48" s="381"/>
      <c r="M48" s="379"/>
      <c r="N48" s="334"/>
      <c r="O48" s="386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9" customFormat="1" ht="15" customHeight="1">
      <c r="A49" s="373"/>
      <c r="B49" s="394"/>
      <c r="C49" s="397"/>
      <c r="D49" s="471"/>
      <c r="E49" s="366"/>
      <c r="F49" s="366"/>
      <c r="G49" s="398"/>
      <c r="H49" s="398"/>
      <c r="I49" s="366"/>
      <c r="J49" s="334"/>
      <c r="K49" s="334"/>
      <c r="L49" s="381"/>
      <c r="M49" s="379"/>
      <c r="N49" s="334"/>
      <c r="O49" s="3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9" customFormat="1" ht="15" customHeight="1">
      <c r="A50" s="373"/>
      <c r="B50" s="394"/>
      <c r="C50" s="397"/>
      <c r="D50" s="471"/>
      <c r="E50" s="366"/>
      <c r="F50" s="366"/>
      <c r="G50" s="398"/>
      <c r="H50" s="398"/>
      <c r="I50" s="366"/>
      <c r="J50" s="334"/>
      <c r="K50" s="334"/>
      <c r="L50" s="381"/>
      <c r="M50" s="379"/>
      <c r="N50" s="334"/>
      <c r="O50" s="3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9" customFormat="1" ht="15" customHeight="1">
      <c r="A51" s="373"/>
      <c r="B51" s="394"/>
      <c r="C51" s="397"/>
      <c r="D51" s="471"/>
      <c r="E51" s="366"/>
      <c r="F51" s="366"/>
      <c r="G51" s="398"/>
      <c r="H51" s="398"/>
      <c r="I51" s="366"/>
      <c r="J51" s="334"/>
      <c r="K51" s="334"/>
      <c r="L51" s="381"/>
      <c r="M51" s="379"/>
      <c r="N51" s="334"/>
      <c r="O51" s="386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9" customFormat="1" ht="15" customHeight="1">
      <c r="A52" s="373"/>
      <c r="B52" s="394"/>
      <c r="C52" s="397"/>
      <c r="D52" s="471"/>
      <c r="E52" s="366"/>
      <c r="F52" s="366"/>
      <c r="G52" s="398"/>
      <c r="H52" s="398"/>
      <c r="I52" s="366"/>
      <c r="J52" s="334"/>
      <c r="K52" s="334"/>
      <c r="L52" s="381"/>
      <c r="M52" s="379"/>
      <c r="N52" s="334"/>
      <c r="O52" s="3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9" customFormat="1" ht="15" customHeight="1">
      <c r="A53" s="373"/>
      <c r="B53" s="394"/>
      <c r="C53" s="397"/>
      <c r="D53" s="471"/>
      <c r="E53" s="366"/>
      <c r="F53" s="366"/>
      <c r="G53" s="398"/>
      <c r="H53" s="398"/>
      <c r="I53" s="366"/>
      <c r="J53" s="334"/>
      <c r="K53" s="334"/>
      <c r="L53" s="381"/>
      <c r="M53" s="379"/>
      <c r="N53" s="334"/>
      <c r="O53" s="3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9" customFormat="1" ht="15" customHeight="1">
      <c r="A54" s="373"/>
      <c r="B54" s="394"/>
      <c r="C54" s="397"/>
      <c r="D54" s="471"/>
      <c r="E54" s="366"/>
      <c r="F54" s="366"/>
      <c r="G54" s="398"/>
      <c r="H54" s="398"/>
      <c r="I54" s="366"/>
      <c r="J54" s="334"/>
      <c r="K54" s="334"/>
      <c r="L54" s="381"/>
      <c r="M54" s="379"/>
      <c r="N54" s="360"/>
      <c r="O54" s="372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9" customFormat="1" ht="15" customHeight="1">
      <c r="A55" s="373"/>
      <c r="B55" s="394"/>
      <c r="C55" s="397"/>
      <c r="D55" s="471"/>
      <c r="E55" s="366"/>
      <c r="F55" s="366"/>
      <c r="G55" s="398"/>
      <c r="H55" s="398"/>
      <c r="I55" s="366"/>
      <c r="J55" s="334"/>
      <c r="K55" s="334"/>
      <c r="L55" s="381"/>
      <c r="M55" s="379"/>
      <c r="N55" s="360"/>
      <c r="O55" s="372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9" customFormat="1" ht="15" customHeight="1">
      <c r="A56" s="450"/>
      <c r="B56" s="400"/>
      <c r="C56" s="451"/>
      <c r="D56" s="452"/>
      <c r="E56" s="376"/>
      <c r="F56" s="376"/>
      <c r="G56" s="453"/>
      <c r="H56" s="453"/>
      <c r="I56" s="376"/>
      <c r="J56" s="374"/>
      <c r="K56" s="374"/>
      <c r="L56" s="454"/>
      <c r="M56" s="388"/>
      <c r="N56" s="378"/>
      <c r="O56" s="455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7"/>
      <c r="R57" s="399"/>
      <c r="S57" s="387"/>
      <c r="T57" s="387"/>
      <c r="U57" s="387"/>
      <c r="V57" s="387"/>
      <c r="W57" s="387"/>
      <c r="X57" s="387"/>
      <c r="Y57" s="387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9" customFormat="1" ht="13.9" customHeight="1">
      <c r="A63" s="449">
        <v>1</v>
      </c>
      <c r="B63" s="437">
        <v>44343</v>
      </c>
      <c r="C63" s="445"/>
      <c r="D63" s="420" t="s">
        <v>855</v>
      </c>
      <c r="E63" s="446" t="s">
        <v>557</v>
      </c>
      <c r="F63" s="418">
        <v>2330</v>
      </c>
      <c r="G63" s="418">
        <v>2285</v>
      </c>
      <c r="H63" s="418">
        <v>2361</v>
      </c>
      <c r="I63" s="474" t="s">
        <v>856</v>
      </c>
      <c r="J63" s="419" t="s">
        <v>868</v>
      </c>
      <c r="K63" s="472">
        <f t="shared" ref="K63:K64" si="30">H63-F63</f>
        <v>31</v>
      </c>
      <c r="L63" s="473">
        <f t="shared" ref="L63:L64" si="31">(H63*N63)*0.07%</f>
        <v>495.81000000000006</v>
      </c>
      <c r="M63" s="447">
        <f t="shared" ref="M63:M64" si="32">(K63*N63)-L63</f>
        <v>8804.19</v>
      </c>
      <c r="N63" s="419">
        <v>300</v>
      </c>
      <c r="O63" s="448" t="s">
        <v>556</v>
      </c>
      <c r="P63" s="456">
        <v>44349</v>
      </c>
      <c r="Q63" s="344"/>
      <c r="R63" s="314" t="s">
        <v>559</v>
      </c>
      <c r="S63" s="37"/>
      <c r="Y63" s="37"/>
      <c r="Z63" s="37"/>
    </row>
    <row r="64" spans="1:34" s="349" customFormat="1" ht="13.9" customHeight="1">
      <c r="A64" s="449">
        <v>2</v>
      </c>
      <c r="B64" s="437">
        <v>44349</v>
      </c>
      <c r="C64" s="445"/>
      <c r="D64" s="420" t="s">
        <v>866</v>
      </c>
      <c r="E64" s="446" t="s">
        <v>557</v>
      </c>
      <c r="F64" s="418">
        <v>678.5</v>
      </c>
      <c r="G64" s="418">
        <v>668</v>
      </c>
      <c r="H64" s="418">
        <v>685.5</v>
      </c>
      <c r="I64" s="474" t="s">
        <v>867</v>
      </c>
      <c r="J64" s="419" t="s">
        <v>881</v>
      </c>
      <c r="K64" s="472">
        <f t="shared" si="30"/>
        <v>7</v>
      </c>
      <c r="L64" s="473">
        <f t="shared" si="31"/>
        <v>527.83500000000004</v>
      </c>
      <c r="M64" s="447">
        <f t="shared" si="32"/>
        <v>7172.165</v>
      </c>
      <c r="N64" s="419">
        <v>1100</v>
      </c>
      <c r="O64" s="448" t="s">
        <v>556</v>
      </c>
      <c r="P64" s="456">
        <v>44350</v>
      </c>
      <c r="Q64" s="344"/>
      <c r="R64" s="314" t="s">
        <v>559</v>
      </c>
      <c r="S64" s="37"/>
      <c r="Y64" s="37"/>
      <c r="Z64" s="37"/>
    </row>
    <row r="65" spans="1:26" s="349" customFormat="1" ht="13.9" customHeight="1">
      <c r="A65" s="449">
        <v>3</v>
      </c>
      <c r="B65" s="437">
        <v>44349</v>
      </c>
      <c r="C65" s="445"/>
      <c r="D65" s="420" t="s">
        <v>869</v>
      </c>
      <c r="E65" s="446" t="s">
        <v>557</v>
      </c>
      <c r="F65" s="418">
        <v>1840</v>
      </c>
      <c r="G65" s="418">
        <v>1794</v>
      </c>
      <c r="H65" s="418">
        <v>1868.5</v>
      </c>
      <c r="I65" s="474" t="s">
        <v>874</v>
      </c>
      <c r="J65" s="419" t="s">
        <v>880</v>
      </c>
      <c r="K65" s="472">
        <f t="shared" ref="K65" si="33">H65-F65</f>
        <v>28.5</v>
      </c>
      <c r="L65" s="473">
        <f t="shared" ref="L65" si="34">(H65*N65)*0.07%</f>
        <v>359.68625000000003</v>
      </c>
      <c r="M65" s="447">
        <f t="shared" ref="M65" si="35">(K65*N65)-L65</f>
        <v>7477.8137500000003</v>
      </c>
      <c r="N65" s="419">
        <v>275</v>
      </c>
      <c r="O65" s="448" t="s">
        <v>556</v>
      </c>
      <c r="P65" s="456">
        <v>44350</v>
      </c>
      <c r="Q65" s="344"/>
      <c r="R65" s="314" t="s">
        <v>559</v>
      </c>
      <c r="S65" s="37"/>
      <c r="Y65" s="37"/>
      <c r="Z65" s="37"/>
    </row>
    <row r="66" spans="1:26" s="349" customFormat="1" ht="13.9" customHeight="1">
      <c r="A66" s="449">
        <v>4</v>
      </c>
      <c r="B66" s="437">
        <v>44349</v>
      </c>
      <c r="C66" s="445"/>
      <c r="D66" s="420" t="s">
        <v>870</v>
      </c>
      <c r="E66" s="446" t="s">
        <v>557</v>
      </c>
      <c r="F66" s="418">
        <v>4530</v>
      </c>
      <c r="G66" s="418">
        <v>4440</v>
      </c>
      <c r="H66" s="418">
        <v>4630</v>
      </c>
      <c r="I66" s="474" t="s">
        <v>875</v>
      </c>
      <c r="J66" s="419" t="s">
        <v>882</v>
      </c>
      <c r="K66" s="472">
        <f t="shared" ref="K66:K68" si="36">H66-F66</f>
        <v>100</v>
      </c>
      <c r="L66" s="473">
        <f t="shared" ref="L66:L68" si="37">(H66*N66)*0.07%</f>
        <v>405.12500000000006</v>
      </c>
      <c r="M66" s="447">
        <f t="shared" ref="M66:M68" si="38">(K66*N66)-L66</f>
        <v>12094.875</v>
      </c>
      <c r="N66" s="419">
        <v>125</v>
      </c>
      <c r="O66" s="448" t="s">
        <v>556</v>
      </c>
      <c r="P66" s="456">
        <v>44350</v>
      </c>
      <c r="Q66" s="344"/>
      <c r="R66" s="314" t="s">
        <v>559</v>
      </c>
      <c r="S66" s="37"/>
      <c r="Y66" s="37"/>
      <c r="Z66" s="37"/>
    </row>
    <row r="67" spans="1:26" s="349" customFormat="1" ht="13.9" customHeight="1">
      <c r="A67" s="449">
        <v>5</v>
      </c>
      <c r="B67" s="437">
        <v>44351</v>
      </c>
      <c r="C67" s="445"/>
      <c r="D67" s="420" t="s">
        <v>855</v>
      </c>
      <c r="E67" s="446" t="s">
        <v>557</v>
      </c>
      <c r="F67" s="418">
        <v>2334</v>
      </c>
      <c r="G67" s="418">
        <v>2289</v>
      </c>
      <c r="H67" s="418">
        <v>2362</v>
      </c>
      <c r="I67" s="474" t="s">
        <v>885</v>
      </c>
      <c r="J67" s="419" t="s">
        <v>902</v>
      </c>
      <c r="K67" s="472">
        <f t="shared" si="36"/>
        <v>28</v>
      </c>
      <c r="L67" s="473">
        <f t="shared" si="37"/>
        <v>496.0200000000001</v>
      </c>
      <c r="M67" s="447">
        <f t="shared" si="38"/>
        <v>7903.98</v>
      </c>
      <c r="N67" s="419">
        <v>300</v>
      </c>
      <c r="O67" s="448" t="s">
        <v>556</v>
      </c>
      <c r="P67" s="456">
        <v>44356</v>
      </c>
      <c r="Q67" s="344"/>
      <c r="R67" s="314" t="s">
        <v>559</v>
      </c>
      <c r="S67" s="37"/>
      <c r="Y67" s="37"/>
      <c r="Z67" s="37"/>
    </row>
    <row r="68" spans="1:26" s="349" customFormat="1" ht="13.9" customHeight="1">
      <c r="A68" s="500">
        <v>6</v>
      </c>
      <c r="B68" s="501">
        <v>44354</v>
      </c>
      <c r="C68" s="502"/>
      <c r="D68" s="503" t="s">
        <v>886</v>
      </c>
      <c r="E68" s="504" t="s">
        <v>557</v>
      </c>
      <c r="F68" s="463">
        <v>1221</v>
      </c>
      <c r="G68" s="463">
        <v>1197</v>
      </c>
      <c r="H68" s="463">
        <v>1200</v>
      </c>
      <c r="I68" s="463" t="s">
        <v>887</v>
      </c>
      <c r="J68" s="463" t="s">
        <v>903</v>
      </c>
      <c r="K68" s="505">
        <f t="shared" si="36"/>
        <v>-21</v>
      </c>
      <c r="L68" s="506">
        <f t="shared" si="37"/>
        <v>462.00000000000006</v>
      </c>
      <c r="M68" s="507">
        <f t="shared" si="38"/>
        <v>-12012</v>
      </c>
      <c r="N68" s="463">
        <v>550</v>
      </c>
      <c r="O68" s="508" t="s">
        <v>620</v>
      </c>
      <c r="P68" s="466">
        <v>44356</v>
      </c>
      <c r="Q68" s="344"/>
      <c r="R68" s="314" t="s">
        <v>559</v>
      </c>
      <c r="S68" s="37"/>
      <c r="Y68" s="37"/>
      <c r="Z68" s="37"/>
    </row>
    <row r="69" spans="1:26" s="349" customFormat="1" ht="13.9" customHeight="1">
      <c r="A69" s="500">
        <v>7</v>
      </c>
      <c r="B69" s="501">
        <v>44355</v>
      </c>
      <c r="C69" s="502"/>
      <c r="D69" s="503" t="s">
        <v>870</v>
      </c>
      <c r="E69" s="504" t="s">
        <v>557</v>
      </c>
      <c r="F69" s="463">
        <v>4650</v>
      </c>
      <c r="G69" s="463">
        <v>4540</v>
      </c>
      <c r="H69" s="463">
        <v>4580</v>
      </c>
      <c r="I69" s="463" t="s">
        <v>896</v>
      </c>
      <c r="J69" s="463" t="s">
        <v>904</v>
      </c>
      <c r="K69" s="505">
        <f t="shared" ref="K69" si="39">H69-F69</f>
        <v>-70</v>
      </c>
      <c r="L69" s="506">
        <f t="shared" ref="L69" si="40">(H69*N69)*0.07%</f>
        <v>400.75000000000006</v>
      </c>
      <c r="M69" s="507">
        <f t="shared" ref="M69" si="41">(K69*N69)-L69</f>
        <v>-9150.75</v>
      </c>
      <c r="N69" s="463">
        <v>125</v>
      </c>
      <c r="O69" s="508" t="s">
        <v>620</v>
      </c>
      <c r="P69" s="466">
        <v>44356</v>
      </c>
      <c r="Q69" s="344"/>
      <c r="R69" s="314" t="s">
        <v>559</v>
      </c>
      <c r="S69" s="37"/>
      <c r="Y69" s="37"/>
      <c r="Z69" s="37"/>
    </row>
    <row r="70" spans="1:26" s="349" customFormat="1" ht="13.9" customHeight="1">
      <c r="A70" s="449">
        <v>8</v>
      </c>
      <c r="B70" s="437">
        <v>44355</v>
      </c>
      <c r="C70" s="445"/>
      <c r="D70" s="420" t="s">
        <v>897</v>
      </c>
      <c r="E70" s="446" t="s">
        <v>557</v>
      </c>
      <c r="F70" s="418">
        <v>968</v>
      </c>
      <c r="G70" s="418">
        <v>949</v>
      </c>
      <c r="H70" s="418">
        <v>980</v>
      </c>
      <c r="I70" s="474" t="s">
        <v>898</v>
      </c>
      <c r="J70" s="419" t="s">
        <v>842</v>
      </c>
      <c r="K70" s="472">
        <f t="shared" ref="K70" si="42">H70-F70</f>
        <v>12</v>
      </c>
      <c r="L70" s="473">
        <f t="shared" ref="L70" si="43">(H70*N70)*0.07%</f>
        <v>480.20000000000005</v>
      </c>
      <c r="M70" s="447">
        <f t="shared" ref="M70" si="44">(K70*N70)-L70</f>
        <v>7919.8</v>
      </c>
      <c r="N70" s="419">
        <v>700</v>
      </c>
      <c r="O70" s="448" t="s">
        <v>556</v>
      </c>
      <c r="P70" s="456">
        <v>44356</v>
      </c>
      <c r="Q70" s="344"/>
      <c r="R70" s="314" t="s">
        <v>559</v>
      </c>
      <c r="S70" s="37"/>
      <c r="Y70" s="37"/>
      <c r="Z70" s="37"/>
    </row>
    <row r="71" spans="1:26" s="349" customFormat="1" ht="13.9" customHeight="1">
      <c r="A71" s="573">
        <v>9</v>
      </c>
      <c r="B71" s="575">
        <v>44358</v>
      </c>
      <c r="C71" s="389" t="s">
        <v>927</v>
      </c>
      <c r="D71" s="516" t="s">
        <v>929</v>
      </c>
      <c r="E71" s="390" t="s">
        <v>557</v>
      </c>
      <c r="F71" s="390" t="s">
        <v>930</v>
      </c>
      <c r="G71" s="390">
        <v>2145</v>
      </c>
      <c r="H71" s="390"/>
      <c r="I71" s="517">
        <v>2300</v>
      </c>
      <c r="J71" s="587" t="s">
        <v>558</v>
      </c>
      <c r="K71" s="518"/>
      <c r="L71" s="518"/>
      <c r="M71" s="519"/>
      <c r="N71" s="519"/>
      <c r="O71" s="520"/>
      <c r="P71" s="521"/>
      <c r="Q71" s="344"/>
      <c r="R71" s="314" t="s">
        <v>559</v>
      </c>
      <c r="S71" s="37"/>
      <c r="Y71" s="37"/>
      <c r="Z71" s="37"/>
    </row>
    <row r="72" spans="1:26" s="349" customFormat="1" ht="13.9" customHeight="1">
      <c r="A72" s="574"/>
      <c r="B72" s="576"/>
      <c r="C72" s="389" t="s">
        <v>928</v>
      </c>
      <c r="D72" s="516" t="s">
        <v>931</v>
      </c>
      <c r="E72" s="390" t="s">
        <v>847</v>
      </c>
      <c r="F72" s="390" t="s">
        <v>932</v>
      </c>
      <c r="G72" s="390"/>
      <c r="H72" s="390"/>
      <c r="I72" s="517"/>
      <c r="J72" s="588"/>
      <c r="K72" s="522"/>
      <c r="L72" s="518"/>
      <c r="M72" s="523"/>
      <c r="N72" s="523"/>
      <c r="O72" s="524"/>
      <c r="P72" s="525"/>
      <c r="Q72" s="344"/>
      <c r="R72" s="314" t="s">
        <v>559</v>
      </c>
      <c r="S72" s="37"/>
      <c r="Y72" s="37"/>
      <c r="Z72" s="37"/>
    </row>
    <row r="73" spans="1:26" s="349" customFormat="1" ht="13.9" customHeight="1">
      <c r="A73" s="577">
        <v>10</v>
      </c>
      <c r="B73" s="579">
        <v>44361</v>
      </c>
      <c r="C73" s="513" t="s">
        <v>927</v>
      </c>
      <c r="D73" s="529" t="s">
        <v>943</v>
      </c>
      <c r="E73" s="514" t="s">
        <v>557</v>
      </c>
      <c r="F73" s="514">
        <v>5440</v>
      </c>
      <c r="G73" s="514">
        <v>5295</v>
      </c>
      <c r="H73" s="514">
        <v>5295</v>
      </c>
      <c r="I73" s="504">
        <v>5700</v>
      </c>
      <c r="J73" s="581" t="s">
        <v>987</v>
      </c>
      <c r="K73" s="530">
        <f>H73-F73</f>
        <v>-145</v>
      </c>
      <c r="L73" s="506">
        <f t="shared" ref="L73" si="45">(H73*N73)*0.07%</f>
        <v>463.31250000000006</v>
      </c>
      <c r="M73" s="581">
        <f>(-89*N73)-563.31</f>
        <v>-11688.31</v>
      </c>
      <c r="N73" s="581">
        <v>125</v>
      </c>
      <c r="O73" s="583" t="s">
        <v>620</v>
      </c>
      <c r="P73" s="585">
        <v>44364</v>
      </c>
      <c r="Q73" s="344"/>
      <c r="R73" s="314" t="s">
        <v>559</v>
      </c>
      <c r="S73" s="37"/>
      <c r="Y73" s="37"/>
      <c r="Z73" s="37"/>
    </row>
    <row r="74" spans="1:26" s="349" customFormat="1" ht="13.9" customHeight="1">
      <c r="A74" s="578"/>
      <c r="B74" s="580"/>
      <c r="C74" s="513" t="s">
        <v>928</v>
      </c>
      <c r="D74" s="529" t="s">
        <v>944</v>
      </c>
      <c r="E74" s="514" t="s">
        <v>847</v>
      </c>
      <c r="F74" s="514">
        <v>74</v>
      </c>
      <c r="G74" s="514">
        <v>18</v>
      </c>
      <c r="H74" s="514"/>
      <c r="I74" s="504"/>
      <c r="J74" s="582"/>
      <c r="K74" s="531">
        <f>F74-G74</f>
        <v>56</v>
      </c>
      <c r="L74" s="530">
        <v>100</v>
      </c>
      <c r="M74" s="582"/>
      <c r="N74" s="582"/>
      <c r="O74" s="584"/>
      <c r="P74" s="586"/>
      <c r="Q74" s="344"/>
      <c r="R74" s="314" t="s">
        <v>559</v>
      </c>
      <c r="S74" s="37"/>
      <c r="Y74" s="37"/>
      <c r="Z74" s="37"/>
    </row>
    <row r="75" spans="1:26" s="349" customFormat="1" ht="13.9" customHeight="1">
      <c r="A75" s="532">
        <v>11</v>
      </c>
      <c r="B75" s="437">
        <v>44362</v>
      </c>
      <c r="C75" s="420"/>
      <c r="D75" s="533" t="s">
        <v>950</v>
      </c>
      <c r="E75" s="446" t="s">
        <v>557</v>
      </c>
      <c r="F75" s="446">
        <v>1071</v>
      </c>
      <c r="G75" s="446">
        <v>1050</v>
      </c>
      <c r="H75" s="446">
        <v>1084</v>
      </c>
      <c r="I75" s="534" t="s">
        <v>951</v>
      </c>
      <c r="J75" s="419" t="s">
        <v>986</v>
      </c>
      <c r="K75" s="472">
        <f t="shared" ref="K75" si="46">H75-F75</f>
        <v>13</v>
      </c>
      <c r="L75" s="473">
        <f t="shared" ref="L75:L76" si="47">(H75*N75)*0.07%</f>
        <v>455.28000000000009</v>
      </c>
      <c r="M75" s="447">
        <f t="shared" ref="M75" si="48">(K75*N75)-L75</f>
        <v>7344.72</v>
      </c>
      <c r="N75" s="419">
        <v>600</v>
      </c>
      <c r="O75" s="448" t="s">
        <v>556</v>
      </c>
      <c r="P75" s="456">
        <v>44364</v>
      </c>
      <c r="Q75" s="344"/>
      <c r="R75" s="314" t="s">
        <v>559</v>
      </c>
      <c r="S75" s="37"/>
      <c r="Y75" s="37"/>
      <c r="Z75" s="37"/>
    </row>
    <row r="76" spans="1:26" s="349" customFormat="1" ht="13.9" customHeight="1">
      <c r="A76" s="567">
        <v>12</v>
      </c>
      <c r="B76" s="569">
        <v>44365</v>
      </c>
      <c r="C76" s="420" t="s">
        <v>927</v>
      </c>
      <c r="D76" s="533" t="s">
        <v>998</v>
      </c>
      <c r="E76" s="446" t="s">
        <v>557</v>
      </c>
      <c r="F76" s="446">
        <v>15500</v>
      </c>
      <c r="G76" s="446">
        <v>15370</v>
      </c>
      <c r="H76" s="446">
        <v>15595</v>
      </c>
      <c r="I76" s="534">
        <v>15700</v>
      </c>
      <c r="J76" s="571" t="s">
        <v>997</v>
      </c>
      <c r="K76" s="544">
        <f>H76-F76</f>
        <v>95</v>
      </c>
      <c r="L76" s="473">
        <f t="shared" si="47"/>
        <v>818.73750000000007</v>
      </c>
      <c r="M76" s="571">
        <f>(80*N76)-918.74</f>
        <v>5081.26</v>
      </c>
      <c r="N76" s="571">
        <v>75</v>
      </c>
      <c r="O76" s="563" t="s">
        <v>556</v>
      </c>
      <c r="P76" s="565">
        <v>44365</v>
      </c>
      <c r="Q76" s="344"/>
      <c r="R76" s="314" t="s">
        <v>559</v>
      </c>
      <c r="S76" s="37"/>
      <c r="Y76" s="37"/>
      <c r="Z76" s="37"/>
    </row>
    <row r="77" spans="1:26" s="349" customFormat="1" ht="13.9" customHeight="1">
      <c r="A77" s="568"/>
      <c r="B77" s="570"/>
      <c r="C77" s="420" t="s">
        <v>928</v>
      </c>
      <c r="D77" s="533" t="s">
        <v>999</v>
      </c>
      <c r="E77" s="446" t="s">
        <v>847</v>
      </c>
      <c r="F77" s="446">
        <v>102.5</v>
      </c>
      <c r="G77" s="446"/>
      <c r="H77" s="446">
        <v>117.5</v>
      </c>
      <c r="I77" s="534"/>
      <c r="J77" s="572"/>
      <c r="K77" s="545">
        <f>F77-H77</f>
        <v>-15</v>
      </c>
      <c r="L77" s="544">
        <v>100</v>
      </c>
      <c r="M77" s="572"/>
      <c r="N77" s="572"/>
      <c r="O77" s="564"/>
      <c r="P77" s="566"/>
      <c r="Q77" s="344"/>
      <c r="R77" s="314" t="s">
        <v>559</v>
      </c>
      <c r="S77" s="37"/>
      <c r="Y77" s="37"/>
      <c r="Z77" s="37"/>
    </row>
    <row r="78" spans="1:26" s="349" customFormat="1" ht="13.9" customHeight="1">
      <c r="A78" s="532">
        <v>13</v>
      </c>
      <c r="B78" s="546">
        <v>44365</v>
      </c>
      <c r="C78" s="420"/>
      <c r="D78" s="533" t="s">
        <v>1000</v>
      </c>
      <c r="E78" s="446" t="s">
        <v>557</v>
      </c>
      <c r="F78" s="446">
        <v>1076</v>
      </c>
      <c r="G78" s="446">
        <v>1060</v>
      </c>
      <c r="H78" s="446">
        <v>1086</v>
      </c>
      <c r="I78" s="534" t="s">
        <v>951</v>
      </c>
      <c r="J78" s="419" t="s">
        <v>1001</v>
      </c>
      <c r="K78" s="472">
        <f t="shared" ref="K78" si="49">H78-F78</f>
        <v>10</v>
      </c>
      <c r="L78" s="473">
        <f t="shared" ref="L78" si="50">(H78*N78)*0.07%</f>
        <v>646.17000000000007</v>
      </c>
      <c r="M78" s="447">
        <f t="shared" ref="M78" si="51">(K78*N78)-L78</f>
        <v>7853.83</v>
      </c>
      <c r="N78" s="419">
        <v>850</v>
      </c>
      <c r="O78" s="448" t="s">
        <v>556</v>
      </c>
      <c r="P78" s="475">
        <v>44365</v>
      </c>
      <c r="Q78" s="344"/>
      <c r="R78" s="314" t="s">
        <v>559</v>
      </c>
      <c r="S78" s="37"/>
      <c r="Y78" s="37"/>
      <c r="Z78" s="37"/>
    </row>
    <row r="79" spans="1:26" s="349" customFormat="1" ht="13.9" customHeight="1">
      <c r="A79" s="535">
        <v>14</v>
      </c>
      <c r="B79" s="536">
        <v>44365</v>
      </c>
      <c r="C79" s="389"/>
      <c r="D79" s="516" t="s">
        <v>1002</v>
      </c>
      <c r="E79" s="390" t="s">
        <v>557</v>
      </c>
      <c r="F79" s="390" t="s">
        <v>1003</v>
      </c>
      <c r="G79" s="390">
        <v>962</v>
      </c>
      <c r="H79" s="390"/>
      <c r="I79" s="517" t="s">
        <v>1004</v>
      </c>
      <c r="J79" s="537" t="s">
        <v>558</v>
      </c>
      <c r="K79" s="522"/>
      <c r="L79" s="518"/>
      <c r="M79" s="537"/>
      <c r="N79" s="537"/>
      <c r="O79" s="524"/>
      <c r="P79" s="525"/>
      <c r="Q79" s="344"/>
      <c r="R79" s="314" t="s">
        <v>792</v>
      </c>
      <c r="S79" s="37"/>
      <c r="Y79" s="37"/>
      <c r="Z79" s="37"/>
    </row>
    <row r="80" spans="1:26" s="349" customFormat="1" ht="13.9" customHeight="1">
      <c r="A80" s="535"/>
      <c r="B80" s="536"/>
      <c r="C80" s="389"/>
      <c r="D80" s="516"/>
      <c r="E80" s="390"/>
      <c r="F80" s="390"/>
      <c r="G80" s="390"/>
      <c r="H80" s="390"/>
      <c r="I80" s="517"/>
      <c r="J80" s="537"/>
      <c r="K80" s="522"/>
      <c r="L80" s="518"/>
      <c r="M80" s="537"/>
      <c r="N80" s="537"/>
      <c r="O80" s="524"/>
      <c r="P80" s="525"/>
      <c r="Q80" s="344"/>
      <c r="R80" s="314"/>
      <c r="S80" s="37"/>
      <c r="Y80" s="37"/>
      <c r="Z80" s="37"/>
    </row>
    <row r="81" spans="1:34" s="349" customFormat="1" ht="13.9" customHeight="1">
      <c r="A81" s="535"/>
      <c r="B81" s="536"/>
      <c r="C81" s="389"/>
      <c r="D81" s="516"/>
      <c r="E81" s="390"/>
      <c r="F81" s="390"/>
      <c r="G81" s="390"/>
      <c r="H81" s="390"/>
      <c r="I81" s="517"/>
      <c r="J81" s="537"/>
      <c r="K81" s="522"/>
      <c r="L81" s="518"/>
      <c r="M81" s="537"/>
      <c r="N81" s="537"/>
      <c r="O81" s="524"/>
      <c r="P81" s="525"/>
      <c r="Q81" s="344"/>
      <c r="R81" s="314"/>
      <c r="S81" s="37"/>
      <c r="Y81" s="37"/>
      <c r="Z81" s="37"/>
    </row>
    <row r="82" spans="1:34" s="349" customFormat="1" ht="13.9" customHeight="1">
      <c r="A82" s="509"/>
      <c r="B82" s="510"/>
      <c r="C82" s="389"/>
      <c r="D82" s="516"/>
      <c r="E82" s="390"/>
      <c r="F82" s="390"/>
      <c r="G82" s="390"/>
      <c r="H82" s="390"/>
      <c r="I82" s="517"/>
      <c r="J82" s="523"/>
      <c r="K82" s="522"/>
      <c r="L82" s="518"/>
      <c r="M82" s="523"/>
      <c r="N82" s="523"/>
      <c r="O82" s="524"/>
      <c r="P82" s="525"/>
      <c r="Q82" s="344"/>
      <c r="R82" s="314"/>
      <c r="S82" s="37"/>
      <c r="Y82" s="37"/>
      <c r="Z82" s="37"/>
    </row>
    <row r="83" spans="1:34" s="349" customFormat="1" ht="13.9" customHeight="1">
      <c r="A83" s="469"/>
      <c r="B83" s="394"/>
      <c r="C83" s="395"/>
      <c r="D83" s="389"/>
      <c r="E83" s="390"/>
      <c r="F83" s="390"/>
      <c r="G83" s="517"/>
      <c r="H83" s="390"/>
      <c r="I83" s="517"/>
      <c r="J83" s="517"/>
      <c r="K83" s="517"/>
      <c r="L83" s="522"/>
      <c r="M83" s="526"/>
      <c r="N83" s="517"/>
      <c r="O83" s="527"/>
      <c r="P83" s="528"/>
      <c r="Q83" s="344"/>
      <c r="R83" s="314"/>
      <c r="S83" s="37"/>
      <c r="Y83" s="37"/>
      <c r="Z83" s="37"/>
    </row>
    <row r="84" spans="1:34" s="349" customFormat="1" ht="13.9" customHeight="1">
      <c r="A84" s="406"/>
      <c r="B84" s="400"/>
      <c r="C84" s="407"/>
      <c r="D84" s="408"/>
      <c r="E84" s="335"/>
      <c r="F84" s="376"/>
      <c r="G84" s="376"/>
      <c r="H84" s="376"/>
      <c r="I84" s="374"/>
      <c r="J84" s="374"/>
      <c r="K84" s="374"/>
      <c r="L84" s="374"/>
      <c r="M84" s="374"/>
      <c r="N84" s="374"/>
      <c r="O84" s="374"/>
      <c r="P84" s="374"/>
      <c r="Q84" s="344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573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49" t="s">
        <v>566</v>
      </c>
      <c r="H87" s="18" t="s">
        <v>549</v>
      </c>
      <c r="I87" s="18" t="s">
        <v>550</v>
      </c>
      <c r="J87" s="17" t="s">
        <v>551</v>
      </c>
      <c r="K87" s="17" t="s">
        <v>574</v>
      </c>
      <c r="L87" s="60" t="s">
        <v>818</v>
      </c>
      <c r="M87" s="74" t="s">
        <v>568</v>
      </c>
      <c r="N87" s="18" t="s">
        <v>569</v>
      </c>
      <c r="O87" s="18" t="s">
        <v>554</v>
      </c>
      <c r="P87" s="19" t="s">
        <v>555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449">
        <v>1</v>
      </c>
      <c r="B88" s="437">
        <v>44344</v>
      </c>
      <c r="C88" s="445"/>
      <c r="D88" s="420" t="s">
        <v>952</v>
      </c>
      <c r="E88" s="446" t="s">
        <v>847</v>
      </c>
      <c r="F88" s="418">
        <v>2.5499999999999998</v>
      </c>
      <c r="G88" s="418">
        <v>3.8</v>
      </c>
      <c r="H88" s="418">
        <v>1.4</v>
      </c>
      <c r="I88" s="419">
        <v>0.1</v>
      </c>
      <c r="J88" s="419" t="s">
        <v>940</v>
      </c>
      <c r="K88" s="419">
        <f>F88-H88</f>
        <v>1.1499999999999999</v>
      </c>
      <c r="L88" s="419">
        <v>100</v>
      </c>
      <c r="M88" s="447">
        <f t="shared" ref="M88:M93" si="52">(K88*N88)-L88</f>
        <v>4500</v>
      </c>
      <c r="N88" s="419">
        <v>4000</v>
      </c>
      <c r="O88" s="448" t="s">
        <v>556</v>
      </c>
      <c r="P88" s="456">
        <v>44361</v>
      </c>
      <c r="Q88" s="344"/>
      <c r="R88" s="314" t="s">
        <v>792</v>
      </c>
      <c r="Z88" s="349"/>
      <c r="AA88" s="349"/>
      <c r="AB88" s="349"/>
      <c r="AC88" s="349"/>
      <c r="AD88" s="349"/>
      <c r="AE88" s="349"/>
      <c r="AF88" s="349"/>
      <c r="AG88" s="349"/>
      <c r="AH88" s="349"/>
    </row>
    <row r="89" spans="1:34" s="37" customFormat="1" ht="14.25">
      <c r="A89" s="449">
        <v>2</v>
      </c>
      <c r="B89" s="437">
        <v>44347</v>
      </c>
      <c r="C89" s="445"/>
      <c r="D89" s="420" t="s">
        <v>861</v>
      </c>
      <c r="E89" s="446" t="s">
        <v>557</v>
      </c>
      <c r="F89" s="418">
        <v>64</v>
      </c>
      <c r="G89" s="418">
        <v>17</v>
      </c>
      <c r="H89" s="418">
        <v>76</v>
      </c>
      <c r="I89" s="419" t="s">
        <v>851</v>
      </c>
      <c r="J89" s="419" t="s">
        <v>842</v>
      </c>
      <c r="K89" s="419">
        <f t="shared" ref="K89:K94" si="53">H89-F89</f>
        <v>12</v>
      </c>
      <c r="L89" s="419">
        <v>100</v>
      </c>
      <c r="M89" s="447">
        <f t="shared" si="52"/>
        <v>800</v>
      </c>
      <c r="N89" s="419">
        <v>75</v>
      </c>
      <c r="O89" s="448" t="s">
        <v>556</v>
      </c>
      <c r="P89" s="456">
        <v>44348</v>
      </c>
      <c r="Q89" s="344"/>
      <c r="R89" s="314" t="s">
        <v>559</v>
      </c>
      <c r="Z89" s="349"/>
      <c r="AA89" s="349"/>
      <c r="AB89" s="349"/>
      <c r="AC89" s="349"/>
      <c r="AD89" s="349"/>
      <c r="AE89" s="349"/>
      <c r="AF89" s="349"/>
      <c r="AG89" s="349"/>
      <c r="AH89" s="349"/>
    </row>
    <row r="90" spans="1:34" s="37" customFormat="1" ht="14.25">
      <c r="A90" s="449">
        <v>3</v>
      </c>
      <c r="B90" s="437">
        <v>44349</v>
      </c>
      <c r="C90" s="445"/>
      <c r="D90" s="420" t="s">
        <v>871</v>
      </c>
      <c r="E90" s="446" t="s">
        <v>557</v>
      </c>
      <c r="F90" s="418">
        <v>57.5</v>
      </c>
      <c r="G90" s="418">
        <v>17</v>
      </c>
      <c r="H90" s="418">
        <v>71.5</v>
      </c>
      <c r="I90" s="419" t="s">
        <v>872</v>
      </c>
      <c r="J90" s="419" t="s">
        <v>873</v>
      </c>
      <c r="K90" s="419">
        <f t="shared" si="53"/>
        <v>14</v>
      </c>
      <c r="L90" s="419">
        <v>100</v>
      </c>
      <c r="M90" s="447">
        <f t="shared" si="52"/>
        <v>950</v>
      </c>
      <c r="N90" s="419">
        <v>75</v>
      </c>
      <c r="O90" s="448" t="s">
        <v>556</v>
      </c>
      <c r="P90" s="475">
        <v>44349</v>
      </c>
      <c r="Q90" s="344"/>
      <c r="R90" s="314" t="s">
        <v>559</v>
      </c>
      <c r="Z90" s="349"/>
      <c r="AA90" s="349"/>
      <c r="AB90" s="349"/>
      <c r="AC90" s="349"/>
      <c r="AD90" s="349"/>
      <c r="AE90" s="349"/>
      <c r="AF90" s="349"/>
      <c r="AG90" s="349"/>
      <c r="AH90" s="349"/>
    </row>
    <row r="91" spans="1:34" s="37" customFormat="1" ht="14.25">
      <c r="A91" s="449">
        <v>4</v>
      </c>
      <c r="B91" s="437">
        <v>44354</v>
      </c>
      <c r="C91" s="445"/>
      <c r="D91" s="420" t="s">
        <v>889</v>
      </c>
      <c r="E91" s="446" t="s">
        <v>557</v>
      </c>
      <c r="F91" s="418">
        <v>40.5</v>
      </c>
      <c r="G91" s="418">
        <v>27</v>
      </c>
      <c r="H91" s="418">
        <v>52.5</v>
      </c>
      <c r="I91" s="419" t="s">
        <v>890</v>
      </c>
      <c r="J91" s="419" t="s">
        <v>842</v>
      </c>
      <c r="K91" s="419">
        <f t="shared" si="53"/>
        <v>12</v>
      </c>
      <c r="L91" s="419">
        <v>100</v>
      </c>
      <c r="M91" s="447">
        <f t="shared" si="52"/>
        <v>3800</v>
      </c>
      <c r="N91" s="419">
        <v>325</v>
      </c>
      <c r="O91" s="448" t="s">
        <v>556</v>
      </c>
      <c r="P91" s="475">
        <v>44354</v>
      </c>
      <c r="Q91" s="344"/>
      <c r="R91" s="314" t="s">
        <v>559</v>
      </c>
      <c r="Z91" s="349"/>
      <c r="AA91" s="349"/>
      <c r="AB91" s="349"/>
      <c r="AC91" s="349"/>
      <c r="AD91" s="349"/>
      <c r="AE91" s="349"/>
      <c r="AF91" s="349"/>
      <c r="AG91" s="349"/>
      <c r="AH91" s="349"/>
    </row>
    <row r="92" spans="1:34" s="37" customFormat="1" ht="14.25">
      <c r="A92" s="449">
        <v>5</v>
      </c>
      <c r="B92" s="437">
        <v>44356</v>
      </c>
      <c r="C92" s="445"/>
      <c r="D92" s="420" t="s">
        <v>905</v>
      </c>
      <c r="E92" s="446" t="s">
        <v>557</v>
      </c>
      <c r="F92" s="418">
        <v>18</v>
      </c>
      <c r="G92" s="418">
        <v>9</v>
      </c>
      <c r="H92" s="418">
        <v>22</v>
      </c>
      <c r="I92" s="419" t="s">
        <v>906</v>
      </c>
      <c r="J92" s="419" t="s">
        <v>912</v>
      </c>
      <c r="K92" s="419">
        <f t="shared" si="53"/>
        <v>4</v>
      </c>
      <c r="L92" s="419">
        <v>100</v>
      </c>
      <c r="M92" s="447">
        <f t="shared" si="52"/>
        <v>2300</v>
      </c>
      <c r="N92" s="419">
        <v>600</v>
      </c>
      <c r="O92" s="448" t="s">
        <v>556</v>
      </c>
      <c r="P92" s="456">
        <v>44357</v>
      </c>
      <c r="Q92" s="344"/>
      <c r="R92" s="314" t="s">
        <v>559</v>
      </c>
      <c r="Z92" s="349"/>
      <c r="AA92" s="349"/>
      <c r="AB92" s="349"/>
      <c r="AC92" s="349"/>
      <c r="AD92" s="349"/>
      <c r="AE92" s="349"/>
      <c r="AF92" s="349"/>
      <c r="AG92" s="349"/>
      <c r="AH92" s="349"/>
    </row>
    <row r="93" spans="1:34" s="37" customFormat="1" ht="14.25">
      <c r="A93" s="511">
        <v>6</v>
      </c>
      <c r="B93" s="458">
        <v>44357</v>
      </c>
      <c r="C93" s="512"/>
      <c r="D93" s="513" t="s">
        <v>910</v>
      </c>
      <c r="E93" s="514" t="s">
        <v>557</v>
      </c>
      <c r="F93" s="461">
        <v>63.5</v>
      </c>
      <c r="G93" s="461">
        <v>17</v>
      </c>
      <c r="H93" s="461">
        <v>17</v>
      </c>
      <c r="I93" s="463" t="s">
        <v>911</v>
      </c>
      <c r="J93" s="463" t="s">
        <v>939</v>
      </c>
      <c r="K93" s="463">
        <f t="shared" si="53"/>
        <v>-46.5</v>
      </c>
      <c r="L93" s="463">
        <v>100</v>
      </c>
      <c r="M93" s="507">
        <f t="shared" si="52"/>
        <v>-3587.5</v>
      </c>
      <c r="N93" s="463">
        <v>75</v>
      </c>
      <c r="O93" s="508" t="s">
        <v>620</v>
      </c>
      <c r="P93" s="466">
        <v>44361</v>
      </c>
      <c r="Q93" s="344"/>
      <c r="R93" s="314" t="s">
        <v>559</v>
      </c>
      <c r="Z93" s="349"/>
      <c r="AA93" s="349"/>
      <c r="AB93" s="349"/>
      <c r="AC93" s="349"/>
      <c r="AD93" s="349"/>
      <c r="AE93" s="349"/>
      <c r="AF93" s="349"/>
      <c r="AG93" s="349"/>
      <c r="AH93" s="349"/>
    </row>
    <row r="94" spans="1:34" s="37" customFormat="1" ht="14.25">
      <c r="A94" s="511">
        <v>7</v>
      </c>
      <c r="B94" s="458">
        <v>44358</v>
      </c>
      <c r="C94" s="512"/>
      <c r="D94" s="513" t="s">
        <v>925</v>
      </c>
      <c r="E94" s="514" t="s">
        <v>557</v>
      </c>
      <c r="F94" s="461">
        <v>8.25</v>
      </c>
      <c r="G94" s="461">
        <v>4.5</v>
      </c>
      <c r="H94" s="461">
        <v>4.5</v>
      </c>
      <c r="I94" s="463" t="s">
        <v>926</v>
      </c>
      <c r="J94" s="463" t="s">
        <v>962</v>
      </c>
      <c r="K94" s="463">
        <f t="shared" si="53"/>
        <v>-3.75</v>
      </c>
      <c r="L94" s="463">
        <v>100</v>
      </c>
      <c r="M94" s="507">
        <f t="shared" ref="M94" si="54">(K94*N94)-L94</f>
        <v>-5912.5</v>
      </c>
      <c r="N94" s="463">
        <v>1550</v>
      </c>
      <c r="O94" s="508" t="s">
        <v>620</v>
      </c>
      <c r="P94" s="466">
        <v>44363</v>
      </c>
      <c r="Q94" s="344"/>
      <c r="R94" s="314" t="s">
        <v>559</v>
      </c>
      <c r="Z94" s="349"/>
      <c r="AA94" s="349"/>
      <c r="AB94" s="349"/>
      <c r="AC94" s="349"/>
      <c r="AD94" s="349"/>
      <c r="AE94" s="349"/>
      <c r="AF94" s="349"/>
      <c r="AG94" s="349"/>
      <c r="AH94" s="349"/>
    </row>
    <row r="95" spans="1:34" s="37" customFormat="1" ht="14.25">
      <c r="A95" s="449">
        <v>8</v>
      </c>
      <c r="B95" s="437">
        <v>44362</v>
      </c>
      <c r="C95" s="445"/>
      <c r="D95" s="420" t="s">
        <v>953</v>
      </c>
      <c r="E95" s="446" t="s">
        <v>847</v>
      </c>
      <c r="F95" s="418">
        <v>2.1</v>
      </c>
      <c r="G95" s="418">
        <v>3.6</v>
      </c>
      <c r="H95" s="418">
        <v>0.95</v>
      </c>
      <c r="I95" s="419">
        <v>0.1</v>
      </c>
      <c r="J95" s="419" t="s">
        <v>940</v>
      </c>
      <c r="K95" s="419">
        <f>F95-H95</f>
        <v>1.1500000000000001</v>
      </c>
      <c r="L95" s="419">
        <v>100</v>
      </c>
      <c r="M95" s="447">
        <f t="shared" ref="M95" si="55">(K95*N95)-L95</f>
        <v>4500.0000000000009</v>
      </c>
      <c r="N95" s="419">
        <v>4000</v>
      </c>
      <c r="O95" s="448" t="s">
        <v>556</v>
      </c>
      <c r="P95" s="456">
        <v>44363</v>
      </c>
      <c r="Q95" s="344"/>
      <c r="R95" s="314" t="s">
        <v>792</v>
      </c>
      <c r="Z95" s="349"/>
      <c r="AA95" s="349"/>
      <c r="AB95" s="349"/>
      <c r="AC95" s="349"/>
      <c r="AD95" s="349"/>
      <c r="AE95" s="349"/>
      <c r="AF95" s="349"/>
      <c r="AG95" s="349"/>
      <c r="AH95" s="349"/>
    </row>
    <row r="96" spans="1:34" s="37" customFormat="1" ht="14.25">
      <c r="A96" s="449">
        <v>9</v>
      </c>
      <c r="B96" s="437">
        <v>44362</v>
      </c>
      <c r="C96" s="445"/>
      <c r="D96" s="420" t="s">
        <v>946</v>
      </c>
      <c r="E96" s="446" t="s">
        <v>557</v>
      </c>
      <c r="F96" s="418">
        <v>145</v>
      </c>
      <c r="G96" s="418">
        <v>40</v>
      </c>
      <c r="H96" s="418">
        <v>210</v>
      </c>
      <c r="I96" s="419" t="s">
        <v>947</v>
      </c>
      <c r="J96" s="419" t="s">
        <v>963</v>
      </c>
      <c r="K96" s="419">
        <f>H96-F96</f>
        <v>65</v>
      </c>
      <c r="L96" s="419">
        <v>100</v>
      </c>
      <c r="M96" s="447">
        <f t="shared" ref="M96:M99" si="56">(K96*N96)-L96</f>
        <v>1525</v>
      </c>
      <c r="N96" s="419">
        <v>25</v>
      </c>
      <c r="O96" s="448" t="s">
        <v>556</v>
      </c>
      <c r="P96" s="456">
        <v>44363</v>
      </c>
      <c r="Q96" s="344"/>
      <c r="R96" s="314" t="s">
        <v>792</v>
      </c>
      <c r="Z96" s="349"/>
      <c r="AA96" s="349"/>
      <c r="AB96" s="349"/>
      <c r="AC96" s="349"/>
      <c r="AD96" s="349"/>
      <c r="AE96" s="349"/>
      <c r="AF96" s="349"/>
      <c r="AG96" s="349"/>
      <c r="AH96" s="349"/>
    </row>
    <row r="97" spans="1:34" s="37" customFormat="1" ht="14.25">
      <c r="A97" s="449">
        <v>10</v>
      </c>
      <c r="B97" s="437">
        <v>44362</v>
      </c>
      <c r="C97" s="445"/>
      <c r="D97" s="420" t="s">
        <v>954</v>
      </c>
      <c r="E97" s="446" t="s">
        <v>847</v>
      </c>
      <c r="F97" s="418">
        <v>2.4500000000000002</v>
      </c>
      <c r="G97" s="418">
        <v>4</v>
      </c>
      <c r="H97" s="418">
        <v>1.45</v>
      </c>
      <c r="I97" s="419">
        <v>0.1</v>
      </c>
      <c r="J97" s="419" t="s">
        <v>961</v>
      </c>
      <c r="K97" s="419">
        <f>F97-H97</f>
        <v>1.0000000000000002</v>
      </c>
      <c r="L97" s="419">
        <v>100</v>
      </c>
      <c r="M97" s="447">
        <f t="shared" si="56"/>
        <v>2900.0000000000005</v>
      </c>
      <c r="N97" s="419">
        <v>3000</v>
      </c>
      <c r="O97" s="448" t="s">
        <v>556</v>
      </c>
      <c r="P97" s="456">
        <v>44363</v>
      </c>
      <c r="Q97" s="344"/>
      <c r="R97" s="314" t="s">
        <v>559</v>
      </c>
      <c r="Z97" s="349"/>
      <c r="AA97" s="349"/>
      <c r="AB97" s="349"/>
      <c r="AC97" s="349"/>
      <c r="AD97" s="349"/>
      <c r="AE97" s="349"/>
      <c r="AF97" s="349"/>
      <c r="AG97" s="349"/>
      <c r="AH97" s="349"/>
    </row>
    <row r="98" spans="1:34" s="37" customFormat="1" ht="14.25">
      <c r="A98" s="511">
        <v>11</v>
      </c>
      <c r="B98" s="458">
        <v>44363</v>
      </c>
      <c r="C98" s="512"/>
      <c r="D98" s="513" t="s">
        <v>966</v>
      </c>
      <c r="E98" s="514" t="s">
        <v>557</v>
      </c>
      <c r="F98" s="461">
        <v>21.5</v>
      </c>
      <c r="G98" s="461">
        <v>11</v>
      </c>
      <c r="H98" s="461">
        <v>12</v>
      </c>
      <c r="I98" s="463">
        <v>40</v>
      </c>
      <c r="J98" s="463" t="s">
        <v>980</v>
      </c>
      <c r="K98" s="463">
        <f>H98-F98</f>
        <v>-9.5</v>
      </c>
      <c r="L98" s="463">
        <v>100</v>
      </c>
      <c r="M98" s="507">
        <f t="shared" si="56"/>
        <v>-5325</v>
      </c>
      <c r="N98" s="463">
        <v>550</v>
      </c>
      <c r="O98" s="508" t="s">
        <v>620</v>
      </c>
      <c r="P98" s="466">
        <v>44364</v>
      </c>
      <c r="Q98" s="344"/>
      <c r="R98" s="314" t="s">
        <v>792</v>
      </c>
      <c r="Z98" s="349"/>
      <c r="AA98" s="349"/>
      <c r="AB98" s="349"/>
      <c r="AC98" s="349"/>
      <c r="AD98" s="349"/>
      <c r="AE98" s="349"/>
      <c r="AF98" s="349"/>
      <c r="AG98" s="349"/>
      <c r="AH98" s="349"/>
    </row>
    <row r="99" spans="1:34" s="37" customFormat="1" ht="14.25">
      <c r="A99" s="511">
        <v>12</v>
      </c>
      <c r="B99" s="458">
        <v>44364</v>
      </c>
      <c r="C99" s="512"/>
      <c r="D99" s="513" t="s">
        <v>978</v>
      </c>
      <c r="E99" s="514" t="s">
        <v>557</v>
      </c>
      <c r="F99" s="461">
        <v>340</v>
      </c>
      <c r="G99" s="461">
        <v>190</v>
      </c>
      <c r="H99" s="461">
        <v>190</v>
      </c>
      <c r="I99" s="463" t="s">
        <v>979</v>
      </c>
      <c r="J99" s="463" t="s">
        <v>996</v>
      </c>
      <c r="K99" s="463">
        <f t="shared" ref="K99" si="57">H99-F99</f>
        <v>-150</v>
      </c>
      <c r="L99" s="463">
        <v>100</v>
      </c>
      <c r="M99" s="507">
        <f t="shared" si="56"/>
        <v>-3850</v>
      </c>
      <c r="N99" s="463">
        <v>25</v>
      </c>
      <c r="O99" s="508" t="s">
        <v>620</v>
      </c>
      <c r="P99" s="466">
        <v>44365</v>
      </c>
      <c r="Q99" s="344"/>
      <c r="R99" s="314" t="s">
        <v>559</v>
      </c>
      <c r="Z99" s="349"/>
      <c r="AA99" s="349"/>
      <c r="AB99" s="349"/>
      <c r="AC99" s="349"/>
      <c r="AD99" s="349"/>
      <c r="AE99" s="349"/>
      <c r="AF99" s="349"/>
      <c r="AG99" s="349"/>
      <c r="AH99" s="349"/>
    </row>
    <row r="100" spans="1:34" s="37" customFormat="1" ht="14.25">
      <c r="A100" s="449">
        <v>13</v>
      </c>
      <c r="B100" s="437">
        <v>44364</v>
      </c>
      <c r="C100" s="445"/>
      <c r="D100" s="420" t="s">
        <v>981</v>
      </c>
      <c r="E100" s="446" t="s">
        <v>557</v>
      </c>
      <c r="F100" s="418">
        <v>39</v>
      </c>
      <c r="G100" s="418">
        <v>18</v>
      </c>
      <c r="H100" s="418">
        <v>45.5</v>
      </c>
      <c r="I100" s="419" t="s">
        <v>982</v>
      </c>
      <c r="J100" s="419" t="s">
        <v>983</v>
      </c>
      <c r="K100" s="419">
        <f t="shared" ref="K100" si="58">H100-F100</f>
        <v>6.5</v>
      </c>
      <c r="L100" s="419">
        <v>100</v>
      </c>
      <c r="M100" s="447">
        <f t="shared" ref="M100" si="59">(K100*N100)-L100</f>
        <v>1525</v>
      </c>
      <c r="N100" s="419">
        <v>250</v>
      </c>
      <c r="O100" s="448" t="s">
        <v>556</v>
      </c>
      <c r="P100" s="475">
        <v>44364</v>
      </c>
      <c r="Q100" s="344"/>
      <c r="R100" s="314" t="s">
        <v>559</v>
      </c>
      <c r="Z100" s="349"/>
      <c r="AA100" s="349"/>
      <c r="AB100" s="349"/>
      <c r="AC100" s="349"/>
      <c r="AD100" s="349"/>
      <c r="AE100" s="349"/>
      <c r="AF100" s="349"/>
      <c r="AG100" s="349"/>
      <c r="AH100" s="349"/>
    </row>
    <row r="101" spans="1:34" s="37" customFormat="1" ht="14.25">
      <c r="A101" s="449">
        <v>14</v>
      </c>
      <c r="B101" s="437">
        <v>44364</v>
      </c>
      <c r="C101" s="445"/>
      <c r="D101" s="420" t="s">
        <v>984</v>
      </c>
      <c r="E101" s="446" t="s">
        <v>557</v>
      </c>
      <c r="F101" s="418">
        <v>13.5</v>
      </c>
      <c r="G101" s="418"/>
      <c r="H101" s="418">
        <v>26</v>
      </c>
      <c r="I101" s="419">
        <v>40</v>
      </c>
      <c r="J101" s="419" t="s">
        <v>985</v>
      </c>
      <c r="K101" s="419">
        <f t="shared" ref="K101" si="60">H101-F101</f>
        <v>12.5</v>
      </c>
      <c r="L101" s="419">
        <v>100</v>
      </c>
      <c r="M101" s="447">
        <f t="shared" ref="M101" si="61">(K101*N101)-L101</f>
        <v>837.5</v>
      </c>
      <c r="N101" s="419">
        <v>75</v>
      </c>
      <c r="O101" s="448" t="s">
        <v>556</v>
      </c>
      <c r="P101" s="475">
        <v>44364</v>
      </c>
      <c r="Q101" s="344"/>
      <c r="R101" s="314" t="s">
        <v>792</v>
      </c>
      <c r="Z101" s="349"/>
      <c r="AA101" s="349"/>
      <c r="AB101" s="349"/>
      <c r="AC101" s="349"/>
      <c r="AD101" s="349"/>
      <c r="AE101" s="349"/>
      <c r="AF101" s="349"/>
      <c r="AG101" s="349"/>
      <c r="AH101" s="349"/>
    </row>
    <row r="102" spans="1:34" s="37" customFormat="1" ht="14.25">
      <c r="A102" s="396">
        <v>15</v>
      </c>
      <c r="B102" s="536">
        <v>44365</v>
      </c>
      <c r="C102" s="395"/>
      <c r="D102" s="389" t="s">
        <v>1005</v>
      </c>
      <c r="E102" s="390" t="s">
        <v>847</v>
      </c>
      <c r="F102" s="366" t="s">
        <v>1006</v>
      </c>
      <c r="G102" s="366">
        <v>2.25</v>
      </c>
      <c r="H102" s="366"/>
      <c r="I102" s="334">
        <v>0.1</v>
      </c>
      <c r="J102" s="334" t="s">
        <v>558</v>
      </c>
      <c r="K102" s="468"/>
      <c r="L102" s="334"/>
      <c r="M102" s="440"/>
      <c r="N102" s="334"/>
      <c r="O102" s="360"/>
      <c r="P102" s="372"/>
      <c r="Q102" s="344"/>
      <c r="R102" s="314" t="s">
        <v>792</v>
      </c>
      <c r="Z102" s="349"/>
      <c r="AA102" s="349"/>
      <c r="AB102" s="349"/>
      <c r="AC102" s="349"/>
      <c r="AD102" s="349"/>
      <c r="AE102" s="349"/>
      <c r="AF102" s="349"/>
      <c r="AG102" s="349"/>
      <c r="AH102" s="349"/>
    </row>
    <row r="103" spans="1:34" s="37" customFormat="1" ht="14.25">
      <c r="A103" s="396">
        <v>16</v>
      </c>
      <c r="B103" s="536">
        <v>44365</v>
      </c>
      <c r="C103" s="395"/>
      <c r="D103" s="389" t="s">
        <v>1007</v>
      </c>
      <c r="E103" s="390" t="s">
        <v>847</v>
      </c>
      <c r="F103" s="366" t="s">
        <v>1008</v>
      </c>
      <c r="G103" s="366">
        <v>37</v>
      </c>
      <c r="H103" s="366"/>
      <c r="I103" s="334">
        <v>0.1</v>
      </c>
      <c r="J103" s="334" t="s">
        <v>558</v>
      </c>
      <c r="K103" s="468"/>
      <c r="L103" s="334"/>
      <c r="M103" s="440"/>
      <c r="N103" s="334"/>
      <c r="O103" s="360"/>
      <c r="P103" s="372"/>
      <c r="Q103" s="344"/>
      <c r="R103" s="314" t="s">
        <v>559</v>
      </c>
      <c r="Z103" s="349"/>
      <c r="AA103" s="349"/>
      <c r="AB103" s="349"/>
      <c r="AC103" s="349"/>
      <c r="AD103" s="349"/>
      <c r="AE103" s="349"/>
      <c r="AF103" s="349"/>
      <c r="AG103" s="349"/>
      <c r="AH103" s="349"/>
    </row>
    <row r="104" spans="1:34" s="37" customFormat="1" ht="14.25">
      <c r="A104" s="449">
        <v>17</v>
      </c>
      <c r="B104" s="437">
        <v>44365</v>
      </c>
      <c r="C104" s="445"/>
      <c r="D104" s="420" t="s">
        <v>1009</v>
      </c>
      <c r="E104" s="446" t="s">
        <v>847</v>
      </c>
      <c r="F104" s="418">
        <v>1.05</v>
      </c>
      <c r="G104" s="418">
        <v>1.8</v>
      </c>
      <c r="H104" s="418">
        <v>0.45</v>
      </c>
      <c r="I104" s="419">
        <v>0.1</v>
      </c>
      <c r="J104" s="419" t="s">
        <v>1033</v>
      </c>
      <c r="K104" s="419">
        <f>F104-H104</f>
        <v>0.60000000000000009</v>
      </c>
      <c r="L104" s="419">
        <v>100</v>
      </c>
      <c r="M104" s="447">
        <f t="shared" ref="M104" si="62">(K104*N104)-L104</f>
        <v>2300.0000000000005</v>
      </c>
      <c r="N104" s="419">
        <v>4000</v>
      </c>
      <c r="O104" s="448" t="s">
        <v>556</v>
      </c>
      <c r="P104" s="456">
        <v>44368</v>
      </c>
      <c r="Q104" s="344"/>
      <c r="R104" s="314" t="s">
        <v>559</v>
      </c>
      <c r="Z104" s="349"/>
      <c r="AA104" s="349"/>
      <c r="AB104" s="349"/>
      <c r="AC104" s="349"/>
      <c r="AD104" s="349"/>
      <c r="AE104" s="349"/>
      <c r="AF104" s="349"/>
      <c r="AG104" s="349"/>
      <c r="AH104" s="349"/>
    </row>
    <row r="105" spans="1:34" s="37" customFormat="1" ht="14.25">
      <c r="A105" s="396">
        <v>18</v>
      </c>
      <c r="B105" s="536">
        <v>44365</v>
      </c>
      <c r="C105" s="395"/>
      <c r="D105" s="389" t="s">
        <v>1010</v>
      </c>
      <c r="E105" s="390" t="s">
        <v>847</v>
      </c>
      <c r="F105" s="547" t="s">
        <v>1012</v>
      </c>
      <c r="G105" s="366">
        <v>22</v>
      </c>
      <c r="H105" s="366"/>
      <c r="I105" s="334">
        <v>0.1</v>
      </c>
      <c r="J105" s="334" t="s">
        <v>558</v>
      </c>
      <c r="K105" s="468"/>
      <c r="L105" s="334"/>
      <c r="M105" s="440"/>
      <c r="N105" s="334"/>
      <c r="O105" s="360"/>
      <c r="P105" s="372"/>
      <c r="Q105" s="344"/>
      <c r="R105" s="314" t="s">
        <v>559</v>
      </c>
      <c r="Z105" s="349"/>
      <c r="AA105" s="349"/>
      <c r="AB105" s="349"/>
      <c r="AC105" s="349"/>
      <c r="AD105" s="349"/>
      <c r="AE105" s="349"/>
      <c r="AF105" s="349"/>
      <c r="AG105" s="349"/>
      <c r="AH105" s="349"/>
    </row>
    <row r="106" spans="1:34" s="37" customFormat="1" ht="14.25">
      <c r="A106" s="449">
        <v>19</v>
      </c>
      <c r="B106" s="437">
        <v>44365</v>
      </c>
      <c r="C106" s="445"/>
      <c r="D106" s="420" t="s">
        <v>1011</v>
      </c>
      <c r="E106" s="446" t="s">
        <v>847</v>
      </c>
      <c r="F106" s="418">
        <v>56</v>
      </c>
      <c r="G106" s="418">
        <v>88</v>
      </c>
      <c r="H106" s="418">
        <v>17.5</v>
      </c>
      <c r="I106" s="419">
        <v>0.1</v>
      </c>
      <c r="J106" s="419" t="s">
        <v>1034</v>
      </c>
      <c r="K106" s="419">
        <f>F106-H106</f>
        <v>38.5</v>
      </c>
      <c r="L106" s="419">
        <v>100</v>
      </c>
      <c r="M106" s="447">
        <f t="shared" ref="M106" si="63">(K106*N106)-L106</f>
        <v>2787.5</v>
      </c>
      <c r="N106" s="419">
        <v>75</v>
      </c>
      <c r="O106" s="448" t="s">
        <v>556</v>
      </c>
      <c r="P106" s="456">
        <v>44368</v>
      </c>
      <c r="Q106" s="344"/>
      <c r="R106" s="314" t="s">
        <v>559</v>
      </c>
      <c r="Z106" s="349"/>
      <c r="AA106" s="349"/>
      <c r="AB106" s="349"/>
      <c r="AC106" s="349"/>
      <c r="AD106" s="349"/>
      <c r="AE106" s="349"/>
      <c r="AF106" s="349"/>
      <c r="AG106" s="349"/>
      <c r="AH106" s="349"/>
    </row>
    <row r="107" spans="1:34" s="37" customFormat="1" ht="14.25">
      <c r="A107" s="396">
        <v>20</v>
      </c>
      <c r="B107" s="394">
        <v>44368</v>
      </c>
      <c r="C107" s="395"/>
      <c r="D107" s="389" t="s">
        <v>1037</v>
      </c>
      <c r="E107" s="390" t="s">
        <v>557</v>
      </c>
      <c r="F107" s="547" t="s">
        <v>1039</v>
      </c>
      <c r="G107" s="366">
        <v>4</v>
      </c>
      <c r="H107" s="366"/>
      <c r="I107" s="334" t="s">
        <v>1038</v>
      </c>
      <c r="J107" s="334" t="s">
        <v>558</v>
      </c>
      <c r="K107" s="468"/>
      <c r="L107" s="334"/>
      <c r="M107" s="440"/>
      <c r="N107" s="334"/>
      <c r="O107" s="360"/>
      <c r="P107" s="372"/>
      <c r="Q107" s="344"/>
      <c r="R107" s="314" t="s">
        <v>559</v>
      </c>
      <c r="Z107" s="349"/>
      <c r="AA107" s="349"/>
      <c r="AB107" s="349"/>
      <c r="AC107" s="349"/>
      <c r="AD107" s="349"/>
      <c r="AE107" s="349"/>
      <c r="AF107" s="349"/>
      <c r="AG107" s="349"/>
      <c r="AH107" s="349"/>
    </row>
    <row r="108" spans="1:34" s="37" customFormat="1" ht="14.25">
      <c r="A108" s="449">
        <v>21</v>
      </c>
      <c r="B108" s="437">
        <v>44368</v>
      </c>
      <c r="C108" s="445"/>
      <c r="D108" s="420" t="s">
        <v>1040</v>
      </c>
      <c r="E108" s="446" t="s">
        <v>557</v>
      </c>
      <c r="F108" s="418">
        <v>16</v>
      </c>
      <c r="G108" s="418">
        <v>5</v>
      </c>
      <c r="H108" s="418">
        <v>21</v>
      </c>
      <c r="I108" s="419" t="s">
        <v>1041</v>
      </c>
      <c r="J108" s="419" t="s">
        <v>891</v>
      </c>
      <c r="K108" s="419">
        <f t="shared" ref="K108" si="64">H108-F108</f>
        <v>5</v>
      </c>
      <c r="L108" s="419">
        <v>100</v>
      </c>
      <c r="M108" s="447">
        <f t="shared" ref="M108" si="65">(K108*N108)-L108</f>
        <v>1900</v>
      </c>
      <c r="N108" s="419">
        <v>400</v>
      </c>
      <c r="O108" s="448" t="s">
        <v>556</v>
      </c>
      <c r="P108" s="475">
        <v>44368</v>
      </c>
      <c r="Q108" s="344"/>
      <c r="R108" s="314" t="s">
        <v>792</v>
      </c>
      <c r="Z108" s="349"/>
      <c r="AA108" s="349"/>
      <c r="AB108" s="349"/>
      <c r="AC108" s="349"/>
      <c r="AD108" s="349"/>
      <c r="AE108" s="349"/>
      <c r="AF108" s="349"/>
      <c r="AG108" s="349"/>
      <c r="AH108" s="349"/>
    </row>
    <row r="109" spans="1:34" s="37" customFormat="1" ht="14.25">
      <c r="A109" s="396">
        <v>22</v>
      </c>
      <c r="B109" s="394">
        <v>44368</v>
      </c>
      <c r="C109" s="395"/>
      <c r="D109" s="389" t="s">
        <v>1042</v>
      </c>
      <c r="E109" s="390" t="s">
        <v>847</v>
      </c>
      <c r="F109" s="366" t="s">
        <v>1043</v>
      </c>
      <c r="G109" s="366">
        <v>3.9</v>
      </c>
      <c r="H109" s="366"/>
      <c r="I109" s="334">
        <v>0.1</v>
      </c>
      <c r="J109" s="334" t="s">
        <v>558</v>
      </c>
      <c r="K109" s="468"/>
      <c r="L109" s="334"/>
      <c r="M109" s="440"/>
      <c r="N109" s="334"/>
      <c r="O109" s="360"/>
      <c r="P109" s="372"/>
      <c r="Q109" s="344"/>
      <c r="R109" s="314" t="s">
        <v>559</v>
      </c>
      <c r="Z109" s="349"/>
      <c r="AA109" s="349"/>
      <c r="AB109" s="349"/>
      <c r="AC109" s="349"/>
      <c r="AD109" s="349"/>
      <c r="AE109" s="349"/>
      <c r="AF109" s="349"/>
      <c r="AG109" s="349"/>
      <c r="AH109" s="349"/>
    </row>
    <row r="110" spans="1:34" s="37" customFormat="1" ht="14.25">
      <c r="A110" s="396">
        <v>23</v>
      </c>
      <c r="B110" s="394">
        <v>44368</v>
      </c>
      <c r="C110" s="395"/>
      <c r="D110" s="389" t="s">
        <v>1011</v>
      </c>
      <c r="E110" s="390" t="s">
        <v>847</v>
      </c>
      <c r="F110" s="366" t="s">
        <v>1044</v>
      </c>
      <c r="G110" s="366">
        <v>85</v>
      </c>
      <c r="H110" s="366"/>
      <c r="I110" s="334">
        <v>0.1</v>
      </c>
      <c r="J110" s="334" t="s">
        <v>558</v>
      </c>
      <c r="K110" s="468"/>
      <c r="L110" s="334"/>
      <c r="M110" s="440"/>
      <c r="N110" s="334"/>
      <c r="O110" s="360"/>
      <c r="P110" s="372"/>
      <c r="Q110" s="344"/>
      <c r="R110" s="314" t="s">
        <v>559</v>
      </c>
      <c r="Z110" s="349"/>
      <c r="AA110" s="349"/>
      <c r="AB110" s="349"/>
      <c r="AC110" s="349"/>
      <c r="AD110" s="349"/>
      <c r="AE110" s="349"/>
      <c r="AF110" s="349"/>
      <c r="AG110" s="349"/>
      <c r="AH110" s="349"/>
    </row>
    <row r="111" spans="1:34" s="37" customFormat="1" ht="14.25">
      <c r="A111" s="511">
        <v>24</v>
      </c>
      <c r="B111" s="458">
        <v>44368</v>
      </c>
      <c r="C111" s="512"/>
      <c r="D111" s="513" t="s">
        <v>1045</v>
      </c>
      <c r="E111" s="514" t="s">
        <v>557</v>
      </c>
      <c r="F111" s="461">
        <v>81.5</v>
      </c>
      <c r="G111" s="461">
        <v>38</v>
      </c>
      <c r="H111" s="461">
        <v>64.5</v>
      </c>
      <c r="I111" s="463">
        <v>150</v>
      </c>
      <c r="J111" s="463" t="s">
        <v>1049</v>
      </c>
      <c r="K111" s="463">
        <f t="shared" ref="K111" si="66">H111-F111</f>
        <v>-17</v>
      </c>
      <c r="L111" s="463">
        <v>100</v>
      </c>
      <c r="M111" s="507">
        <f t="shared" ref="M111" si="67">(K111*N111)-L111</f>
        <v>-1375</v>
      </c>
      <c r="N111" s="463">
        <v>75</v>
      </c>
      <c r="O111" s="508" t="s">
        <v>620</v>
      </c>
      <c r="P111" s="548">
        <v>44368</v>
      </c>
      <c r="Q111" s="344"/>
      <c r="R111" s="314" t="s">
        <v>792</v>
      </c>
      <c r="Z111" s="349"/>
      <c r="AA111" s="349"/>
      <c r="AB111" s="349"/>
      <c r="AC111" s="349"/>
      <c r="AD111" s="349"/>
      <c r="AE111" s="349"/>
      <c r="AF111" s="349"/>
      <c r="AG111" s="349"/>
      <c r="AH111" s="349"/>
    </row>
    <row r="112" spans="1:34" s="37" customFormat="1" ht="14.25">
      <c r="A112" s="396"/>
      <c r="B112" s="394"/>
      <c r="C112" s="395"/>
      <c r="D112" s="389"/>
      <c r="E112" s="390"/>
      <c r="F112" s="366"/>
      <c r="G112" s="366"/>
      <c r="H112" s="366"/>
      <c r="I112" s="334"/>
      <c r="J112" s="334"/>
      <c r="K112" s="334"/>
      <c r="L112" s="334"/>
      <c r="M112" s="440"/>
      <c r="N112" s="334"/>
      <c r="O112" s="360"/>
      <c r="P112" s="386"/>
      <c r="Q112" s="344"/>
      <c r="R112" s="314"/>
      <c r="Z112" s="349"/>
      <c r="AA112" s="349"/>
      <c r="AB112" s="349"/>
      <c r="AC112" s="349"/>
      <c r="AD112" s="349"/>
      <c r="AE112" s="349"/>
      <c r="AF112" s="349"/>
      <c r="AG112" s="349"/>
      <c r="AH112" s="349"/>
    </row>
    <row r="113" spans="1:38" s="37" customFormat="1">
      <c r="AA113" s="349"/>
      <c r="AB113" s="349"/>
      <c r="AC113" s="349"/>
      <c r="AD113" s="349"/>
      <c r="AE113" s="349"/>
      <c r="AF113" s="349"/>
      <c r="AG113" s="349"/>
      <c r="AH113" s="349"/>
    </row>
    <row r="114" spans="1:38" s="37" customFormat="1">
      <c r="AA114" s="349"/>
      <c r="AB114" s="349"/>
      <c r="AC114" s="349"/>
      <c r="AD114" s="349"/>
      <c r="AE114" s="349"/>
      <c r="AF114" s="349"/>
      <c r="AG114" s="349"/>
      <c r="AH114" s="349"/>
    </row>
    <row r="115" spans="1:38" s="37" customFormat="1" ht="14.25">
      <c r="A115" s="335"/>
      <c r="B115" s="336"/>
      <c r="C115" s="336"/>
      <c r="D115" s="337"/>
      <c r="E115" s="335"/>
      <c r="F115" s="350"/>
      <c r="G115" s="335"/>
      <c r="H115" s="335"/>
      <c r="I115" s="335"/>
      <c r="J115" s="336"/>
      <c r="K115" s="351"/>
      <c r="L115" s="335"/>
      <c r="M115" s="335"/>
      <c r="N115" s="335"/>
      <c r="O115" s="352"/>
      <c r="P115" s="344"/>
      <c r="Q115" s="344"/>
      <c r="R115" s="314"/>
      <c r="Z115" s="349"/>
      <c r="AA115" s="349"/>
      <c r="AB115" s="349"/>
      <c r="AC115" s="349"/>
      <c r="AD115" s="349"/>
      <c r="AE115" s="349"/>
      <c r="AF115" s="349"/>
      <c r="AG115" s="349"/>
      <c r="AH115" s="349"/>
    </row>
    <row r="116" spans="1:38" ht="15">
      <c r="A116" s="96" t="s">
        <v>575</v>
      </c>
      <c r="B116" s="97"/>
      <c r="C116" s="97"/>
      <c r="D116" s="98"/>
      <c r="E116" s="31"/>
      <c r="F116" s="29"/>
      <c r="G116" s="29"/>
      <c r="H116" s="70"/>
      <c r="I116" s="116"/>
      <c r="J116" s="117"/>
      <c r="K116" s="14"/>
      <c r="L116" s="14"/>
      <c r="M116" s="14"/>
      <c r="N116" s="8"/>
      <c r="O116" s="50"/>
      <c r="Q116" s="92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38" ht="38.25">
      <c r="A117" s="17" t="s">
        <v>16</v>
      </c>
      <c r="B117" s="18" t="s">
        <v>534</v>
      </c>
      <c r="C117" s="18"/>
      <c r="D117" s="19" t="s">
        <v>545</v>
      </c>
      <c r="E117" s="18" t="s">
        <v>546</v>
      </c>
      <c r="F117" s="18" t="s">
        <v>547</v>
      </c>
      <c r="G117" s="18" t="s">
        <v>548</v>
      </c>
      <c r="H117" s="18" t="s">
        <v>549</v>
      </c>
      <c r="I117" s="18" t="s">
        <v>550</v>
      </c>
      <c r="J117" s="17" t="s">
        <v>551</v>
      </c>
      <c r="K117" s="59" t="s">
        <v>567</v>
      </c>
      <c r="L117" s="371" t="s">
        <v>818</v>
      </c>
      <c r="M117" s="60" t="s">
        <v>817</v>
      </c>
      <c r="N117" s="18" t="s">
        <v>554</v>
      </c>
      <c r="O117" s="75" t="s">
        <v>555</v>
      </c>
      <c r="P117" s="94"/>
      <c r="Q117" s="8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38" s="442" customFormat="1" ht="14.25">
      <c r="A118" s="476">
        <v>1</v>
      </c>
      <c r="B118" s="477">
        <v>44327</v>
      </c>
      <c r="C118" s="478"/>
      <c r="D118" s="420" t="s">
        <v>465</v>
      </c>
      <c r="E118" s="479" t="s">
        <v>557</v>
      </c>
      <c r="F118" s="418">
        <v>239</v>
      </c>
      <c r="G118" s="480">
        <v>218</v>
      </c>
      <c r="H118" s="479">
        <v>264</v>
      </c>
      <c r="I118" s="481" t="s">
        <v>846</v>
      </c>
      <c r="J118" s="419" t="s">
        <v>700</v>
      </c>
      <c r="K118" s="419">
        <f t="shared" ref="K118" si="68">H118-F118</f>
        <v>25</v>
      </c>
      <c r="L118" s="482">
        <f>(F118*-0.8)/100</f>
        <v>-1.9120000000000001</v>
      </c>
      <c r="M118" s="483">
        <f t="shared" ref="M118" si="69">(K118+L118)/F118</f>
        <v>9.6602510460251048E-2</v>
      </c>
      <c r="N118" s="419" t="s">
        <v>556</v>
      </c>
      <c r="O118" s="456">
        <v>44354</v>
      </c>
      <c r="P118" s="427"/>
      <c r="Q118" s="4"/>
      <c r="R118" s="428" t="s">
        <v>559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s="37" customFormat="1" ht="14.25">
      <c r="A119" s="340">
        <v>2</v>
      </c>
      <c r="B119" s="353">
        <v>44363</v>
      </c>
      <c r="C119" s="411"/>
      <c r="D119" s="389" t="s">
        <v>528</v>
      </c>
      <c r="E119" s="358" t="s">
        <v>557</v>
      </c>
      <c r="F119" s="366" t="s">
        <v>964</v>
      </c>
      <c r="G119" s="363">
        <v>2070</v>
      </c>
      <c r="H119" s="358"/>
      <c r="I119" s="355" t="s">
        <v>965</v>
      </c>
      <c r="J119" s="334" t="s">
        <v>558</v>
      </c>
      <c r="K119" s="334"/>
      <c r="L119" s="381"/>
      <c r="M119" s="379"/>
      <c r="N119" s="334"/>
      <c r="O119" s="386"/>
      <c r="P119" s="427"/>
      <c r="Q119" s="4"/>
      <c r="R119" s="428" t="s">
        <v>559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38" s="37" customFormat="1" ht="14.25">
      <c r="A120" s="340"/>
      <c r="B120" s="353"/>
      <c r="C120" s="411"/>
      <c r="D120" s="389"/>
      <c r="E120" s="358"/>
      <c r="F120" s="366"/>
      <c r="G120" s="363"/>
      <c r="H120" s="358"/>
      <c r="I120" s="355"/>
      <c r="J120" s="334"/>
      <c r="K120" s="334"/>
      <c r="L120" s="381"/>
      <c r="M120" s="379"/>
      <c r="N120" s="334"/>
      <c r="O120" s="386"/>
      <c r="P120" s="427"/>
      <c r="Q120" s="4"/>
      <c r="R120" s="428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38" s="5" customFormat="1">
      <c r="A121" s="515"/>
      <c r="B121" s="345"/>
      <c r="C121" s="346"/>
      <c r="D121" s="347"/>
      <c r="E121" s="375"/>
      <c r="F121" s="375"/>
      <c r="G121" s="425"/>
      <c r="H121" s="425"/>
      <c r="I121" s="375"/>
      <c r="J121" s="426"/>
      <c r="K121" s="421"/>
      <c r="L121" s="422"/>
      <c r="M121" s="423"/>
      <c r="N121" s="424"/>
      <c r="O121" s="348"/>
      <c r="P121" s="120"/>
      <c r="Q121"/>
      <c r="R121" s="91"/>
      <c r="T121" s="54"/>
      <c r="U121" s="54"/>
      <c r="V121" s="54"/>
      <c r="W121" s="54"/>
      <c r="X121" s="54"/>
      <c r="Y121" s="54"/>
      <c r="Z121" s="54"/>
    </row>
    <row r="122" spans="1:38">
      <c r="A122" s="20" t="s">
        <v>560</v>
      </c>
      <c r="B122" s="20"/>
      <c r="C122" s="20"/>
      <c r="D122" s="20"/>
      <c r="E122" s="2"/>
      <c r="F122" s="27" t="s">
        <v>562</v>
      </c>
      <c r="G122" s="79"/>
      <c r="H122" s="79"/>
      <c r="I122" s="35"/>
      <c r="J122" s="82"/>
      <c r="K122" s="80"/>
      <c r="L122" s="81"/>
      <c r="M122" s="82"/>
      <c r="N122" s="83"/>
      <c r="O122" s="121"/>
      <c r="P122" s="8"/>
      <c r="Q122" s="13"/>
      <c r="R122" s="93"/>
      <c r="S122" s="13"/>
      <c r="T122" s="13"/>
      <c r="U122" s="13"/>
      <c r="V122" s="13"/>
      <c r="W122" s="13"/>
      <c r="X122" s="13"/>
      <c r="Y122" s="13"/>
    </row>
    <row r="123" spans="1:38">
      <c r="A123" s="26" t="s">
        <v>561</v>
      </c>
      <c r="B123" s="20"/>
      <c r="C123" s="20"/>
      <c r="D123" s="20"/>
      <c r="E123" s="29"/>
      <c r="F123" s="27" t="s">
        <v>564</v>
      </c>
      <c r="G123" s="9"/>
      <c r="H123" s="9"/>
      <c r="I123" s="9"/>
      <c r="J123" s="50"/>
      <c r="K123" s="9"/>
      <c r="L123" s="9"/>
      <c r="M123" s="9"/>
      <c r="N123" s="8"/>
      <c r="O123" s="50"/>
      <c r="Q123" s="4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38">
      <c r="A124" s="26"/>
      <c r="B124" s="20"/>
      <c r="C124" s="20"/>
      <c r="D124" s="20"/>
      <c r="E124" s="29"/>
      <c r="F124" s="27"/>
      <c r="G124" s="9"/>
      <c r="H124" s="9"/>
      <c r="I124" s="9"/>
      <c r="J124" s="50"/>
      <c r="K124" s="9"/>
      <c r="L124" s="9"/>
      <c r="M124" s="9"/>
      <c r="N124" s="8"/>
      <c r="O124" s="50"/>
      <c r="Q124" s="4"/>
      <c r="R124" s="79"/>
      <c r="S124" s="13"/>
      <c r="T124" s="13"/>
      <c r="U124" s="13"/>
      <c r="V124" s="13"/>
      <c r="W124" s="13"/>
      <c r="X124" s="13"/>
      <c r="Y124" s="13"/>
      <c r="Z124" s="13"/>
    </row>
    <row r="125" spans="1:38" ht="15">
      <c r="A125" s="8"/>
      <c r="B125" s="30" t="s">
        <v>821</v>
      </c>
      <c r="C125" s="30"/>
      <c r="D125" s="30"/>
      <c r="E125" s="30"/>
      <c r="F125" s="31"/>
      <c r="G125" s="29"/>
      <c r="H125" s="29"/>
      <c r="I125" s="70"/>
      <c r="J125" s="71"/>
      <c r="K125" s="72"/>
      <c r="L125" s="370"/>
      <c r="M125" s="9"/>
      <c r="N125" s="8"/>
      <c r="O125" s="50"/>
      <c r="Q125" s="4"/>
      <c r="R125" s="79"/>
      <c r="S125" s="13"/>
      <c r="T125" s="13"/>
      <c r="U125" s="13"/>
      <c r="V125" s="13"/>
      <c r="W125" s="13"/>
      <c r="X125" s="13"/>
      <c r="Y125" s="13"/>
      <c r="Z125" s="13"/>
    </row>
    <row r="126" spans="1:38" ht="38.25">
      <c r="A126" s="17" t="s">
        <v>16</v>
      </c>
      <c r="B126" s="18" t="s">
        <v>534</v>
      </c>
      <c r="C126" s="18"/>
      <c r="D126" s="19" t="s">
        <v>545</v>
      </c>
      <c r="E126" s="18" t="s">
        <v>546</v>
      </c>
      <c r="F126" s="18" t="s">
        <v>547</v>
      </c>
      <c r="G126" s="18" t="s">
        <v>566</v>
      </c>
      <c r="H126" s="18" t="s">
        <v>549</v>
      </c>
      <c r="I126" s="18" t="s">
        <v>550</v>
      </c>
      <c r="J126" s="73" t="s">
        <v>551</v>
      </c>
      <c r="K126" s="59" t="s">
        <v>567</v>
      </c>
      <c r="L126" s="74" t="s">
        <v>568</v>
      </c>
      <c r="M126" s="18" t="s">
        <v>569</v>
      </c>
      <c r="N126" s="371" t="s">
        <v>818</v>
      </c>
      <c r="O126" s="60" t="s">
        <v>817</v>
      </c>
      <c r="P126" s="18" t="s">
        <v>554</v>
      </c>
      <c r="Q126" s="75" t="s">
        <v>555</v>
      </c>
      <c r="R126" s="79"/>
      <c r="S126" s="13"/>
      <c r="T126" s="13"/>
      <c r="U126" s="13"/>
      <c r="V126" s="13"/>
      <c r="W126" s="13"/>
      <c r="X126" s="13"/>
      <c r="Y126" s="13"/>
      <c r="Z126" s="13"/>
    </row>
    <row r="127" spans="1:38" ht="14.25">
      <c r="A127" s="340"/>
      <c r="B127" s="353"/>
      <c r="C127" s="357"/>
      <c r="D127" s="365"/>
      <c r="E127" s="358"/>
      <c r="F127" s="380"/>
      <c r="G127" s="363"/>
      <c r="H127" s="358"/>
      <c r="I127" s="355"/>
      <c r="J127" s="391"/>
      <c r="K127" s="391"/>
      <c r="L127" s="392"/>
      <c r="M127" s="390"/>
      <c r="N127" s="392"/>
      <c r="O127" s="379"/>
      <c r="P127" s="359"/>
      <c r="Q127" s="372"/>
      <c r="R127" s="388"/>
      <c r="S127" s="378"/>
      <c r="T127" s="13"/>
      <c r="U127" s="387"/>
      <c r="V127" s="387"/>
      <c r="W127" s="387"/>
      <c r="X127" s="387"/>
      <c r="Y127" s="387"/>
      <c r="Z127" s="387"/>
      <c r="AA127" s="349"/>
      <c r="AB127" s="349"/>
      <c r="AC127" s="349"/>
    </row>
    <row r="128" spans="1:38" ht="14.25">
      <c r="A128" s="340"/>
      <c r="B128" s="353"/>
      <c r="C128" s="357"/>
      <c r="D128" s="365"/>
      <c r="E128" s="358"/>
      <c r="F128" s="380"/>
      <c r="G128" s="363"/>
      <c r="H128" s="358"/>
      <c r="I128" s="355"/>
      <c r="J128" s="391"/>
      <c r="K128" s="391"/>
      <c r="L128" s="392"/>
      <c r="M128" s="390"/>
      <c r="N128" s="392"/>
      <c r="O128" s="379"/>
      <c r="P128" s="359"/>
      <c r="Q128" s="372"/>
      <c r="R128" s="388"/>
      <c r="S128" s="378"/>
      <c r="T128" s="13"/>
      <c r="U128" s="387"/>
      <c r="V128" s="387"/>
      <c r="W128" s="387"/>
      <c r="X128" s="387"/>
      <c r="Y128" s="387"/>
      <c r="Z128" s="387"/>
      <c r="AA128" s="349"/>
      <c r="AB128" s="349"/>
      <c r="AC128" s="349"/>
    </row>
    <row r="129" spans="1:26" s="349" customFormat="1" ht="14.25">
      <c r="A129" s="340"/>
      <c r="B129" s="353"/>
      <c r="C129" s="357"/>
      <c r="D129" s="365"/>
      <c r="E129" s="358"/>
      <c r="F129" s="380"/>
      <c r="G129" s="363"/>
      <c r="H129" s="358"/>
      <c r="I129" s="355"/>
      <c r="J129" s="391"/>
      <c r="K129" s="391"/>
      <c r="L129" s="392"/>
      <c r="M129" s="390"/>
      <c r="N129" s="392"/>
      <c r="O129" s="379"/>
      <c r="P129" s="359"/>
      <c r="Q129" s="372"/>
      <c r="R129" s="385"/>
      <c r="S129" s="387"/>
      <c r="T129" s="387"/>
      <c r="U129" s="387"/>
      <c r="V129" s="387"/>
      <c r="W129" s="387"/>
      <c r="X129" s="387"/>
      <c r="Y129" s="387"/>
      <c r="Z129" s="387"/>
    </row>
    <row r="130" spans="1:26" s="349" customFormat="1" ht="14.25">
      <c r="A130" s="340"/>
      <c r="B130" s="353"/>
      <c r="C130" s="357"/>
      <c r="D130" s="365"/>
      <c r="E130" s="358"/>
      <c r="F130" s="391"/>
      <c r="G130" s="366"/>
      <c r="H130" s="358"/>
      <c r="I130" s="355"/>
      <c r="J130" s="391"/>
      <c r="K130" s="391"/>
      <c r="L130" s="392"/>
      <c r="M130" s="390"/>
      <c r="N130" s="392"/>
      <c r="O130" s="379"/>
      <c r="P130" s="359"/>
      <c r="Q130" s="372"/>
      <c r="R130" s="385"/>
      <c r="S130" s="387"/>
      <c r="T130" s="387"/>
      <c r="U130" s="387"/>
      <c r="V130" s="387"/>
      <c r="W130" s="387"/>
      <c r="X130" s="387"/>
      <c r="Y130" s="387"/>
      <c r="Z130" s="387"/>
    </row>
    <row r="131" spans="1:26" s="349" customFormat="1" ht="14.25">
      <c r="A131" s="340"/>
      <c r="B131" s="353"/>
      <c r="C131" s="357"/>
      <c r="D131" s="365"/>
      <c r="E131" s="358"/>
      <c r="F131" s="391"/>
      <c r="G131" s="366"/>
      <c r="H131" s="358"/>
      <c r="I131" s="355"/>
      <c r="J131" s="391"/>
      <c r="K131" s="391"/>
      <c r="L131" s="392"/>
      <c r="M131" s="390"/>
      <c r="N131" s="392"/>
      <c r="O131" s="379"/>
      <c r="P131" s="359"/>
      <c r="Q131" s="372"/>
      <c r="R131" s="385"/>
      <c r="S131" s="387"/>
      <c r="T131" s="387"/>
      <c r="U131" s="387"/>
      <c r="V131" s="387"/>
      <c r="W131" s="387"/>
      <c r="X131" s="387"/>
      <c r="Y131" s="387"/>
      <c r="Z131" s="387"/>
    </row>
    <row r="132" spans="1:26" s="349" customFormat="1" ht="14.25">
      <c r="A132" s="340"/>
      <c r="B132" s="353"/>
      <c r="C132" s="357"/>
      <c r="D132" s="365"/>
      <c r="E132" s="358"/>
      <c r="F132" s="380"/>
      <c r="G132" s="363"/>
      <c r="H132" s="358"/>
      <c r="I132" s="355"/>
      <c r="J132" s="391"/>
      <c r="K132" s="382"/>
      <c r="L132" s="392"/>
      <c r="M132" s="390"/>
      <c r="N132" s="392"/>
      <c r="O132" s="379"/>
      <c r="P132" s="384"/>
      <c r="Q132" s="372"/>
      <c r="R132" s="385"/>
      <c r="S132" s="387"/>
      <c r="T132" s="387"/>
      <c r="U132" s="387"/>
      <c r="V132" s="387"/>
      <c r="W132" s="387"/>
      <c r="X132" s="387"/>
      <c r="Y132" s="387"/>
      <c r="Z132" s="387"/>
    </row>
    <row r="133" spans="1:26" s="349" customFormat="1" ht="14.25">
      <c r="A133" s="340"/>
      <c r="B133" s="353"/>
      <c r="C133" s="357"/>
      <c r="D133" s="365"/>
      <c r="E133" s="358"/>
      <c r="F133" s="380"/>
      <c r="G133" s="363"/>
      <c r="H133" s="358"/>
      <c r="I133" s="355"/>
      <c r="J133" s="382"/>
      <c r="K133" s="382"/>
      <c r="L133" s="382"/>
      <c r="M133" s="382"/>
      <c r="N133" s="383"/>
      <c r="O133" s="393"/>
      <c r="P133" s="384"/>
      <c r="Q133" s="372"/>
      <c r="R133" s="385"/>
      <c r="S133" s="387"/>
      <c r="T133" s="387"/>
      <c r="U133" s="387"/>
      <c r="V133" s="387"/>
      <c r="W133" s="387"/>
      <c r="X133" s="387"/>
      <c r="Y133" s="387"/>
      <c r="Z133" s="387"/>
    </row>
    <row r="134" spans="1:26" s="349" customFormat="1" ht="14.25">
      <c r="A134" s="340"/>
      <c r="B134" s="353"/>
      <c r="C134" s="357"/>
      <c r="D134" s="365"/>
      <c r="E134" s="358"/>
      <c r="F134" s="391"/>
      <c r="G134" s="366"/>
      <c r="H134" s="358"/>
      <c r="I134" s="355"/>
      <c r="J134" s="391"/>
      <c r="K134" s="391"/>
      <c r="L134" s="392"/>
      <c r="M134" s="390"/>
      <c r="N134" s="392"/>
      <c r="O134" s="379"/>
      <c r="P134" s="359"/>
      <c r="Q134" s="372"/>
      <c r="R134" s="388"/>
      <c r="S134" s="378"/>
      <c r="T134" s="387"/>
      <c r="U134" s="387"/>
      <c r="V134" s="387"/>
      <c r="W134" s="387"/>
      <c r="X134" s="387"/>
      <c r="Y134" s="387"/>
      <c r="Z134" s="387"/>
    </row>
    <row r="135" spans="1:26" s="349" customFormat="1" ht="14.25">
      <c r="A135" s="340"/>
      <c r="B135" s="353"/>
      <c r="C135" s="357"/>
      <c r="D135" s="365"/>
      <c r="E135" s="358"/>
      <c r="F135" s="380"/>
      <c r="G135" s="363"/>
      <c r="H135" s="358"/>
      <c r="I135" s="355"/>
      <c r="J135" s="334"/>
      <c r="K135" s="334"/>
      <c r="L135" s="334"/>
      <c r="M135" s="334"/>
      <c r="N135" s="381"/>
      <c r="O135" s="379"/>
      <c r="P135" s="360"/>
      <c r="Q135" s="372"/>
      <c r="R135" s="388"/>
      <c r="S135" s="378"/>
      <c r="T135" s="387"/>
      <c r="U135" s="387"/>
      <c r="V135" s="387"/>
      <c r="W135" s="387"/>
      <c r="X135" s="387"/>
      <c r="Y135" s="387"/>
      <c r="Z135" s="387"/>
    </row>
    <row r="136" spans="1:26">
      <c r="A136" s="26"/>
      <c r="B136" s="20"/>
      <c r="C136" s="20"/>
      <c r="D136" s="20"/>
      <c r="E136" s="29"/>
      <c r="F136" s="27"/>
      <c r="G136" s="9"/>
      <c r="H136" s="9"/>
      <c r="I136" s="9"/>
      <c r="J136" s="50"/>
      <c r="K136" s="9"/>
      <c r="L136" s="9"/>
      <c r="M136" s="9"/>
      <c r="N136" s="8"/>
      <c r="O136" s="50"/>
      <c r="P136" s="4"/>
      <c r="Q136" s="8"/>
      <c r="R136" s="138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26"/>
      <c r="B137" s="20"/>
      <c r="C137" s="20"/>
      <c r="D137" s="20"/>
      <c r="E137" s="29"/>
      <c r="F137" s="27"/>
      <c r="G137" s="38"/>
      <c r="H137" s="39"/>
      <c r="I137" s="79"/>
      <c r="J137" s="14"/>
      <c r="K137" s="80"/>
      <c r="L137" s="81"/>
      <c r="M137" s="82"/>
      <c r="N137" s="83"/>
      <c r="O137" s="84"/>
      <c r="P137" s="8"/>
      <c r="Q137" s="13"/>
      <c r="R137" s="138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4"/>
      <c r="B138" s="42"/>
      <c r="C138" s="99"/>
      <c r="D138" s="3"/>
      <c r="E138" s="35"/>
      <c r="F138" s="79"/>
      <c r="G138" s="38"/>
      <c r="H138" s="39"/>
      <c r="I138" s="79"/>
      <c r="J138" s="14"/>
      <c r="K138" s="80"/>
      <c r="L138" s="81"/>
      <c r="M138" s="82"/>
      <c r="N138" s="83"/>
      <c r="O138" s="84"/>
      <c r="P138" s="8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 ht="15">
      <c r="A139" s="2"/>
      <c r="B139" s="100" t="s">
        <v>576</v>
      </c>
      <c r="C139" s="100"/>
      <c r="D139" s="100"/>
      <c r="E139" s="100"/>
      <c r="F139" s="14"/>
      <c r="G139" s="14"/>
      <c r="H139" s="101"/>
      <c r="I139" s="14"/>
      <c r="J139" s="71"/>
      <c r="K139" s="72"/>
      <c r="L139" s="14"/>
      <c r="M139" s="14"/>
      <c r="N139" s="13"/>
      <c r="O139" s="95"/>
      <c r="P139" s="8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 ht="38.25">
      <c r="A140" s="17" t="s">
        <v>16</v>
      </c>
      <c r="B140" s="18" t="s">
        <v>534</v>
      </c>
      <c r="C140" s="18"/>
      <c r="D140" s="19" t="s">
        <v>545</v>
      </c>
      <c r="E140" s="18" t="s">
        <v>546</v>
      </c>
      <c r="F140" s="18" t="s">
        <v>547</v>
      </c>
      <c r="G140" s="18" t="s">
        <v>577</v>
      </c>
      <c r="H140" s="18" t="s">
        <v>578</v>
      </c>
      <c r="I140" s="18" t="s">
        <v>550</v>
      </c>
      <c r="J140" s="58" t="s">
        <v>551</v>
      </c>
      <c r="K140" s="18" t="s">
        <v>552</v>
      </c>
      <c r="L140" s="18" t="s">
        <v>553</v>
      </c>
      <c r="M140" s="18" t="s">
        <v>554</v>
      </c>
      <c r="N140" s="19" t="s">
        <v>555</v>
      </c>
      <c r="O140" s="95"/>
      <c r="P140" s="8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</v>
      </c>
      <c r="B141" s="102">
        <v>41579</v>
      </c>
      <c r="C141" s="102"/>
      <c r="D141" s="103" t="s">
        <v>579</v>
      </c>
      <c r="E141" s="104" t="s">
        <v>580</v>
      </c>
      <c r="F141" s="105">
        <v>82</v>
      </c>
      <c r="G141" s="104" t="s">
        <v>581</v>
      </c>
      <c r="H141" s="104">
        <v>100</v>
      </c>
      <c r="I141" s="122">
        <v>100</v>
      </c>
      <c r="J141" s="123" t="s">
        <v>582</v>
      </c>
      <c r="K141" s="124">
        <f t="shared" ref="K141:K172" si="70">H141-F141</f>
        <v>18</v>
      </c>
      <c r="L141" s="125">
        <f t="shared" ref="L141:L172" si="71">K141/F141</f>
        <v>0.21951219512195122</v>
      </c>
      <c r="M141" s="126" t="s">
        <v>556</v>
      </c>
      <c r="N141" s="127">
        <v>42657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</v>
      </c>
      <c r="B142" s="102">
        <v>41794</v>
      </c>
      <c r="C142" s="102"/>
      <c r="D142" s="103" t="s">
        <v>583</v>
      </c>
      <c r="E142" s="104" t="s">
        <v>557</v>
      </c>
      <c r="F142" s="105">
        <v>257</v>
      </c>
      <c r="G142" s="104" t="s">
        <v>581</v>
      </c>
      <c r="H142" s="104">
        <v>300</v>
      </c>
      <c r="I142" s="122">
        <v>300</v>
      </c>
      <c r="J142" s="123" t="s">
        <v>582</v>
      </c>
      <c r="K142" s="124">
        <f t="shared" si="70"/>
        <v>43</v>
      </c>
      <c r="L142" s="125">
        <f t="shared" si="71"/>
        <v>0.16731517509727625</v>
      </c>
      <c r="M142" s="126" t="s">
        <v>556</v>
      </c>
      <c r="N142" s="127">
        <v>41822</v>
      </c>
      <c r="O142" s="50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</v>
      </c>
      <c r="B143" s="102">
        <v>41828</v>
      </c>
      <c r="C143" s="102"/>
      <c r="D143" s="103" t="s">
        <v>584</v>
      </c>
      <c r="E143" s="104" t="s">
        <v>557</v>
      </c>
      <c r="F143" s="105">
        <v>393</v>
      </c>
      <c r="G143" s="104" t="s">
        <v>581</v>
      </c>
      <c r="H143" s="104">
        <v>468</v>
      </c>
      <c r="I143" s="122">
        <v>468</v>
      </c>
      <c r="J143" s="123" t="s">
        <v>582</v>
      </c>
      <c r="K143" s="124">
        <f t="shared" si="70"/>
        <v>75</v>
      </c>
      <c r="L143" s="125">
        <f t="shared" si="71"/>
        <v>0.19083969465648856</v>
      </c>
      <c r="M143" s="126" t="s">
        <v>556</v>
      </c>
      <c r="N143" s="127">
        <v>41863</v>
      </c>
      <c r="O143" s="50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4</v>
      </c>
      <c r="B144" s="102">
        <v>41857</v>
      </c>
      <c r="C144" s="102"/>
      <c r="D144" s="103" t="s">
        <v>585</v>
      </c>
      <c r="E144" s="104" t="s">
        <v>557</v>
      </c>
      <c r="F144" s="105">
        <v>205</v>
      </c>
      <c r="G144" s="104" t="s">
        <v>581</v>
      </c>
      <c r="H144" s="104">
        <v>275</v>
      </c>
      <c r="I144" s="122">
        <v>250</v>
      </c>
      <c r="J144" s="123" t="s">
        <v>582</v>
      </c>
      <c r="K144" s="124">
        <f t="shared" si="70"/>
        <v>70</v>
      </c>
      <c r="L144" s="125">
        <f t="shared" si="71"/>
        <v>0.34146341463414637</v>
      </c>
      <c r="M144" s="126" t="s">
        <v>556</v>
      </c>
      <c r="N144" s="127">
        <v>41962</v>
      </c>
      <c r="O144" s="50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5</v>
      </c>
      <c r="B145" s="102">
        <v>41886</v>
      </c>
      <c r="C145" s="102"/>
      <c r="D145" s="103" t="s">
        <v>586</v>
      </c>
      <c r="E145" s="104" t="s">
        <v>557</v>
      </c>
      <c r="F145" s="105">
        <v>162</v>
      </c>
      <c r="G145" s="104" t="s">
        <v>581</v>
      </c>
      <c r="H145" s="104">
        <v>190</v>
      </c>
      <c r="I145" s="122">
        <v>190</v>
      </c>
      <c r="J145" s="123" t="s">
        <v>582</v>
      </c>
      <c r="K145" s="124">
        <f t="shared" si="70"/>
        <v>28</v>
      </c>
      <c r="L145" s="125">
        <f t="shared" si="71"/>
        <v>0.1728395061728395</v>
      </c>
      <c r="M145" s="126" t="s">
        <v>556</v>
      </c>
      <c r="N145" s="127">
        <v>42006</v>
      </c>
      <c r="O145" s="50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6</v>
      </c>
      <c r="B146" s="102">
        <v>41886</v>
      </c>
      <c r="C146" s="102"/>
      <c r="D146" s="103" t="s">
        <v>587</v>
      </c>
      <c r="E146" s="104" t="s">
        <v>557</v>
      </c>
      <c r="F146" s="105">
        <v>75</v>
      </c>
      <c r="G146" s="104" t="s">
        <v>581</v>
      </c>
      <c r="H146" s="104">
        <v>91.5</v>
      </c>
      <c r="I146" s="122" t="s">
        <v>588</v>
      </c>
      <c r="J146" s="123" t="s">
        <v>589</v>
      </c>
      <c r="K146" s="124">
        <f t="shared" si="70"/>
        <v>16.5</v>
      </c>
      <c r="L146" s="125">
        <f t="shared" si="71"/>
        <v>0.22</v>
      </c>
      <c r="M146" s="126" t="s">
        <v>556</v>
      </c>
      <c r="N146" s="127">
        <v>41954</v>
      </c>
      <c r="O146" s="50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7</v>
      </c>
      <c r="B147" s="102">
        <v>41913</v>
      </c>
      <c r="C147" s="102"/>
      <c r="D147" s="103" t="s">
        <v>590</v>
      </c>
      <c r="E147" s="104" t="s">
        <v>557</v>
      </c>
      <c r="F147" s="105">
        <v>850</v>
      </c>
      <c r="G147" s="104" t="s">
        <v>581</v>
      </c>
      <c r="H147" s="104">
        <v>982.5</v>
      </c>
      <c r="I147" s="122">
        <v>1050</v>
      </c>
      <c r="J147" s="123" t="s">
        <v>591</v>
      </c>
      <c r="K147" s="124">
        <f t="shared" si="70"/>
        <v>132.5</v>
      </c>
      <c r="L147" s="125">
        <f t="shared" si="71"/>
        <v>0.15588235294117647</v>
      </c>
      <c r="M147" s="126" t="s">
        <v>556</v>
      </c>
      <c r="N147" s="127">
        <v>42039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8</v>
      </c>
      <c r="B148" s="102">
        <v>41913</v>
      </c>
      <c r="C148" s="102"/>
      <c r="D148" s="103" t="s">
        <v>592</v>
      </c>
      <c r="E148" s="104" t="s">
        <v>557</v>
      </c>
      <c r="F148" s="105">
        <v>475</v>
      </c>
      <c r="G148" s="104" t="s">
        <v>581</v>
      </c>
      <c r="H148" s="104">
        <v>515</v>
      </c>
      <c r="I148" s="122">
        <v>600</v>
      </c>
      <c r="J148" s="123" t="s">
        <v>593</v>
      </c>
      <c r="K148" s="124">
        <f t="shared" si="70"/>
        <v>40</v>
      </c>
      <c r="L148" s="125">
        <f t="shared" si="71"/>
        <v>8.4210526315789472E-2</v>
      </c>
      <c r="M148" s="126" t="s">
        <v>556</v>
      </c>
      <c r="N148" s="127">
        <v>41939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9</v>
      </c>
      <c r="B149" s="102">
        <v>41913</v>
      </c>
      <c r="C149" s="102"/>
      <c r="D149" s="103" t="s">
        <v>594</v>
      </c>
      <c r="E149" s="104" t="s">
        <v>557</v>
      </c>
      <c r="F149" s="105">
        <v>86</v>
      </c>
      <c r="G149" s="104" t="s">
        <v>581</v>
      </c>
      <c r="H149" s="104">
        <v>99</v>
      </c>
      <c r="I149" s="122">
        <v>140</v>
      </c>
      <c r="J149" s="123" t="s">
        <v>595</v>
      </c>
      <c r="K149" s="124">
        <f t="shared" si="70"/>
        <v>13</v>
      </c>
      <c r="L149" s="125">
        <f t="shared" si="71"/>
        <v>0.15116279069767441</v>
      </c>
      <c r="M149" s="126" t="s">
        <v>556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10</v>
      </c>
      <c r="B150" s="102">
        <v>41926</v>
      </c>
      <c r="C150" s="102"/>
      <c r="D150" s="103" t="s">
        <v>596</v>
      </c>
      <c r="E150" s="104" t="s">
        <v>557</v>
      </c>
      <c r="F150" s="105">
        <v>496.6</v>
      </c>
      <c r="G150" s="104" t="s">
        <v>581</v>
      </c>
      <c r="H150" s="104">
        <v>621</v>
      </c>
      <c r="I150" s="122">
        <v>580</v>
      </c>
      <c r="J150" s="123" t="s">
        <v>582</v>
      </c>
      <c r="K150" s="124">
        <f t="shared" si="70"/>
        <v>124.39999999999998</v>
      </c>
      <c r="L150" s="125">
        <f t="shared" si="71"/>
        <v>0.25050342327829234</v>
      </c>
      <c r="M150" s="126" t="s">
        <v>556</v>
      </c>
      <c r="N150" s="127">
        <v>42605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11</v>
      </c>
      <c r="B151" s="102">
        <v>41926</v>
      </c>
      <c r="C151" s="102"/>
      <c r="D151" s="103" t="s">
        <v>597</v>
      </c>
      <c r="E151" s="104" t="s">
        <v>557</v>
      </c>
      <c r="F151" s="105">
        <v>2481.9</v>
      </c>
      <c r="G151" s="104" t="s">
        <v>581</v>
      </c>
      <c r="H151" s="104">
        <v>2840</v>
      </c>
      <c r="I151" s="122">
        <v>2870</v>
      </c>
      <c r="J151" s="123" t="s">
        <v>598</v>
      </c>
      <c r="K151" s="124">
        <f t="shared" si="70"/>
        <v>358.09999999999991</v>
      </c>
      <c r="L151" s="125">
        <f t="shared" si="71"/>
        <v>0.14428462065353154</v>
      </c>
      <c r="M151" s="126" t="s">
        <v>556</v>
      </c>
      <c r="N151" s="127">
        <v>42017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12</v>
      </c>
      <c r="B152" s="102">
        <v>41928</v>
      </c>
      <c r="C152" s="102"/>
      <c r="D152" s="103" t="s">
        <v>599</v>
      </c>
      <c r="E152" s="104" t="s">
        <v>557</v>
      </c>
      <c r="F152" s="105">
        <v>84.5</v>
      </c>
      <c r="G152" s="104" t="s">
        <v>581</v>
      </c>
      <c r="H152" s="104">
        <v>93</v>
      </c>
      <c r="I152" s="122">
        <v>110</v>
      </c>
      <c r="J152" s="123" t="s">
        <v>600</v>
      </c>
      <c r="K152" s="124">
        <f t="shared" si="70"/>
        <v>8.5</v>
      </c>
      <c r="L152" s="125">
        <f t="shared" si="71"/>
        <v>0.10059171597633136</v>
      </c>
      <c r="M152" s="126" t="s">
        <v>556</v>
      </c>
      <c r="N152" s="127">
        <v>41939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13</v>
      </c>
      <c r="B153" s="102">
        <v>41928</v>
      </c>
      <c r="C153" s="102"/>
      <c r="D153" s="103" t="s">
        <v>601</v>
      </c>
      <c r="E153" s="104" t="s">
        <v>557</v>
      </c>
      <c r="F153" s="105">
        <v>401</v>
      </c>
      <c r="G153" s="104" t="s">
        <v>581</v>
      </c>
      <c r="H153" s="104">
        <v>428</v>
      </c>
      <c r="I153" s="122">
        <v>450</v>
      </c>
      <c r="J153" s="123" t="s">
        <v>602</v>
      </c>
      <c r="K153" s="124">
        <f t="shared" si="70"/>
        <v>27</v>
      </c>
      <c r="L153" s="125">
        <f t="shared" si="71"/>
        <v>6.7331670822942641E-2</v>
      </c>
      <c r="M153" s="126" t="s">
        <v>556</v>
      </c>
      <c r="N153" s="127">
        <v>42020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14</v>
      </c>
      <c r="B154" s="102">
        <v>41928</v>
      </c>
      <c r="C154" s="102"/>
      <c r="D154" s="103" t="s">
        <v>603</v>
      </c>
      <c r="E154" s="104" t="s">
        <v>557</v>
      </c>
      <c r="F154" s="105">
        <v>101</v>
      </c>
      <c r="G154" s="104" t="s">
        <v>581</v>
      </c>
      <c r="H154" s="104">
        <v>112</v>
      </c>
      <c r="I154" s="122">
        <v>120</v>
      </c>
      <c r="J154" s="123" t="s">
        <v>604</v>
      </c>
      <c r="K154" s="124">
        <f t="shared" si="70"/>
        <v>11</v>
      </c>
      <c r="L154" s="125">
        <f t="shared" si="71"/>
        <v>0.10891089108910891</v>
      </c>
      <c r="M154" s="126" t="s">
        <v>556</v>
      </c>
      <c r="N154" s="127">
        <v>41939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15</v>
      </c>
      <c r="B155" s="102">
        <v>41954</v>
      </c>
      <c r="C155" s="102"/>
      <c r="D155" s="103" t="s">
        <v>605</v>
      </c>
      <c r="E155" s="104" t="s">
        <v>557</v>
      </c>
      <c r="F155" s="105">
        <v>59</v>
      </c>
      <c r="G155" s="104" t="s">
        <v>581</v>
      </c>
      <c r="H155" s="104">
        <v>76</v>
      </c>
      <c r="I155" s="122">
        <v>76</v>
      </c>
      <c r="J155" s="123" t="s">
        <v>582</v>
      </c>
      <c r="K155" s="124">
        <f t="shared" si="70"/>
        <v>17</v>
      </c>
      <c r="L155" s="125">
        <f t="shared" si="71"/>
        <v>0.28813559322033899</v>
      </c>
      <c r="M155" s="126" t="s">
        <v>556</v>
      </c>
      <c r="N155" s="127">
        <v>43032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16</v>
      </c>
      <c r="B156" s="102">
        <v>41954</v>
      </c>
      <c r="C156" s="102"/>
      <c r="D156" s="103" t="s">
        <v>594</v>
      </c>
      <c r="E156" s="104" t="s">
        <v>557</v>
      </c>
      <c r="F156" s="105">
        <v>99</v>
      </c>
      <c r="G156" s="104" t="s">
        <v>581</v>
      </c>
      <c r="H156" s="104">
        <v>120</v>
      </c>
      <c r="I156" s="122">
        <v>120</v>
      </c>
      <c r="J156" s="123" t="s">
        <v>606</v>
      </c>
      <c r="K156" s="124">
        <f t="shared" si="70"/>
        <v>21</v>
      </c>
      <c r="L156" s="125">
        <f t="shared" si="71"/>
        <v>0.21212121212121213</v>
      </c>
      <c r="M156" s="126" t="s">
        <v>556</v>
      </c>
      <c r="N156" s="127">
        <v>41960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17</v>
      </c>
      <c r="B157" s="102">
        <v>41956</v>
      </c>
      <c r="C157" s="102"/>
      <c r="D157" s="103" t="s">
        <v>607</v>
      </c>
      <c r="E157" s="104" t="s">
        <v>557</v>
      </c>
      <c r="F157" s="105">
        <v>22</v>
      </c>
      <c r="G157" s="104" t="s">
        <v>581</v>
      </c>
      <c r="H157" s="104">
        <v>33.549999999999997</v>
      </c>
      <c r="I157" s="122">
        <v>32</v>
      </c>
      <c r="J157" s="123" t="s">
        <v>608</v>
      </c>
      <c r="K157" s="124">
        <f t="shared" si="70"/>
        <v>11.549999999999997</v>
      </c>
      <c r="L157" s="125">
        <f t="shared" si="71"/>
        <v>0.52499999999999991</v>
      </c>
      <c r="M157" s="126" t="s">
        <v>556</v>
      </c>
      <c r="N157" s="127">
        <v>42188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18</v>
      </c>
      <c r="B158" s="102">
        <v>41976</v>
      </c>
      <c r="C158" s="102"/>
      <c r="D158" s="103" t="s">
        <v>609</v>
      </c>
      <c r="E158" s="104" t="s">
        <v>557</v>
      </c>
      <c r="F158" s="105">
        <v>440</v>
      </c>
      <c r="G158" s="104" t="s">
        <v>581</v>
      </c>
      <c r="H158" s="104">
        <v>520</v>
      </c>
      <c r="I158" s="122">
        <v>520</v>
      </c>
      <c r="J158" s="123" t="s">
        <v>610</v>
      </c>
      <c r="K158" s="124">
        <f t="shared" si="70"/>
        <v>80</v>
      </c>
      <c r="L158" s="125">
        <f t="shared" si="71"/>
        <v>0.18181818181818182</v>
      </c>
      <c r="M158" s="126" t="s">
        <v>556</v>
      </c>
      <c r="N158" s="127">
        <v>42208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19</v>
      </c>
      <c r="B159" s="102">
        <v>41976</v>
      </c>
      <c r="C159" s="102"/>
      <c r="D159" s="103" t="s">
        <v>611</v>
      </c>
      <c r="E159" s="104" t="s">
        <v>557</v>
      </c>
      <c r="F159" s="105">
        <v>360</v>
      </c>
      <c r="G159" s="104" t="s">
        <v>581</v>
      </c>
      <c r="H159" s="104">
        <v>427</v>
      </c>
      <c r="I159" s="122">
        <v>425</v>
      </c>
      <c r="J159" s="123" t="s">
        <v>612</v>
      </c>
      <c r="K159" s="124">
        <f t="shared" si="70"/>
        <v>67</v>
      </c>
      <c r="L159" s="125">
        <f t="shared" si="71"/>
        <v>0.18611111111111112</v>
      </c>
      <c r="M159" s="126" t="s">
        <v>556</v>
      </c>
      <c r="N159" s="127">
        <v>42058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20</v>
      </c>
      <c r="B160" s="102">
        <v>42012</v>
      </c>
      <c r="C160" s="102"/>
      <c r="D160" s="103" t="s">
        <v>613</v>
      </c>
      <c r="E160" s="104" t="s">
        <v>557</v>
      </c>
      <c r="F160" s="105">
        <v>360</v>
      </c>
      <c r="G160" s="104" t="s">
        <v>581</v>
      </c>
      <c r="H160" s="104">
        <v>455</v>
      </c>
      <c r="I160" s="122">
        <v>420</v>
      </c>
      <c r="J160" s="123" t="s">
        <v>614</v>
      </c>
      <c r="K160" s="124">
        <f t="shared" si="70"/>
        <v>95</v>
      </c>
      <c r="L160" s="125">
        <f t="shared" si="71"/>
        <v>0.2638888888888889</v>
      </c>
      <c r="M160" s="126" t="s">
        <v>556</v>
      </c>
      <c r="N160" s="127">
        <v>42024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21</v>
      </c>
      <c r="B161" s="102">
        <v>42012</v>
      </c>
      <c r="C161" s="102"/>
      <c r="D161" s="103" t="s">
        <v>615</v>
      </c>
      <c r="E161" s="104" t="s">
        <v>557</v>
      </c>
      <c r="F161" s="105">
        <v>130</v>
      </c>
      <c r="G161" s="104"/>
      <c r="H161" s="104">
        <v>175.5</v>
      </c>
      <c r="I161" s="122">
        <v>165</v>
      </c>
      <c r="J161" s="123" t="s">
        <v>616</v>
      </c>
      <c r="K161" s="124">
        <f t="shared" si="70"/>
        <v>45.5</v>
      </c>
      <c r="L161" s="125">
        <f t="shared" si="71"/>
        <v>0.35</v>
      </c>
      <c r="M161" s="126" t="s">
        <v>556</v>
      </c>
      <c r="N161" s="127">
        <v>43088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22</v>
      </c>
      <c r="B162" s="102">
        <v>42040</v>
      </c>
      <c r="C162" s="102"/>
      <c r="D162" s="103" t="s">
        <v>376</v>
      </c>
      <c r="E162" s="104" t="s">
        <v>580</v>
      </c>
      <c r="F162" s="105">
        <v>98</v>
      </c>
      <c r="G162" s="104"/>
      <c r="H162" s="104">
        <v>120</v>
      </c>
      <c r="I162" s="122">
        <v>120</v>
      </c>
      <c r="J162" s="123" t="s">
        <v>582</v>
      </c>
      <c r="K162" s="124">
        <f t="shared" si="70"/>
        <v>22</v>
      </c>
      <c r="L162" s="125">
        <f t="shared" si="71"/>
        <v>0.22448979591836735</v>
      </c>
      <c r="M162" s="126" t="s">
        <v>556</v>
      </c>
      <c r="N162" s="127">
        <v>42753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23</v>
      </c>
      <c r="B163" s="102">
        <v>42040</v>
      </c>
      <c r="C163" s="102"/>
      <c r="D163" s="103" t="s">
        <v>617</v>
      </c>
      <c r="E163" s="104" t="s">
        <v>580</v>
      </c>
      <c r="F163" s="105">
        <v>196</v>
      </c>
      <c r="G163" s="104"/>
      <c r="H163" s="104">
        <v>262</v>
      </c>
      <c r="I163" s="122">
        <v>255</v>
      </c>
      <c r="J163" s="123" t="s">
        <v>582</v>
      </c>
      <c r="K163" s="124">
        <f t="shared" si="70"/>
        <v>66</v>
      </c>
      <c r="L163" s="125">
        <f t="shared" si="71"/>
        <v>0.33673469387755101</v>
      </c>
      <c r="M163" s="126" t="s">
        <v>556</v>
      </c>
      <c r="N163" s="127">
        <v>42599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7">
        <v>24</v>
      </c>
      <c r="B164" s="106">
        <v>42067</v>
      </c>
      <c r="C164" s="106"/>
      <c r="D164" s="107" t="s">
        <v>375</v>
      </c>
      <c r="E164" s="108" t="s">
        <v>580</v>
      </c>
      <c r="F164" s="109">
        <v>235</v>
      </c>
      <c r="G164" s="109"/>
      <c r="H164" s="110">
        <v>77</v>
      </c>
      <c r="I164" s="128" t="s">
        <v>618</v>
      </c>
      <c r="J164" s="129" t="s">
        <v>619</v>
      </c>
      <c r="K164" s="130">
        <f t="shared" si="70"/>
        <v>-158</v>
      </c>
      <c r="L164" s="131">
        <f t="shared" si="71"/>
        <v>-0.67234042553191486</v>
      </c>
      <c r="M164" s="132" t="s">
        <v>620</v>
      </c>
      <c r="N164" s="133">
        <v>43522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25</v>
      </c>
      <c r="B165" s="102">
        <v>42067</v>
      </c>
      <c r="C165" s="102"/>
      <c r="D165" s="103" t="s">
        <v>453</v>
      </c>
      <c r="E165" s="104" t="s">
        <v>580</v>
      </c>
      <c r="F165" s="105">
        <v>185</v>
      </c>
      <c r="G165" s="104"/>
      <c r="H165" s="104">
        <v>224</v>
      </c>
      <c r="I165" s="122" t="s">
        <v>621</v>
      </c>
      <c r="J165" s="123" t="s">
        <v>582</v>
      </c>
      <c r="K165" s="124">
        <f t="shared" si="70"/>
        <v>39</v>
      </c>
      <c r="L165" s="125">
        <f t="shared" si="71"/>
        <v>0.21081081081081082</v>
      </c>
      <c r="M165" s="126" t="s">
        <v>556</v>
      </c>
      <c r="N165" s="127">
        <v>42647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23">
        <v>26</v>
      </c>
      <c r="B166" s="111">
        <v>42090</v>
      </c>
      <c r="C166" s="111"/>
      <c r="D166" s="112" t="s">
        <v>622</v>
      </c>
      <c r="E166" s="113" t="s">
        <v>580</v>
      </c>
      <c r="F166" s="114">
        <v>49.5</v>
      </c>
      <c r="G166" s="115"/>
      <c r="H166" s="115">
        <v>15.85</v>
      </c>
      <c r="I166" s="115">
        <v>67</v>
      </c>
      <c r="J166" s="134" t="s">
        <v>623</v>
      </c>
      <c r="K166" s="115">
        <f t="shared" si="70"/>
        <v>-33.65</v>
      </c>
      <c r="L166" s="135">
        <f t="shared" si="71"/>
        <v>-0.67979797979797973</v>
      </c>
      <c r="M166" s="132" t="s">
        <v>620</v>
      </c>
      <c r="N166" s="136">
        <v>43627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27</v>
      </c>
      <c r="B167" s="102">
        <v>42093</v>
      </c>
      <c r="C167" s="102"/>
      <c r="D167" s="103" t="s">
        <v>624</v>
      </c>
      <c r="E167" s="104" t="s">
        <v>580</v>
      </c>
      <c r="F167" s="105">
        <v>183.5</v>
      </c>
      <c r="G167" s="104"/>
      <c r="H167" s="104">
        <v>219</v>
      </c>
      <c r="I167" s="122">
        <v>218</v>
      </c>
      <c r="J167" s="123" t="s">
        <v>625</v>
      </c>
      <c r="K167" s="124">
        <f t="shared" si="70"/>
        <v>35.5</v>
      </c>
      <c r="L167" s="125">
        <f t="shared" si="71"/>
        <v>0.19346049046321526</v>
      </c>
      <c r="M167" s="126" t="s">
        <v>556</v>
      </c>
      <c r="N167" s="127">
        <v>42103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28</v>
      </c>
      <c r="B168" s="102">
        <v>42114</v>
      </c>
      <c r="C168" s="102"/>
      <c r="D168" s="103" t="s">
        <v>626</v>
      </c>
      <c r="E168" s="104" t="s">
        <v>580</v>
      </c>
      <c r="F168" s="105">
        <f>(227+237)/2</f>
        <v>232</v>
      </c>
      <c r="G168" s="104"/>
      <c r="H168" s="104">
        <v>298</v>
      </c>
      <c r="I168" s="122">
        <v>298</v>
      </c>
      <c r="J168" s="123" t="s">
        <v>582</v>
      </c>
      <c r="K168" s="124">
        <f t="shared" si="70"/>
        <v>66</v>
      </c>
      <c r="L168" s="125">
        <f t="shared" si="71"/>
        <v>0.28448275862068967</v>
      </c>
      <c r="M168" s="126" t="s">
        <v>556</v>
      </c>
      <c r="N168" s="127">
        <v>42823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29</v>
      </c>
      <c r="B169" s="102">
        <v>42128</v>
      </c>
      <c r="C169" s="102"/>
      <c r="D169" s="103" t="s">
        <v>627</v>
      </c>
      <c r="E169" s="104" t="s">
        <v>557</v>
      </c>
      <c r="F169" s="105">
        <v>385</v>
      </c>
      <c r="G169" s="104"/>
      <c r="H169" s="104">
        <f>212.5+331</f>
        <v>543.5</v>
      </c>
      <c r="I169" s="122">
        <v>510</v>
      </c>
      <c r="J169" s="123" t="s">
        <v>628</v>
      </c>
      <c r="K169" s="124">
        <f t="shared" si="70"/>
        <v>158.5</v>
      </c>
      <c r="L169" s="125">
        <f t="shared" si="71"/>
        <v>0.41168831168831171</v>
      </c>
      <c r="M169" s="126" t="s">
        <v>556</v>
      </c>
      <c r="N169" s="127">
        <v>42235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30</v>
      </c>
      <c r="B170" s="102">
        <v>42128</v>
      </c>
      <c r="C170" s="102"/>
      <c r="D170" s="103" t="s">
        <v>629</v>
      </c>
      <c r="E170" s="104" t="s">
        <v>557</v>
      </c>
      <c r="F170" s="105">
        <v>115.5</v>
      </c>
      <c r="G170" s="104"/>
      <c r="H170" s="104">
        <v>146</v>
      </c>
      <c r="I170" s="122">
        <v>142</v>
      </c>
      <c r="J170" s="123" t="s">
        <v>630</v>
      </c>
      <c r="K170" s="124">
        <f t="shared" si="70"/>
        <v>30.5</v>
      </c>
      <c r="L170" s="125">
        <f t="shared" si="71"/>
        <v>0.26406926406926406</v>
      </c>
      <c r="M170" s="126" t="s">
        <v>556</v>
      </c>
      <c r="N170" s="127">
        <v>42202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31</v>
      </c>
      <c r="B171" s="102">
        <v>42151</v>
      </c>
      <c r="C171" s="102"/>
      <c r="D171" s="103" t="s">
        <v>631</v>
      </c>
      <c r="E171" s="104" t="s">
        <v>557</v>
      </c>
      <c r="F171" s="105">
        <v>237.5</v>
      </c>
      <c r="G171" s="104"/>
      <c r="H171" s="104">
        <v>279.5</v>
      </c>
      <c r="I171" s="122">
        <v>278</v>
      </c>
      <c r="J171" s="123" t="s">
        <v>582</v>
      </c>
      <c r="K171" s="124">
        <f t="shared" si="70"/>
        <v>42</v>
      </c>
      <c r="L171" s="125">
        <f t="shared" si="71"/>
        <v>0.17684210526315788</v>
      </c>
      <c r="M171" s="126" t="s">
        <v>556</v>
      </c>
      <c r="N171" s="127">
        <v>42222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32</v>
      </c>
      <c r="B172" s="102">
        <v>42174</v>
      </c>
      <c r="C172" s="102"/>
      <c r="D172" s="103" t="s">
        <v>601</v>
      </c>
      <c r="E172" s="104" t="s">
        <v>580</v>
      </c>
      <c r="F172" s="105">
        <v>340</v>
      </c>
      <c r="G172" s="104"/>
      <c r="H172" s="104">
        <v>448</v>
      </c>
      <c r="I172" s="122">
        <v>448</v>
      </c>
      <c r="J172" s="123" t="s">
        <v>582</v>
      </c>
      <c r="K172" s="124">
        <f t="shared" si="70"/>
        <v>108</v>
      </c>
      <c r="L172" s="125">
        <f t="shared" si="71"/>
        <v>0.31764705882352939</v>
      </c>
      <c r="M172" s="126" t="s">
        <v>556</v>
      </c>
      <c r="N172" s="127">
        <v>43018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33</v>
      </c>
      <c r="B173" s="102">
        <v>42191</v>
      </c>
      <c r="C173" s="102"/>
      <c r="D173" s="103" t="s">
        <v>632</v>
      </c>
      <c r="E173" s="104" t="s">
        <v>580</v>
      </c>
      <c r="F173" s="105">
        <v>390</v>
      </c>
      <c r="G173" s="104"/>
      <c r="H173" s="104">
        <v>460</v>
      </c>
      <c r="I173" s="122">
        <v>460</v>
      </c>
      <c r="J173" s="123" t="s">
        <v>582</v>
      </c>
      <c r="K173" s="124">
        <f t="shared" ref="K173:K193" si="72">H173-F173</f>
        <v>70</v>
      </c>
      <c r="L173" s="125">
        <f t="shared" ref="L173:L193" si="73">K173/F173</f>
        <v>0.17948717948717949</v>
      </c>
      <c r="M173" s="126" t="s">
        <v>556</v>
      </c>
      <c r="N173" s="127">
        <v>42478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7">
        <v>34</v>
      </c>
      <c r="B174" s="106">
        <v>42195</v>
      </c>
      <c r="C174" s="106"/>
      <c r="D174" s="107" t="s">
        <v>633</v>
      </c>
      <c r="E174" s="108" t="s">
        <v>580</v>
      </c>
      <c r="F174" s="109">
        <v>122.5</v>
      </c>
      <c r="G174" s="109"/>
      <c r="H174" s="110">
        <v>61</v>
      </c>
      <c r="I174" s="128">
        <v>172</v>
      </c>
      <c r="J174" s="129" t="s">
        <v>634</v>
      </c>
      <c r="K174" s="130">
        <f t="shared" si="72"/>
        <v>-61.5</v>
      </c>
      <c r="L174" s="131">
        <f t="shared" si="73"/>
        <v>-0.50204081632653064</v>
      </c>
      <c r="M174" s="132" t="s">
        <v>620</v>
      </c>
      <c r="N174" s="133">
        <v>43333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35</v>
      </c>
      <c r="B175" s="102">
        <v>42219</v>
      </c>
      <c r="C175" s="102"/>
      <c r="D175" s="103" t="s">
        <v>635</v>
      </c>
      <c r="E175" s="104" t="s">
        <v>580</v>
      </c>
      <c r="F175" s="105">
        <v>297.5</v>
      </c>
      <c r="G175" s="104"/>
      <c r="H175" s="104">
        <v>350</v>
      </c>
      <c r="I175" s="122">
        <v>360</v>
      </c>
      <c r="J175" s="123" t="s">
        <v>636</v>
      </c>
      <c r="K175" s="124">
        <f t="shared" si="72"/>
        <v>52.5</v>
      </c>
      <c r="L175" s="125">
        <f t="shared" si="73"/>
        <v>0.17647058823529413</v>
      </c>
      <c r="M175" s="126" t="s">
        <v>556</v>
      </c>
      <c r="N175" s="127">
        <v>42232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36</v>
      </c>
      <c r="B176" s="102">
        <v>42219</v>
      </c>
      <c r="C176" s="102"/>
      <c r="D176" s="103" t="s">
        <v>637</v>
      </c>
      <c r="E176" s="104" t="s">
        <v>580</v>
      </c>
      <c r="F176" s="105">
        <v>115.5</v>
      </c>
      <c r="G176" s="104"/>
      <c r="H176" s="104">
        <v>149</v>
      </c>
      <c r="I176" s="122">
        <v>140</v>
      </c>
      <c r="J176" s="137" t="s">
        <v>638</v>
      </c>
      <c r="K176" s="124">
        <f t="shared" si="72"/>
        <v>33.5</v>
      </c>
      <c r="L176" s="125">
        <f t="shared" si="73"/>
        <v>0.29004329004329005</v>
      </c>
      <c r="M176" s="126" t="s">
        <v>556</v>
      </c>
      <c r="N176" s="127">
        <v>42740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37</v>
      </c>
      <c r="B177" s="102">
        <v>42251</v>
      </c>
      <c r="C177" s="102"/>
      <c r="D177" s="103" t="s">
        <v>631</v>
      </c>
      <c r="E177" s="104" t="s">
        <v>580</v>
      </c>
      <c r="F177" s="105">
        <v>226</v>
      </c>
      <c r="G177" s="104"/>
      <c r="H177" s="104">
        <v>292</v>
      </c>
      <c r="I177" s="122">
        <v>292</v>
      </c>
      <c r="J177" s="123" t="s">
        <v>639</v>
      </c>
      <c r="K177" s="124">
        <f t="shared" si="72"/>
        <v>66</v>
      </c>
      <c r="L177" s="125">
        <f t="shared" si="73"/>
        <v>0.29203539823008851</v>
      </c>
      <c r="M177" s="126" t="s">
        <v>556</v>
      </c>
      <c r="N177" s="127">
        <v>42286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38</v>
      </c>
      <c r="B178" s="102">
        <v>42254</v>
      </c>
      <c r="C178" s="102"/>
      <c r="D178" s="103" t="s">
        <v>626</v>
      </c>
      <c r="E178" s="104" t="s">
        <v>580</v>
      </c>
      <c r="F178" s="105">
        <v>232.5</v>
      </c>
      <c r="G178" s="104"/>
      <c r="H178" s="104">
        <v>312.5</v>
      </c>
      <c r="I178" s="122">
        <v>310</v>
      </c>
      <c r="J178" s="123" t="s">
        <v>582</v>
      </c>
      <c r="K178" s="124">
        <f t="shared" si="72"/>
        <v>80</v>
      </c>
      <c r="L178" s="125">
        <f t="shared" si="73"/>
        <v>0.34408602150537637</v>
      </c>
      <c r="M178" s="126" t="s">
        <v>556</v>
      </c>
      <c r="N178" s="127">
        <v>42823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39</v>
      </c>
      <c r="B179" s="102">
        <v>42268</v>
      </c>
      <c r="C179" s="102"/>
      <c r="D179" s="103" t="s">
        <v>640</v>
      </c>
      <c r="E179" s="104" t="s">
        <v>580</v>
      </c>
      <c r="F179" s="105">
        <v>196.5</v>
      </c>
      <c r="G179" s="104"/>
      <c r="H179" s="104">
        <v>238</v>
      </c>
      <c r="I179" s="122">
        <v>238</v>
      </c>
      <c r="J179" s="123" t="s">
        <v>639</v>
      </c>
      <c r="K179" s="124">
        <f t="shared" si="72"/>
        <v>41.5</v>
      </c>
      <c r="L179" s="125">
        <f t="shared" si="73"/>
        <v>0.21119592875318066</v>
      </c>
      <c r="M179" s="126" t="s">
        <v>556</v>
      </c>
      <c r="N179" s="127">
        <v>42291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40</v>
      </c>
      <c r="B180" s="102">
        <v>42271</v>
      </c>
      <c r="C180" s="102"/>
      <c r="D180" s="103" t="s">
        <v>579</v>
      </c>
      <c r="E180" s="104" t="s">
        <v>580</v>
      </c>
      <c r="F180" s="105">
        <v>65</v>
      </c>
      <c r="G180" s="104"/>
      <c r="H180" s="104">
        <v>82</v>
      </c>
      <c r="I180" s="122">
        <v>82</v>
      </c>
      <c r="J180" s="123" t="s">
        <v>639</v>
      </c>
      <c r="K180" s="124">
        <f t="shared" si="72"/>
        <v>17</v>
      </c>
      <c r="L180" s="125">
        <f t="shared" si="73"/>
        <v>0.26153846153846155</v>
      </c>
      <c r="M180" s="126" t="s">
        <v>556</v>
      </c>
      <c r="N180" s="127">
        <v>42578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41</v>
      </c>
      <c r="B181" s="102">
        <v>42291</v>
      </c>
      <c r="C181" s="102"/>
      <c r="D181" s="103" t="s">
        <v>641</v>
      </c>
      <c r="E181" s="104" t="s">
        <v>580</v>
      </c>
      <c r="F181" s="105">
        <v>144</v>
      </c>
      <c r="G181" s="104"/>
      <c r="H181" s="104">
        <v>182.5</v>
      </c>
      <c r="I181" s="122">
        <v>181</v>
      </c>
      <c r="J181" s="123" t="s">
        <v>639</v>
      </c>
      <c r="K181" s="124">
        <f t="shared" si="72"/>
        <v>38.5</v>
      </c>
      <c r="L181" s="125">
        <f t="shared" si="73"/>
        <v>0.2673611111111111</v>
      </c>
      <c r="M181" s="126" t="s">
        <v>556</v>
      </c>
      <c r="N181" s="127">
        <v>42817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42</v>
      </c>
      <c r="B182" s="102">
        <v>42291</v>
      </c>
      <c r="C182" s="102"/>
      <c r="D182" s="103" t="s">
        <v>642</v>
      </c>
      <c r="E182" s="104" t="s">
        <v>580</v>
      </c>
      <c r="F182" s="105">
        <v>264</v>
      </c>
      <c r="G182" s="104"/>
      <c r="H182" s="104">
        <v>311</v>
      </c>
      <c r="I182" s="122">
        <v>311</v>
      </c>
      <c r="J182" s="123" t="s">
        <v>639</v>
      </c>
      <c r="K182" s="124">
        <f t="shared" si="72"/>
        <v>47</v>
      </c>
      <c r="L182" s="125">
        <f t="shared" si="73"/>
        <v>0.17803030303030304</v>
      </c>
      <c r="M182" s="126" t="s">
        <v>556</v>
      </c>
      <c r="N182" s="127">
        <v>42604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43</v>
      </c>
      <c r="B183" s="102">
        <v>42318</v>
      </c>
      <c r="C183" s="102"/>
      <c r="D183" s="103" t="s">
        <v>643</v>
      </c>
      <c r="E183" s="104" t="s">
        <v>557</v>
      </c>
      <c r="F183" s="105">
        <v>549.5</v>
      </c>
      <c r="G183" s="104"/>
      <c r="H183" s="104">
        <v>630</v>
      </c>
      <c r="I183" s="122">
        <v>630</v>
      </c>
      <c r="J183" s="123" t="s">
        <v>639</v>
      </c>
      <c r="K183" s="124">
        <f t="shared" si="72"/>
        <v>80.5</v>
      </c>
      <c r="L183" s="125">
        <f t="shared" si="73"/>
        <v>0.1464968152866242</v>
      </c>
      <c r="M183" s="126" t="s">
        <v>556</v>
      </c>
      <c r="N183" s="127">
        <v>42419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44</v>
      </c>
      <c r="B184" s="102">
        <v>42342</v>
      </c>
      <c r="C184" s="102"/>
      <c r="D184" s="103" t="s">
        <v>644</v>
      </c>
      <c r="E184" s="104" t="s">
        <v>580</v>
      </c>
      <c r="F184" s="105">
        <v>1027.5</v>
      </c>
      <c r="G184" s="104"/>
      <c r="H184" s="104">
        <v>1315</v>
      </c>
      <c r="I184" s="122">
        <v>1250</v>
      </c>
      <c r="J184" s="123" t="s">
        <v>639</v>
      </c>
      <c r="K184" s="124">
        <f t="shared" si="72"/>
        <v>287.5</v>
      </c>
      <c r="L184" s="125">
        <f t="shared" si="73"/>
        <v>0.27980535279805352</v>
      </c>
      <c r="M184" s="126" t="s">
        <v>556</v>
      </c>
      <c r="N184" s="127">
        <v>43244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45</v>
      </c>
      <c r="B185" s="102">
        <v>42367</v>
      </c>
      <c r="C185" s="102"/>
      <c r="D185" s="103" t="s">
        <v>645</v>
      </c>
      <c r="E185" s="104" t="s">
        <v>580</v>
      </c>
      <c r="F185" s="105">
        <v>465</v>
      </c>
      <c r="G185" s="104"/>
      <c r="H185" s="104">
        <v>540</v>
      </c>
      <c r="I185" s="122">
        <v>540</v>
      </c>
      <c r="J185" s="123" t="s">
        <v>639</v>
      </c>
      <c r="K185" s="124">
        <f t="shared" si="72"/>
        <v>75</v>
      </c>
      <c r="L185" s="125">
        <f t="shared" si="73"/>
        <v>0.16129032258064516</v>
      </c>
      <c r="M185" s="126" t="s">
        <v>556</v>
      </c>
      <c r="N185" s="127">
        <v>42530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46</v>
      </c>
      <c r="B186" s="102">
        <v>42380</v>
      </c>
      <c r="C186" s="102"/>
      <c r="D186" s="103" t="s">
        <v>376</v>
      </c>
      <c r="E186" s="104" t="s">
        <v>557</v>
      </c>
      <c r="F186" s="105">
        <v>81</v>
      </c>
      <c r="G186" s="104"/>
      <c r="H186" s="104">
        <v>110</v>
      </c>
      <c r="I186" s="122">
        <v>110</v>
      </c>
      <c r="J186" s="123" t="s">
        <v>639</v>
      </c>
      <c r="K186" s="124">
        <f t="shared" si="72"/>
        <v>29</v>
      </c>
      <c r="L186" s="125">
        <f t="shared" si="73"/>
        <v>0.35802469135802467</v>
      </c>
      <c r="M186" s="126" t="s">
        <v>556</v>
      </c>
      <c r="N186" s="127">
        <v>42745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47</v>
      </c>
      <c r="B187" s="102">
        <v>42382</v>
      </c>
      <c r="C187" s="102"/>
      <c r="D187" s="103" t="s">
        <v>646</v>
      </c>
      <c r="E187" s="104" t="s">
        <v>557</v>
      </c>
      <c r="F187" s="105">
        <v>417.5</v>
      </c>
      <c r="G187" s="104"/>
      <c r="H187" s="104">
        <v>547</v>
      </c>
      <c r="I187" s="122">
        <v>535</v>
      </c>
      <c r="J187" s="123" t="s">
        <v>639</v>
      </c>
      <c r="K187" s="124">
        <f t="shared" si="72"/>
        <v>129.5</v>
      </c>
      <c r="L187" s="125">
        <f t="shared" si="73"/>
        <v>0.31017964071856285</v>
      </c>
      <c r="M187" s="126" t="s">
        <v>556</v>
      </c>
      <c r="N187" s="127">
        <v>42578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48</v>
      </c>
      <c r="B188" s="102">
        <v>42408</v>
      </c>
      <c r="C188" s="102"/>
      <c r="D188" s="103" t="s">
        <v>647</v>
      </c>
      <c r="E188" s="104" t="s">
        <v>580</v>
      </c>
      <c r="F188" s="105">
        <v>650</v>
      </c>
      <c r="G188" s="104"/>
      <c r="H188" s="104">
        <v>800</v>
      </c>
      <c r="I188" s="122">
        <v>800</v>
      </c>
      <c r="J188" s="123" t="s">
        <v>639</v>
      </c>
      <c r="K188" s="124">
        <f t="shared" si="72"/>
        <v>150</v>
      </c>
      <c r="L188" s="125">
        <f t="shared" si="73"/>
        <v>0.23076923076923078</v>
      </c>
      <c r="M188" s="126" t="s">
        <v>556</v>
      </c>
      <c r="N188" s="127">
        <v>43154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49</v>
      </c>
      <c r="B189" s="102">
        <v>42433</v>
      </c>
      <c r="C189" s="102"/>
      <c r="D189" s="103" t="s">
        <v>193</v>
      </c>
      <c r="E189" s="104" t="s">
        <v>580</v>
      </c>
      <c r="F189" s="105">
        <v>437.5</v>
      </c>
      <c r="G189" s="104"/>
      <c r="H189" s="104">
        <v>504.5</v>
      </c>
      <c r="I189" s="122">
        <v>522</v>
      </c>
      <c r="J189" s="123" t="s">
        <v>648</v>
      </c>
      <c r="K189" s="124">
        <f t="shared" si="72"/>
        <v>67</v>
      </c>
      <c r="L189" s="125">
        <f t="shared" si="73"/>
        <v>0.15314285714285714</v>
      </c>
      <c r="M189" s="126" t="s">
        <v>556</v>
      </c>
      <c r="N189" s="127">
        <v>42480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50</v>
      </c>
      <c r="B190" s="102">
        <v>42438</v>
      </c>
      <c r="C190" s="102"/>
      <c r="D190" s="103" t="s">
        <v>649</v>
      </c>
      <c r="E190" s="104" t="s">
        <v>580</v>
      </c>
      <c r="F190" s="105">
        <v>189.5</v>
      </c>
      <c r="G190" s="104"/>
      <c r="H190" s="104">
        <v>218</v>
      </c>
      <c r="I190" s="122">
        <v>218</v>
      </c>
      <c r="J190" s="123" t="s">
        <v>639</v>
      </c>
      <c r="K190" s="124">
        <f t="shared" si="72"/>
        <v>28.5</v>
      </c>
      <c r="L190" s="125">
        <f t="shared" si="73"/>
        <v>0.15039577836411611</v>
      </c>
      <c r="M190" s="126" t="s">
        <v>556</v>
      </c>
      <c r="N190" s="127">
        <v>43034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323">
        <v>51</v>
      </c>
      <c r="B191" s="111">
        <v>42471</v>
      </c>
      <c r="C191" s="111"/>
      <c r="D191" s="112" t="s">
        <v>650</v>
      </c>
      <c r="E191" s="113" t="s">
        <v>580</v>
      </c>
      <c r="F191" s="114">
        <v>36.5</v>
      </c>
      <c r="G191" s="115"/>
      <c r="H191" s="115">
        <v>15.85</v>
      </c>
      <c r="I191" s="115">
        <v>60</v>
      </c>
      <c r="J191" s="134" t="s">
        <v>651</v>
      </c>
      <c r="K191" s="130">
        <f t="shared" si="72"/>
        <v>-20.65</v>
      </c>
      <c r="L191" s="159">
        <f t="shared" si="73"/>
        <v>-0.5657534246575342</v>
      </c>
      <c r="M191" s="132" t="s">
        <v>620</v>
      </c>
      <c r="N191" s="160">
        <v>43627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52</v>
      </c>
      <c r="B192" s="102">
        <v>42472</v>
      </c>
      <c r="C192" s="102"/>
      <c r="D192" s="103" t="s">
        <v>652</v>
      </c>
      <c r="E192" s="104" t="s">
        <v>580</v>
      </c>
      <c r="F192" s="105">
        <v>93</v>
      </c>
      <c r="G192" s="104"/>
      <c r="H192" s="104">
        <v>149</v>
      </c>
      <c r="I192" s="122">
        <v>140</v>
      </c>
      <c r="J192" s="137" t="s">
        <v>653</v>
      </c>
      <c r="K192" s="124">
        <f t="shared" si="72"/>
        <v>56</v>
      </c>
      <c r="L192" s="125">
        <f t="shared" si="73"/>
        <v>0.60215053763440862</v>
      </c>
      <c r="M192" s="126" t="s">
        <v>556</v>
      </c>
      <c r="N192" s="127">
        <v>42740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53</v>
      </c>
      <c r="B193" s="102">
        <v>42472</v>
      </c>
      <c r="C193" s="102"/>
      <c r="D193" s="103" t="s">
        <v>654</v>
      </c>
      <c r="E193" s="104" t="s">
        <v>580</v>
      </c>
      <c r="F193" s="105">
        <v>130</v>
      </c>
      <c r="G193" s="104"/>
      <c r="H193" s="104">
        <v>150</v>
      </c>
      <c r="I193" s="122" t="s">
        <v>655</v>
      </c>
      <c r="J193" s="123" t="s">
        <v>639</v>
      </c>
      <c r="K193" s="124">
        <f t="shared" si="72"/>
        <v>20</v>
      </c>
      <c r="L193" s="125">
        <f t="shared" si="73"/>
        <v>0.15384615384615385</v>
      </c>
      <c r="M193" s="126" t="s">
        <v>556</v>
      </c>
      <c r="N193" s="127">
        <v>42564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54</v>
      </c>
      <c r="B194" s="102">
        <v>42473</v>
      </c>
      <c r="C194" s="102"/>
      <c r="D194" s="103" t="s">
        <v>344</v>
      </c>
      <c r="E194" s="104" t="s">
        <v>580</v>
      </c>
      <c r="F194" s="105">
        <v>196</v>
      </c>
      <c r="G194" s="104"/>
      <c r="H194" s="104">
        <v>299</v>
      </c>
      <c r="I194" s="122">
        <v>299</v>
      </c>
      <c r="J194" s="123" t="s">
        <v>639</v>
      </c>
      <c r="K194" s="124">
        <v>103</v>
      </c>
      <c r="L194" s="125">
        <v>0.52551020408163296</v>
      </c>
      <c r="M194" s="126" t="s">
        <v>556</v>
      </c>
      <c r="N194" s="127">
        <v>42620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55</v>
      </c>
      <c r="B195" s="102">
        <v>42473</v>
      </c>
      <c r="C195" s="102"/>
      <c r="D195" s="103" t="s">
        <v>713</v>
      </c>
      <c r="E195" s="104" t="s">
        <v>580</v>
      </c>
      <c r="F195" s="105">
        <v>88</v>
      </c>
      <c r="G195" s="104"/>
      <c r="H195" s="104">
        <v>103</v>
      </c>
      <c r="I195" s="122">
        <v>103</v>
      </c>
      <c r="J195" s="123" t="s">
        <v>639</v>
      </c>
      <c r="K195" s="124">
        <v>15</v>
      </c>
      <c r="L195" s="125">
        <v>0.170454545454545</v>
      </c>
      <c r="M195" s="126" t="s">
        <v>556</v>
      </c>
      <c r="N195" s="127">
        <v>42530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56</v>
      </c>
      <c r="B196" s="102">
        <v>42492</v>
      </c>
      <c r="C196" s="102"/>
      <c r="D196" s="103" t="s">
        <v>656</v>
      </c>
      <c r="E196" s="104" t="s">
        <v>580</v>
      </c>
      <c r="F196" s="105">
        <v>127.5</v>
      </c>
      <c r="G196" s="104"/>
      <c r="H196" s="104">
        <v>148</v>
      </c>
      <c r="I196" s="122" t="s">
        <v>657</v>
      </c>
      <c r="J196" s="123" t="s">
        <v>639</v>
      </c>
      <c r="K196" s="124">
        <f>H196-F196</f>
        <v>20.5</v>
      </c>
      <c r="L196" s="125">
        <f>K196/F196</f>
        <v>0.16078431372549021</v>
      </c>
      <c r="M196" s="126" t="s">
        <v>556</v>
      </c>
      <c r="N196" s="127">
        <v>42564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57</v>
      </c>
      <c r="B197" s="102">
        <v>42493</v>
      </c>
      <c r="C197" s="102"/>
      <c r="D197" s="103" t="s">
        <v>658</v>
      </c>
      <c r="E197" s="104" t="s">
        <v>580</v>
      </c>
      <c r="F197" s="105">
        <v>675</v>
      </c>
      <c r="G197" s="104"/>
      <c r="H197" s="104">
        <v>815</v>
      </c>
      <c r="I197" s="122" t="s">
        <v>659</v>
      </c>
      <c r="J197" s="123" t="s">
        <v>639</v>
      </c>
      <c r="K197" s="124">
        <f>H197-F197</f>
        <v>140</v>
      </c>
      <c r="L197" s="125">
        <f>K197/F197</f>
        <v>0.2074074074074074</v>
      </c>
      <c r="M197" s="126" t="s">
        <v>556</v>
      </c>
      <c r="N197" s="127">
        <v>43154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7">
        <v>58</v>
      </c>
      <c r="B198" s="106">
        <v>42522</v>
      </c>
      <c r="C198" s="106"/>
      <c r="D198" s="107" t="s">
        <v>714</v>
      </c>
      <c r="E198" s="108" t="s">
        <v>580</v>
      </c>
      <c r="F198" s="109">
        <v>500</v>
      </c>
      <c r="G198" s="109"/>
      <c r="H198" s="110">
        <v>232.5</v>
      </c>
      <c r="I198" s="128" t="s">
        <v>715</v>
      </c>
      <c r="J198" s="129" t="s">
        <v>716</v>
      </c>
      <c r="K198" s="130">
        <f>H198-F198</f>
        <v>-267.5</v>
      </c>
      <c r="L198" s="131">
        <f>K198/F198</f>
        <v>-0.53500000000000003</v>
      </c>
      <c r="M198" s="132" t="s">
        <v>620</v>
      </c>
      <c r="N198" s="133">
        <v>43735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59</v>
      </c>
      <c r="B199" s="102">
        <v>42527</v>
      </c>
      <c r="C199" s="102"/>
      <c r="D199" s="103" t="s">
        <v>660</v>
      </c>
      <c r="E199" s="104" t="s">
        <v>580</v>
      </c>
      <c r="F199" s="105">
        <v>110</v>
      </c>
      <c r="G199" s="104"/>
      <c r="H199" s="104">
        <v>126.5</v>
      </c>
      <c r="I199" s="122">
        <v>125</v>
      </c>
      <c r="J199" s="123" t="s">
        <v>589</v>
      </c>
      <c r="K199" s="124">
        <f>H199-F199</f>
        <v>16.5</v>
      </c>
      <c r="L199" s="125">
        <f>K199/F199</f>
        <v>0.15</v>
      </c>
      <c r="M199" s="126" t="s">
        <v>556</v>
      </c>
      <c r="N199" s="127">
        <v>42552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60</v>
      </c>
      <c r="B200" s="102">
        <v>42538</v>
      </c>
      <c r="C200" s="102"/>
      <c r="D200" s="103" t="s">
        <v>661</v>
      </c>
      <c r="E200" s="104" t="s">
        <v>580</v>
      </c>
      <c r="F200" s="105">
        <v>44</v>
      </c>
      <c r="G200" s="104"/>
      <c r="H200" s="104">
        <v>69.5</v>
      </c>
      <c r="I200" s="122">
        <v>69.5</v>
      </c>
      <c r="J200" s="123" t="s">
        <v>662</v>
      </c>
      <c r="K200" s="124">
        <f>H200-F200</f>
        <v>25.5</v>
      </c>
      <c r="L200" s="125">
        <f>K200/F200</f>
        <v>0.57954545454545459</v>
      </c>
      <c r="M200" s="126" t="s">
        <v>556</v>
      </c>
      <c r="N200" s="127">
        <v>42977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61</v>
      </c>
      <c r="B201" s="102">
        <v>42549</v>
      </c>
      <c r="C201" s="102"/>
      <c r="D201" s="144" t="s">
        <v>717</v>
      </c>
      <c r="E201" s="104" t="s">
        <v>580</v>
      </c>
      <c r="F201" s="105">
        <v>262.5</v>
      </c>
      <c r="G201" s="104"/>
      <c r="H201" s="104">
        <v>340</v>
      </c>
      <c r="I201" s="122">
        <v>333</v>
      </c>
      <c r="J201" s="123" t="s">
        <v>718</v>
      </c>
      <c r="K201" s="124">
        <v>77.5</v>
      </c>
      <c r="L201" s="125">
        <v>0.29523809523809502</v>
      </c>
      <c r="M201" s="126" t="s">
        <v>556</v>
      </c>
      <c r="N201" s="127">
        <v>43017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62</v>
      </c>
      <c r="B202" s="102">
        <v>42549</v>
      </c>
      <c r="C202" s="102"/>
      <c r="D202" s="144" t="s">
        <v>719</v>
      </c>
      <c r="E202" s="104" t="s">
        <v>580</v>
      </c>
      <c r="F202" s="105">
        <v>840</v>
      </c>
      <c r="G202" s="104"/>
      <c r="H202" s="104">
        <v>1230</v>
      </c>
      <c r="I202" s="122">
        <v>1230</v>
      </c>
      <c r="J202" s="123" t="s">
        <v>639</v>
      </c>
      <c r="K202" s="124">
        <v>390</v>
      </c>
      <c r="L202" s="125">
        <v>0.46428571428571402</v>
      </c>
      <c r="M202" s="126" t="s">
        <v>556</v>
      </c>
      <c r="N202" s="127">
        <v>42649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324">
        <v>63</v>
      </c>
      <c r="B203" s="139">
        <v>42556</v>
      </c>
      <c r="C203" s="139"/>
      <c r="D203" s="140" t="s">
        <v>663</v>
      </c>
      <c r="E203" s="141" t="s">
        <v>580</v>
      </c>
      <c r="F203" s="142">
        <v>395</v>
      </c>
      <c r="G203" s="143"/>
      <c r="H203" s="143">
        <f>(468.5+342.5)/2</f>
        <v>405.5</v>
      </c>
      <c r="I203" s="143">
        <v>510</v>
      </c>
      <c r="J203" s="161" t="s">
        <v>664</v>
      </c>
      <c r="K203" s="162">
        <f t="shared" ref="K203:K209" si="74">H203-F203</f>
        <v>10.5</v>
      </c>
      <c r="L203" s="163">
        <f t="shared" ref="L203:L209" si="75">K203/F203</f>
        <v>2.6582278481012658E-2</v>
      </c>
      <c r="M203" s="164" t="s">
        <v>665</v>
      </c>
      <c r="N203" s="165">
        <v>43606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64</v>
      </c>
      <c r="B204" s="106">
        <v>42584</v>
      </c>
      <c r="C204" s="106"/>
      <c r="D204" s="107" t="s">
        <v>666</v>
      </c>
      <c r="E204" s="108" t="s">
        <v>557</v>
      </c>
      <c r="F204" s="109">
        <f>169.5-12.8</f>
        <v>156.69999999999999</v>
      </c>
      <c r="G204" s="109"/>
      <c r="H204" s="110">
        <v>77</v>
      </c>
      <c r="I204" s="128" t="s">
        <v>667</v>
      </c>
      <c r="J204" s="341" t="s">
        <v>795</v>
      </c>
      <c r="K204" s="130">
        <f t="shared" si="74"/>
        <v>-79.699999999999989</v>
      </c>
      <c r="L204" s="131">
        <f t="shared" si="75"/>
        <v>-0.50861518825781749</v>
      </c>
      <c r="M204" s="132" t="s">
        <v>620</v>
      </c>
      <c r="N204" s="133">
        <v>43522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7">
        <v>65</v>
      </c>
      <c r="B205" s="106">
        <v>42586</v>
      </c>
      <c r="C205" s="106"/>
      <c r="D205" s="107" t="s">
        <v>668</v>
      </c>
      <c r="E205" s="108" t="s">
        <v>580</v>
      </c>
      <c r="F205" s="109">
        <v>400</v>
      </c>
      <c r="G205" s="109"/>
      <c r="H205" s="110">
        <v>305</v>
      </c>
      <c r="I205" s="128">
        <v>475</v>
      </c>
      <c r="J205" s="129" t="s">
        <v>669</v>
      </c>
      <c r="K205" s="130">
        <f t="shared" si="74"/>
        <v>-95</v>
      </c>
      <c r="L205" s="131">
        <f t="shared" si="75"/>
        <v>-0.23749999999999999</v>
      </c>
      <c r="M205" s="132" t="s">
        <v>620</v>
      </c>
      <c r="N205" s="133">
        <v>43606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66</v>
      </c>
      <c r="B206" s="102">
        <v>42593</v>
      </c>
      <c r="C206" s="102"/>
      <c r="D206" s="103" t="s">
        <v>670</v>
      </c>
      <c r="E206" s="104" t="s">
        <v>580</v>
      </c>
      <c r="F206" s="105">
        <v>86.5</v>
      </c>
      <c r="G206" s="104"/>
      <c r="H206" s="104">
        <v>130</v>
      </c>
      <c r="I206" s="122">
        <v>130</v>
      </c>
      <c r="J206" s="137" t="s">
        <v>671</v>
      </c>
      <c r="K206" s="124">
        <f t="shared" si="74"/>
        <v>43.5</v>
      </c>
      <c r="L206" s="125">
        <f t="shared" si="75"/>
        <v>0.50289017341040465</v>
      </c>
      <c r="M206" s="126" t="s">
        <v>556</v>
      </c>
      <c r="N206" s="127">
        <v>43091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7">
        <v>67</v>
      </c>
      <c r="B207" s="106">
        <v>42600</v>
      </c>
      <c r="C207" s="106"/>
      <c r="D207" s="107" t="s">
        <v>367</v>
      </c>
      <c r="E207" s="108" t="s">
        <v>580</v>
      </c>
      <c r="F207" s="109">
        <v>133.5</v>
      </c>
      <c r="G207" s="109"/>
      <c r="H207" s="110">
        <v>126.5</v>
      </c>
      <c r="I207" s="128">
        <v>178</v>
      </c>
      <c r="J207" s="129" t="s">
        <v>672</v>
      </c>
      <c r="K207" s="130">
        <f t="shared" si="74"/>
        <v>-7</v>
      </c>
      <c r="L207" s="131">
        <f t="shared" si="75"/>
        <v>-5.2434456928838954E-2</v>
      </c>
      <c r="M207" s="132" t="s">
        <v>620</v>
      </c>
      <c r="N207" s="133">
        <v>42615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68</v>
      </c>
      <c r="B208" s="102">
        <v>42613</v>
      </c>
      <c r="C208" s="102"/>
      <c r="D208" s="103" t="s">
        <v>673</v>
      </c>
      <c r="E208" s="104" t="s">
        <v>580</v>
      </c>
      <c r="F208" s="105">
        <v>560</v>
      </c>
      <c r="G208" s="104"/>
      <c r="H208" s="104">
        <v>725</v>
      </c>
      <c r="I208" s="122">
        <v>725</v>
      </c>
      <c r="J208" s="123" t="s">
        <v>582</v>
      </c>
      <c r="K208" s="124">
        <f t="shared" si="74"/>
        <v>165</v>
      </c>
      <c r="L208" s="125">
        <f t="shared" si="75"/>
        <v>0.29464285714285715</v>
      </c>
      <c r="M208" s="126" t="s">
        <v>556</v>
      </c>
      <c r="N208" s="127">
        <v>42456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69</v>
      </c>
      <c r="B209" s="102">
        <v>42614</v>
      </c>
      <c r="C209" s="102"/>
      <c r="D209" s="103" t="s">
        <v>674</v>
      </c>
      <c r="E209" s="104" t="s">
        <v>580</v>
      </c>
      <c r="F209" s="105">
        <v>160.5</v>
      </c>
      <c r="G209" s="104"/>
      <c r="H209" s="104">
        <v>210</v>
      </c>
      <c r="I209" s="122">
        <v>210</v>
      </c>
      <c r="J209" s="123" t="s">
        <v>582</v>
      </c>
      <c r="K209" s="124">
        <f t="shared" si="74"/>
        <v>49.5</v>
      </c>
      <c r="L209" s="125">
        <f t="shared" si="75"/>
        <v>0.30841121495327101</v>
      </c>
      <c r="M209" s="126" t="s">
        <v>556</v>
      </c>
      <c r="N209" s="127">
        <v>42871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70</v>
      </c>
      <c r="B210" s="102">
        <v>42646</v>
      </c>
      <c r="C210" s="102"/>
      <c r="D210" s="144" t="s">
        <v>390</v>
      </c>
      <c r="E210" s="104" t="s">
        <v>580</v>
      </c>
      <c r="F210" s="105">
        <v>430</v>
      </c>
      <c r="G210" s="104"/>
      <c r="H210" s="104">
        <v>596</v>
      </c>
      <c r="I210" s="122">
        <v>575</v>
      </c>
      <c r="J210" s="123" t="s">
        <v>720</v>
      </c>
      <c r="K210" s="124">
        <v>166</v>
      </c>
      <c r="L210" s="125">
        <v>0.38604651162790699</v>
      </c>
      <c r="M210" s="126" t="s">
        <v>556</v>
      </c>
      <c r="N210" s="127">
        <v>42769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71</v>
      </c>
      <c r="B211" s="102">
        <v>42657</v>
      </c>
      <c r="C211" s="102"/>
      <c r="D211" s="103" t="s">
        <v>675</v>
      </c>
      <c r="E211" s="104" t="s">
        <v>580</v>
      </c>
      <c r="F211" s="105">
        <v>280</v>
      </c>
      <c r="G211" s="104"/>
      <c r="H211" s="104">
        <v>345</v>
      </c>
      <c r="I211" s="122">
        <v>345</v>
      </c>
      <c r="J211" s="123" t="s">
        <v>582</v>
      </c>
      <c r="K211" s="124">
        <f t="shared" ref="K211:K216" si="76">H211-F211</f>
        <v>65</v>
      </c>
      <c r="L211" s="125">
        <f>K211/F211</f>
        <v>0.23214285714285715</v>
      </c>
      <c r="M211" s="126" t="s">
        <v>556</v>
      </c>
      <c r="N211" s="127">
        <v>42814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72</v>
      </c>
      <c r="B212" s="102">
        <v>42657</v>
      </c>
      <c r="C212" s="102"/>
      <c r="D212" s="103" t="s">
        <v>676</v>
      </c>
      <c r="E212" s="104" t="s">
        <v>580</v>
      </c>
      <c r="F212" s="105">
        <v>245</v>
      </c>
      <c r="G212" s="104"/>
      <c r="H212" s="104">
        <v>325.5</v>
      </c>
      <c r="I212" s="122">
        <v>330</v>
      </c>
      <c r="J212" s="123" t="s">
        <v>677</v>
      </c>
      <c r="K212" s="124">
        <f t="shared" si="76"/>
        <v>80.5</v>
      </c>
      <c r="L212" s="125">
        <f>K212/F212</f>
        <v>0.32857142857142857</v>
      </c>
      <c r="M212" s="126" t="s">
        <v>556</v>
      </c>
      <c r="N212" s="127">
        <v>42769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73</v>
      </c>
      <c r="B213" s="102">
        <v>42660</v>
      </c>
      <c r="C213" s="102"/>
      <c r="D213" s="103" t="s">
        <v>340</v>
      </c>
      <c r="E213" s="104" t="s">
        <v>580</v>
      </c>
      <c r="F213" s="105">
        <v>125</v>
      </c>
      <c r="G213" s="104"/>
      <c r="H213" s="104">
        <v>160</v>
      </c>
      <c r="I213" s="122">
        <v>160</v>
      </c>
      <c r="J213" s="123" t="s">
        <v>639</v>
      </c>
      <c r="K213" s="124">
        <f t="shared" si="76"/>
        <v>35</v>
      </c>
      <c r="L213" s="125">
        <v>0.28000000000000003</v>
      </c>
      <c r="M213" s="126" t="s">
        <v>556</v>
      </c>
      <c r="N213" s="127">
        <v>42803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74</v>
      </c>
      <c r="B214" s="102">
        <v>42660</v>
      </c>
      <c r="C214" s="102"/>
      <c r="D214" s="103" t="s">
        <v>455</v>
      </c>
      <c r="E214" s="104" t="s">
        <v>580</v>
      </c>
      <c r="F214" s="105">
        <v>114</v>
      </c>
      <c r="G214" s="104"/>
      <c r="H214" s="104">
        <v>145</v>
      </c>
      <c r="I214" s="122">
        <v>145</v>
      </c>
      <c r="J214" s="123" t="s">
        <v>639</v>
      </c>
      <c r="K214" s="124">
        <f t="shared" si="76"/>
        <v>31</v>
      </c>
      <c r="L214" s="125">
        <f>K214/F214</f>
        <v>0.27192982456140352</v>
      </c>
      <c r="M214" s="126" t="s">
        <v>556</v>
      </c>
      <c r="N214" s="127">
        <v>42859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75</v>
      </c>
      <c r="B215" s="102">
        <v>42660</v>
      </c>
      <c r="C215" s="102"/>
      <c r="D215" s="103" t="s">
        <v>678</v>
      </c>
      <c r="E215" s="104" t="s">
        <v>580</v>
      </c>
      <c r="F215" s="105">
        <v>212</v>
      </c>
      <c r="G215" s="104"/>
      <c r="H215" s="104">
        <v>280</v>
      </c>
      <c r="I215" s="122">
        <v>276</v>
      </c>
      <c r="J215" s="123" t="s">
        <v>679</v>
      </c>
      <c r="K215" s="124">
        <f t="shared" si="76"/>
        <v>68</v>
      </c>
      <c r="L215" s="125">
        <f>K215/F215</f>
        <v>0.32075471698113206</v>
      </c>
      <c r="M215" s="126" t="s">
        <v>556</v>
      </c>
      <c r="N215" s="127">
        <v>42858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76</v>
      </c>
      <c r="B216" s="102">
        <v>42678</v>
      </c>
      <c r="C216" s="102"/>
      <c r="D216" s="103" t="s">
        <v>149</v>
      </c>
      <c r="E216" s="104" t="s">
        <v>580</v>
      </c>
      <c r="F216" s="105">
        <v>155</v>
      </c>
      <c r="G216" s="104"/>
      <c r="H216" s="104">
        <v>210</v>
      </c>
      <c r="I216" s="122">
        <v>210</v>
      </c>
      <c r="J216" s="123" t="s">
        <v>680</v>
      </c>
      <c r="K216" s="124">
        <f t="shared" si="76"/>
        <v>55</v>
      </c>
      <c r="L216" s="125">
        <f>K216/F216</f>
        <v>0.35483870967741937</v>
      </c>
      <c r="M216" s="126" t="s">
        <v>556</v>
      </c>
      <c r="N216" s="127">
        <v>42944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7">
        <v>77</v>
      </c>
      <c r="B217" s="106">
        <v>42710</v>
      </c>
      <c r="C217" s="106"/>
      <c r="D217" s="107" t="s">
        <v>721</v>
      </c>
      <c r="E217" s="108" t="s">
        <v>580</v>
      </c>
      <c r="F217" s="109">
        <v>150.5</v>
      </c>
      <c r="G217" s="109"/>
      <c r="H217" s="110">
        <v>72.5</v>
      </c>
      <c r="I217" s="128">
        <v>174</v>
      </c>
      <c r="J217" s="129" t="s">
        <v>722</v>
      </c>
      <c r="K217" s="130">
        <v>-78</v>
      </c>
      <c r="L217" s="131">
        <v>-0.51827242524916906</v>
      </c>
      <c r="M217" s="132" t="s">
        <v>620</v>
      </c>
      <c r="N217" s="133">
        <v>43333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78</v>
      </c>
      <c r="B218" s="102">
        <v>42712</v>
      </c>
      <c r="C218" s="102"/>
      <c r="D218" s="103" t="s">
        <v>123</v>
      </c>
      <c r="E218" s="104" t="s">
        <v>580</v>
      </c>
      <c r="F218" s="105">
        <v>380</v>
      </c>
      <c r="G218" s="104"/>
      <c r="H218" s="104">
        <v>478</v>
      </c>
      <c r="I218" s="122">
        <v>468</v>
      </c>
      <c r="J218" s="123" t="s">
        <v>639</v>
      </c>
      <c r="K218" s="124">
        <f>H218-F218</f>
        <v>98</v>
      </c>
      <c r="L218" s="125">
        <f>K218/F218</f>
        <v>0.25789473684210529</v>
      </c>
      <c r="M218" s="126" t="s">
        <v>556</v>
      </c>
      <c r="N218" s="127">
        <v>43025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79</v>
      </c>
      <c r="B219" s="102">
        <v>42734</v>
      </c>
      <c r="C219" s="102"/>
      <c r="D219" s="103" t="s">
        <v>244</v>
      </c>
      <c r="E219" s="104" t="s">
        <v>580</v>
      </c>
      <c r="F219" s="105">
        <v>305</v>
      </c>
      <c r="G219" s="104"/>
      <c r="H219" s="104">
        <v>375</v>
      </c>
      <c r="I219" s="122">
        <v>375</v>
      </c>
      <c r="J219" s="123" t="s">
        <v>639</v>
      </c>
      <c r="K219" s="124">
        <f>H219-F219</f>
        <v>70</v>
      </c>
      <c r="L219" s="125">
        <f>K219/F219</f>
        <v>0.22950819672131148</v>
      </c>
      <c r="M219" s="126" t="s">
        <v>556</v>
      </c>
      <c r="N219" s="127">
        <v>42768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80</v>
      </c>
      <c r="B220" s="102">
        <v>42739</v>
      </c>
      <c r="C220" s="102"/>
      <c r="D220" s="103" t="s">
        <v>342</v>
      </c>
      <c r="E220" s="104" t="s">
        <v>580</v>
      </c>
      <c r="F220" s="105">
        <v>99.5</v>
      </c>
      <c r="G220" s="104"/>
      <c r="H220" s="104">
        <v>158</v>
      </c>
      <c r="I220" s="122">
        <v>158</v>
      </c>
      <c r="J220" s="123" t="s">
        <v>639</v>
      </c>
      <c r="K220" s="124">
        <f>H220-F220</f>
        <v>58.5</v>
      </c>
      <c r="L220" s="125">
        <f>K220/F220</f>
        <v>0.5879396984924623</v>
      </c>
      <c r="M220" s="126" t="s">
        <v>556</v>
      </c>
      <c r="N220" s="127">
        <v>42898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81</v>
      </c>
      <c r="B221" s="102">
        <v>42739</v>
      </c>
      <c r="C221" s="102"/>
      <c r="D221" s="103" t="s">
        <v>342</v>
      </c>
      <c r="E221" s="104" t="s">
        <v>580</v>
      </c>
      <c r="F221" s="105">
        <v>99.5</v>
      </c>
      <c r="G221" s="104"/>
      <c r="H221" s="104">
        <v>158</v>
      </c>
      <c r="I221" s="122">
        <v>158</v>
      </c>
      <c r="J221" s="123" t="s">
        <v>639</v>
      </c>
      <c r="K221" s="124">
        <v>58.5</v>
      </c>
      <c r="L221" s="125">
        <v>0.58793969849246197</v>
      </c>
      <c r="M221" s="126" t="s">
        <v>556</v>
      </c>
      <c r="N221" s="127">
        <v>42898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82</v>
      </c>
      <c r="B222" s="102">
        <v>42786</v>
      </c>
      <c r="C222" s="102"/>
      <c r="D222" s="103" t="s">
        <v>166</v>
      </c>
      <c r="E222" s="104" t="s">
        <v>580</v>
      </c>
      <c r="F222" s="105">
        <v>140.5</v>
      </c>
      <c r="G222" s="104"/>
      <c r="H222" s="104">
        <v>220</v>
      </c>
      <c r="I222" s="122">
        <v>220</v>
      </c>
      <c r="J222" s="123" t="s">
        <v>639</v>
      </c>
      <c r="K222" s="124">
        <f>H222-F222</f>
        <v>79.5</v>
      </c>
      <c r="L222" s="125">
        <f>K222/F222</f>
        <v>0.5658362989323843</v>
      </c>
      <c r="M222" s="126" t="s">
        <v>556</v>
      </c>
      <c r="N222" s="127">
        <v>42864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83</v>
      </c>
      <c r="B223" s="102">
        <v>42786</v>
      </c>
      <c r="C223" s="102"/>
      <c r="D223" s="103" t="s">
        <v>723</v>
      </c>
      <c r="E223" s="104" t="s">
        <v>580</v>
      </c>
      <c r="F223" s="105">
        <v>202.5</v>
      </c>
      <c r="G223" s="104"/>
      <c r="H223" s="104">
        <v>234</v>
      </c>
      <c r="I223" s="122">
        <v>234</v>
      </c>
      <c r="J223" s="123" t="s">
        <v>639</v>
      </c>
      <c r="K223" s="124">
        <v>31.5</v>
      </c>
      <c r="L223" s="125">
        <v>0.155555555555556</v>
      </c>
      <c r="M223" s="126" t="s">
        <v>556</v>
      </c>
      <c r="N223" s="127">
        <v>42836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84</v>
      </c>
      <c r="B224" s="102">
        <v>42818</v>
      </c>
      <c r="C224" s="102"/>
      <c r="D224" s="103" t="s">
        <v>517</v>
      </c>
      <c r="E224" s="104" t="s">
        <v>580</v>
      </c>
      <c r="F224" s="105">
        <v>300.5</v>
      </c>
      <c r="G224" s="104"/>
      <c r="H224" s="104">
        <v>417.5</v>
      </c>
      <c r="I224" s="122">
        <v>420</v>
      </c>
      <c r="J224" s="123" t="s">
        <v>681</v>
      </c>
      <c r="K224" s="124">
        <f>H224-F224</f>
        <v>117</v>
      </c>
      <c r="L224" s="125">
        <f>K224/F224</f>
        <v>0.38935108153078202</v>
      </c>
      <c r="M224" s="126" t="s">
        <v>556</v>
      </c>
      <c r="N224" s="127">
        <v>43070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85</v>
      </c>
      <c r="B225" s="102">
        <v>42818</v>
      </c>
      <c r="C225" s="102"/>
      <c r="D225" s="103" t="s">
        <v>719</v>
      </c>
      <c r="E225" s="104" t="s">
        <v>580</v>
      </c>
      <c r="F225" s="105">
        <v>850</v>
      </c>
      <c r="G225" s="104"/>
      <c r="H225" s="104">
        <v>1042.5</v>
      </c>
      <c r="I225" s="122">
        <v>1023</v>
      </c>
      <c r="J225" s="123" t="s">
        <v>724</v>
      </c>
      <c r="K225" s="124">
        <v>192.5</v>
      </c>
      <c r="L225" s="125">
        <v>0.22647058823529401</v>
      </c>
      <c r="M225" s="126" t="s">
        <v>556</v>
      </c>
      <c r="N225" s="127">
        <v>42830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86</v>
      </c>
      <c r="B226" s="102">
        <v>42830</v>
      </c>
      <c r="C226" s="102"/>
      <c r="D226" s="103" t="s">
        <v>471</v>
      </c>
      <c r="E226" s="104" t="s">
        <v>580</v>
      </c>
      <c r="F226" s="105">
        <v>785</v>
      </c>
      <c r="G226" s="104"/>
      <c r="H226" s="104">
        <v>930</v>
      </c>
      <c r="I226" s="122">
        <v>920</v>
      </c>
      <c r="J226" s="123" t="s">
        <v>682</v>
      </c>
      <c r="K226" s="124">
        <f>H226-F226</f>
        <v>145</v>
      </c>
      <c r="L226" s="125">
        <f>K226/F226</f>
        <v>0.18471337579617833</v>
      </c>
      <c r="M226" s="126" t="s">
        <v>556</v>
      </c>
      <c r="N226" s="127">
        <v>42976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87</v>
      </c>
      <c r="B227" s="106">
        <v>42831</v>
      </c>
      <c r="C227" s="106"/>
      <c r="D227" s="107" t="s">
        <v>725</v>
      </c>
      <c r="E227" s="108" t="s">
        <v>580</v>
      </c>
      <c r="F227" s="109">
        <v>40</v>
      </c>
      <c r="G227" s="109"/>
      <c r="H227" s="110">
        <v>13.1</v>
      </c>
      <c r="I227" s="128">
        <v>60</v>
      </c>
      <c r="J227" s="134" t="s">
        <v>726</v>
      </c>
      <c r="K227" s="130">
        <v>-26.9</v>
      </c>
      <c r="L227" s="131">
        <v>-0.67249999999999999</v>
      </c>
      <c r="M227" s="132" t="s">
        <v>620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88</v>
      </c>
      <c r="B228" s="102">
        <v>42837</v>
      </c>
      <c r="C228" s="102"/>
      <c r="D228" s="103" t="s">
        <v>87</v>
      </c>
      <c r="E228" s="104" t="s">
        <v>580</v>
      </c>
      <c r="F228" s="105">
        <v>289.5</v>
      </c>
      <c r="G228" s="104"/>
      <c r="H228" s="104">
        <v>354</v>
      </c>
      <c r="I228" s="122">
        <v>360</v>
      </c>
      <c r="J228" s="123" t="s">
        <v>683</v>
      </c>
      <c r="K228" s="124">
        <f t="shared" ref="K228:K236" si="77">H228-F228</f>
        <v>64.5</v>
      </c>
      <c r="L228" s="125">
        <f t="shared" ref="L228:L236" si="78">K228/F228</f>
        <v>0.22279792746113988</v>
      </c>
      <c r="M228" s="126" t="s">
        <v>556</v>
      </c>
      <c r="N228" s="127">
        <v>43040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89</v>
      </c>
      <c r="B229" s="102">
        <v>42845</v>
      </c>
      <c r="C229" s="102"/>
      <c r="D229" s="103" t="s">
        <v>416</v>
      </c>
      <c r="E229" s="104" t="s">
        <v>580</v>
      </c>
      <c r="F229" s="105">
        <v>700</v>
      </c>
      <c r="G229" s="104"/>
      <c r="H229" s="104">
        <v>840</v>
      </c>
      <c r="I229" s="122">
        <v>840</v>
      </c>
      <c r="J229" s="123" t="s">
        <v>684</v>
      </c>
      <c r="K229" s="124">
        <f t="shared" si="77"/>
        <v>140</v>
      </c>
      <c r="L229" s="125">
        <f t="shared" si="78"/>
        <v>0.2</v>
      </c>
      <c r="M229" s="126" t="s">
        <v>556</v>
      </c>
      <c r="N229" s="127">
        <v>42893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90</v>
      </c>
      <c r="B230" s="102">
        <v>42887</v>
      </c>
      <c r="C230" s="102"/>
      <c r="D230" s="144" t="s">
        <v>353</v>
      </c>
      <c r="E230" s="104" t="s">
        <v>580</v>
      </c>
      <c r="F230" s="105">
        <v>130</v>
      </c>
      <c r="G230" s="104"/>
      <c r="H230" s="104">
        <v>144.25</v>
      </c>
      <c r="I230" s="122">
        <v>170</v>
      </c>
      <c r="J230" s="123" t="s">
        <v>685</v>
      </c>
      <c r="K230" s="124">
        <f t="shared" si="77"/>
        <v>14.25</v>
      </c>
      <c r="L230" s="125">
        <f t="shared" si="78"/>
        <v>0.10961538461538461</v>
      </c>
      <c r="M230" s="126" t="s">
        <v>556</v>
      </c>
      <c r="N230" s="127">
        <v>43675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91</v>
      </c>
      <c r="B231" s="102">
        <v>42901</v>
      </c>
      <c r="C231" s="102"/>
      <c r="D231" s="144" t="s">
        <v>686</v>
      </c>
      <c r="E231" s="104" t="s">
        <v>580</v>
      </c>
      <c r="F231" s="105">
        <v>214.5</v>
      </c>
      <c r="G231" s="104"/>
      <c r="H231" s="104">
        <v>262</v>
      </c>
      <c r="I231" s="122">
        <v>262</v>
      </c>
      <c r="J231" s="123" t="s">
        <v>687</v>
      </c>
      <c r="K231" s="124">
        <f t="shared" si="77"/>
        <v>47.5</v>
      </c>
      <c r="L231" s="125">
        <f t="shared" si="78"/>
        <v>0.22144522144522144</v>
      </c>
      <c r="M231" s="126" t="s">
        <v>556</v>
      </c>
      <c r="N231" s="127">
        <v>42977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92</v>
      </c>
      <c r="B232" s="150">
        <v>42933</v>
      </c>
      <c r="C232" s="150"/>
      <c r="D232" s="151" t="s">
        <v>688</v>
      </c>
      <c r="E232" s="152" t="s">
        <v>580</v>
      </c>
      <c r="F232" s="153">
        <v>370</v>
      </c>
      <c r="G232" s="152"/>
      <c r="H232" s="152">
        <v>447.5</v>
      </c>
      <c r="I232" s="169">
        <v>450</v>
      </c>
      <c r="J232" s="209" t="s">
        <v>639</v>
      </c>
      <c r="K232" s="124">
        <f t="shared" si="77"/>
        <v>77.5</v>
      </c>
      <c r="L232" s="171">
        <f t="shared" si="78"/>
        <v>0.20945945945945946</v>
      </c>
      <c r="M232" s="172" t="s">
        <v>556</v>
      </c>
      <c r="N232" s="173">
        <v>43035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93</v>
      </c>
      <c r="B233" s="150">
        <v>42943</v>
      </c>
      <c r="C233" s="150"/>
      <c r="D233" s="151" t="s">
        <v>164</v>
      </c>
      <c r="E233" s="152" t="s">
        <v>580</v>
      </c>
      <c r="F233" s="153">
        <v>657.5</v>
      </c>
      <c r="G233" s="152"/>
      <c r="H233" s="152">
        <v>825</v>
      </c>
      <c r="I233" s="169">
        <v>820</v>
      </c>
      <c r="J233" s="209" t="s">
        <v>639</v>
      </c>
      <c r="K233" s="124">
        <f t="shared" si="77"/>
        <v>167.5</v>
      </c>
      <c r="L233" s="171">
        <f t="shared" si="78"/>
        <v>0.25475285171102663</v>
      </c>
      <c r="M233" s="172" t="s">
        <v>556</v>
      </c>
      <c r="N233" s="173">
        <v>43090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94</v>
      </c>
      <c r="B234" s="102">
        <v>42964</v>
      </c>
      <c r="C234" s="102"/>
      <c r="D234" s="103" t="s">
        <v>357</v>
      </c>
      <c r="E234" s="104" t="s">
        <v>580</v>
      </c>
      <c r="F234" s="105">
        <v>605</v>
      </c>
      <c r="G234" s="104"/>
      <c r="H234" s="104">
        <v>750</v>
      </c>
      <c r="I234" s="122">
        <v>750</v>
      </c>
      <c r="J234" s="123" t="s">
        <v>682</v>
      </c>
      <c r="K234" s="124">
        <f t="shared" si="77"/>
        <v>145</v>
      </c>
      <c r="L234" s="125">
        <f t="shared" si="78"/>
        <v>0.23966942148760331</v>
      </c>
      <c r="M234" s="126" t="s">
        <v>556</v>
      </c>
      <c r="N234" s="127">
        <v>43027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25">
        <v>95</v>
      </c>
      <c r="B235" s="145">
        <v>42979</v>
      </c>
      <c r="C235" s="145"/>
      <c r="D235" s="146" t="s">
        <v>475</v>
      </c>
      <c r="E235" s="147" t="s">
        <v>580</v>
      </c>
      <c r="F235" s="148">
        <v>255</v>
      </c>
      <c r="G235" s="149"/>
      <c r="H235" s="149">
        <v>217.25</v>
      </c>
      <c r="I235" s="149">
        <v>320</v>
      </c>
      <c r="J235" s="166" t="s">
        <v>689</v>
      </c>
      <c r="K235" s="130">
        <f t="shared" si="77"/>
        <v>-37.75</v>
      </c>
      <c r="L235" s="167">
        <f t="shared" si="78"/>
        <v>-0.14803921568627451</v>
      </c>
      <c r="M235" s="132" t="s">
        <v>620</v>
      </c>
      <c r="N235" s="168">
        <v>43661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96</v>
      </c>
      <c r="B236" s="102">
        <v>42997</v>
      </c>
      <c r="C236" s="102"/>
      <c r="D236" s="103" t="s">
        <v>690</v>
      </c>
      <c r="E236" s="104" t="s">
        <v>580</v>
      </c>
      <c r="F236" s="105">
        <v>215</v>
      </c>
      <c r="G236" s="104"/>
      <c r="H236" s="104">
        <v>258</v>
      </c>
      <c r="I236" s="122">
        <v>258</v>
      </c>
      <c r="J236" s="123" t="s">
        <v>639</v>
      </c>
      <c r="K236" s="124">
        <f t="shared" si="77"/>
        <v>43</v>
      </c>
      <c r="L236" s="125">
        <f t="shared" si="78"/>
        <v>0.2</v>
      </c>
      <c r="M236" s="126" t="s">
        <v>556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97</v>
      </c>
      <c r="B237" s="102">
        <v>42997</v>
      </c>
      <c r="C237" s="102"/>
      <c r="D237" s="103" t="s">
        <v>690</v>
      </c>
      <c r="E237" s="104" t="s">
        <v>580</v>
      </c>
      <c r="F237" s="105">
        <v>215</v>
      </c>
      <c r="G237" s="104"/>
      <c r="H237" s="104">
        <v>258</v>
      </c>
      <c r="I237" s="122">
        <v>258</v>
      </c>
      <c r="J237" s="209" t="s">
        <v>639</v>
      </c>
      <c r="K237" s="124">
        <v>43</v>
      </c>
      <c r="L237" s="125">
        <v>0.2</v>
      </c>
      <c r="M237" s="126" t="s">
        <v>556</v>
      </c>
      <c r="N237" s="127">
        <v>43040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98</v>
      </c>
      <c r="B238" s="190">
        <v>42998</v>
      </c>
      <c r="C238" s="190"/>
      <c r="D238" s="332" t="s">
        <v>780</v>
      </c>
      <c r="E238" s="191" t="s">
        <v>580</v>
      </c>
      <c r="F238" s="192">
        <v>75</v>
      </c>
      <c r="G238" s="191"/>
      <c r="H238" s="191">
        <v>90</v>
      </c>
      <c r="I238" s="210">
        <v>90</v>
      </c>
      <c r="J238" s="123" t="s">
        <v>691</v>
      </c>
      <c r="K238" s="124">
        <f t="shared" ref="K238:K243" si="79">H238-F238</f>
        <v>15</v>
      </c>
      <c r="L238" s="125">
        <f t="shared" ref="L238:L243" si="80">K238/F238</f>
        <v>0.2</v>
      </c>
      <c r="M238" s="126" t="s">
        <v>556</v>
      </c>
      <c r="N238" s="127">
        <v>43019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99</v>
      </c>
      <c r="B239" s="150">
        <v>43011</v>
      </c>
      <c r="C239" s="150"/>
      <c r="D239" s="151" t="s">
        <v>692</v>
      </c>
      <c r="E239" s="152" t="s">
        <v>580</v>
      </c>
      <c r="F239" s="153">
        <v>315</v>
      </c>
      <c r="G239" s="152"/>
      <c r="H239" s="152">
        <v>392</v>
      </c>
      <c r="I239" s="169">
        <v>384</v>
      </c>
      <c r="J239" s="209" t="s">
        <v>693</v>
      </c>
      <c r="K239" s="124">
        <f t="shared" si="79"/>
        <v>77</v>
      </c>
      <c r="L239" s="171">
        <f t="shared" si="80"/>
        <v>0.24444444444444444</v>
      </c>
      <c r="M239" s="172" t="s">
        <v>556</v>
      </c>
      <c r="N239" s="173">
        <v>43017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100</v>
      </c>
      <c r="B240" s="150">
        <v>43013</v>
      </c>
      <c r="C240" s="150"/>
      <c r="D240" s="151" t="s">
        <v>694</v>
      </c>
      <c r="E240" s="152" t="s">
        <v>580</v>
      </c>
      <c r="F240" s="153">
        <v>145</v>
      </c>
      <c r="G240" s="152"/>
      <c r="H240" s="152">
        <v>179</v>
      </c>
      <c r="I240" s="169">
        <v>180</v>
      </c>
      <c r="J240" s="209" t="s">
        <v>570</v>
      </c>
      <c r="K240" s="124">
        <f t="shared" si="79"/>
        <v>34</v>
      </c>
      <c r="L240" s="171">
        <f t="shared" si="80"/>
        <v>0.23448275862068965</v>
      </c>
      <c r="M240" s="172" t="s">
        <v>556</v>
      </c>
      <c r="N240" s="173">
        <v>43025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101</v>
      </c>
      <c r="B241" s="150">
        <v>43014</v>
      </c>
      <c r="C241" s="150"/>
      <c r="D241" s="151" t="s">
        <v>330</v>
      </c>
      <c r="E241" s="152" t="s">
        <v>580</v>
      </c>
      <c r="F241" s="153">
        <v>256</v>
      </c>
      <c r="G241" s="152"/>
      <c r="H241" s="152">
        <v>323</v>
      </c>
      <c r="I241" s="169">
        <v>320</v>
      </c>
      <c r="J241" s="209" t="s">
        <v>639</v>
      </c>
      <c r="K241" s="124">
        <f t="shared" si="79"/>
        <v>67</v>
      </c>
      <c r="L241" s="171">
        <f t="shared" si="80"/>
        <v>0.26171875</v>
      </c>
      <c r="M241" s="172" t="s">
        <v>556</v>
      </c>
      <c r="N241" s="173">
        <v>43067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102</v>
      </c>
      <c r="B242" s="150">
        <v>43017</v>
      </c>
      <c r="C242" s="150"/>
      <c r="D242" s="151" t="s">
        <v>350</v>
      </c>
      <c r="E242" s="152" t="s">
        <v>580</v>
      </c>
      <c r="F242" s="153">
        <v>137.5</v>
      </c>
      <c r="G242" s="152"/>
      <c r="H242" s="152">
        <v>184</v>
      </c>
      <c r="I242" s="169">
        <v>183</v>
      </c>
      <c r="J242" s="170" t="s">
        <v>695</v>
      </c>
      <c r="K242" s="124">
        <f t="shared" si="79"/>
        <v>46.5</v>
      </c>
      <c r="L242" s="171">
        <f t="shared" si="80"/>
        <v>0.33818181818181819</v>
      </c>
      <c r="M242" s="172" t="s">
        <v>556</v>
      </c>
      <c r="N242" s="173">
        <v>43108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8">
        <v>103</v>
      </c>
      <c r="B243" s="150">
        <v>43018</v>
      </c>
      <c r="C243" s="150"/>
      <c r="D243" s="151" t="s">
        <v>696</v>
      </c>
      <c r="E243" s="152" t="s">
        <v>580</v>
      </c>
      <c r="F243" s="153">
        <v>125.5</v>
      </c>
      <c r="G243" s="152"/>
      <c r="H243" s="152">
        <v>158</v>
      </c>
      <c r="I243" s="169">
        <v>155</v>
      </c>
      <c r="J243" s="170" t="s">
        <v>697</v>
      </c>
      <c r="K243" s="124">
        <f t="shared" si="79"/>
        <v>32.5</v>
      </c>
      <c r="L243" s="171">
        <f t="shared" si="80"/>
        <v>0.25896414342629481</v>
      </c>
      <c r="M243" s="172" t="s">
        <v>556</v>
      </c>
      <c r="N243" s="173">
        <v>43067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8">
        <v>104</v>
      </c>
      <c r="B244" s="150">
        <v>43018</v>
      </c>
      <c r="C244" s="150"/>
      <c r="D244" s="151" t="s">
        <v>727</v>
      </c>
      <c r="E244" s="152" t="s">
        <v>580</v>
      </c>
      <c r="F244" s="153">
        <v>895</v>
      </c>
      <c r="G244" s="152"/>
      <c r="H244" s="152">
        <v>1122.5</v>
      </c>
      <c r="I244" s="169">
        <v>1078</v>
      </c>
      <c r="J244" s="170" t="s">
        <v>728</v>
      </c>
      <c r="K244" s="124">
        <v>227.5</v>
      </c>
      <c r="L244" s="171">
        <v>0.25418994413407803</v>
      </c>
      <c r="M244" s="172" t="s">
        <v>556</v>
      </c>
      <c r="N244" s="173">
        <v>43117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105</v>
      </c>
      <c r="B245" s="150">
        <v>43020</v>
      </c>
      <c r="C245" s="150"/>
      <c r="D245" s="151" t="s">
        <v>338</v>
      </c>
      <c r="E245" s="152" t="s">
        <v>580</v>
      </c>
      <c r="F245" s="153">
        <v>525</v>
      </c>
      <c r="G245" s="152"/>
      <c r="H245" s="152">
        <v>629</v>
      </c>
      <c r="I245" s="169">
        <v>629</v>
      </c>
      <c r="J245" s="209" t="s">
        <v>639</v>
      </c>
      <c r="K245" s="124">
        <v>104</v>
      </c>
      <c r="L245" s="171">
        <v>0.19809523809523799</v>
      </c>
      <c r="M245" s="172" t="s">
        <v>556</v>
      </c>
      <c r="N245" s="173">
        <v>43119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106</v>
      </c>
      <c r="B246" s="150">
        <v>43046</v>
      </c>
      <c r="C246" s="150"/>
      <c r="D246" s="151" t="s">
        <v>379</v>
      </c>
      <c r="E246" s="152" t="s">
        <v>580</v>
      </c>
      <c r="F246" s="153">
        <v>740</v>
      </c>
      <c r="G246" s="152"/>
      <c r="H246" s="152">
        <v>892.5</v>
      </c>
      <c r="I246" s="169">
        <v>900</v>
      </c>
      <c r="J246" s="170" t="s">
        <v>698</v>
      </c>
      <c r="K246" s="124">
        <f>H246-F246</f>
        <v>152.5</v>
      </c>
      <c r="L246" s="171">
        <f>K246/F246</f>
        <v>0.20608108108108109</v>
      </c>
      <c r="M246" s="172" t="s">
        <v>556</v>
      </c>
      <c r="N246" s="173">
        <v>43052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107</v>
      </c>
      <c r="B247" s="102">
        <v>43073</v>
      </c>
      <c r="C247" s="102"/>
      <c r="D247" s="103" t="s">
        <v>699</v>
      </c>
      <c r="E247" s="104" t="s">
        <v>580</v>
      </c>
      <c r="F247" s="105">
        <v>118.5</v>
      </c>
      <c r="G247" s="104"/>
      <c r="H247" s="104">
        <v>143.5</v>
      </c>
      <c r="I247" s="122">
        <v>145</v>
      </c>
      <c r="J247" s="137" t="s">
        <v>700</v>
      </c>
      <c r="K247" s="124">
        <f>H247-F247</f>
        <v>25</v>
      </c>
      <c r="L247" s="125">
        <f>K247/F247</f>
        <v>0.2109704641350211</v>
      </c>
      <c r="M247" s="126" t="s">
        <v>556</v>
      </c>
      <c r="N247" s="127">
        <v>43097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7">
        <v>108</v>
      </c>
      <c r="B248" s="106">
        <v>43090</v>
      </c>
      <c r="C248" s="106"/>
      <c r="D248" s="154" t="s">
        <v>420</v>
      </c>
      <c r="E248" s="108" t="s">
        <v>580</v>
      </c>
      <c r="F248" s="109">
        <v>715</v>
      </c>
      <c r="G248" s="109"/>
      <c r="H248" s="110">
        <v>500</v>
      </c>
      <c r="I248" s="128">
        <v>872</v>
      </c>
      <c r="J248" s="134" t="s">
        <v>701</v>
      </c>
      <c r="K248" s="130">
        <f>H248-F248</f>
        <v>-215</v>
      </c>
      <c r="L248" s="131">
        <f>K248/F248</f>
        <v>-0.30069930069930068</v>
      </c>
      <c r="M248" s="132" t="s">
        <v>620</v>
      </c>
      <c r="N248" s="133">
        <v>43670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109</v>
      </c>
      <c r="B249" s="102">
        <v>43098</v>
      </c>
      <c r="C249" s="102"/>
      <c r="D249" s="103" t="s">
        <v>692</v>
      </c>
      <c r="E249" s="104" t="s">
        <v>580</v>
      </c>
      <c r="F249" s="105">
        <v>435</v>
      </c>
      <c r="G249" s="104"/>
      <c r="H249" s="104">
        <v>542.5</v>
      </c>
      <c r="I249" s="122">
        <v>539</v>
      </c>
      <c r="J249" s="137" t="s">
        <v>639</v>
      </c>
      <c r="K249" s="124">
        <v>107.5</v>
      </c>
      <c r="L249" s="125">
        <v>0.247126436781609</v>
      </c>
      <c r="M249" s="126" t="s">
        <v>556</v>
      </c>
      <c r="N249" s="127">
        <v>43206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110</v>
      </c>
      <c r="B250" s="102">
        <v>43098</v>
      </c>
      <c r="C250" s="102"/>
      <c r="D250" s="103" t="s">
        <v>530</v>
      </c>
      <c r="E250" s="104" t="s">
        <v>580</v>
      </c>
      <c r="F250" s="105">
        <v>885</v>
      </c>
      <c r="G250" s="104"/>
      <c r="H250" s="104">
        <v>1090</v>
      </c>
      <c r="I250" s="122">
        <v>1084</v>
      </c>
      <c r="J250" s="137" t="s">
        <v>639</v>
      </c>
      <c r="K250" s="124">
        <v>205</v>
      </c>
      <c r="L250" s="125">
        <v>0.23163841807909599</v>
      </c>
      <c r="M250" s="126" t="s">
        <v>556</v>
      </c>
      <c r="N250" s="127">
        <v>43213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6">
        <v>111</v>
      </c>
      <c r="B251" s="317">
        <v>43192</v>
      </c>
      <c r="C251" s="317"/>
      <c r="D251" s="112" t="s">
        <v>709</v>
      </c>
      <c r="E251" s="318" t="s">
        <v>580</v>
      </c>
      <c r="F251" s="319">
        <v>478.5</v>
      </c>
      <c r="G251" s="318"/>
      <c r="H251" s="318">
        <v>442</v>
      </c>
      <c r="I251" s="320">
        <v>613</v>
      </c>
      <c r="J251" s="341" t="s">
        <v>797</v>
      </c>
      <c r="K251" s="130">
        <f>H251-F251</f>
        <v>-36.5</v>
      </c>
      <c r="L251" s="131">
        <f>K251/F251</f>
        <v>-7.6280041797283177E-2</v>
      </c>
      <c r="M251" s="132" t="s">
        <v>620</v>
      </c>
      <c r="N251" s="133">
        <v>43762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7">
        <v>112</v>
      </c>
      <c r="B252" s="106">
        <v>43194</v>
      </c>
      <c r="C252" s="106"/>
      <c r="D252" s="331" t="s">
        <v>779</v>
      </c>
      <c r="E252" s="108" t="s">
        <v>580</v>
      </c>
      <c r="F252" s="109">
        <f>141.5-7.3</f>
        <v>134.19999999999999</v>
      </c>
      <c r="G252" s="109"/>
      <c r="H252" s="110">
        <v>77</v>
      </c>
      <c r="I252" s="128">
        <v>180</v>
      </c>
      <c r="J252" s="341" t="s">
        <v>796</v>
      </c>
      <c r="K252" s="130">
        <f>H252-F252</f>
        <v>-57.199999999999989</v>
      </c>
      <c r="L252" s="131">
        <f>K252/F252</f>
        <v>-0.42622950819672129</v>
      </c>
      <c r="M252" s="132" t="s">
        <v>620</v>
      </c>
      <c r="N252" s="133">
        <v>43522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7">
        <v>113</v>
      </c>
      <c r="B253" s="106">
        <v>43209</v>
      </c>
      <c r="C253" s="106"/>
      <c r="D253" s="107" t="s">
        <v>702</v>
      </c>
      <c r="E253" s="108" t="s">
        <v>580</v>
      </c>
      <c r="F253" s="109">
        <v>430</v>
      </c>
      <c r="G253" s="109"/>
      <c r="H253" s="110">
        <v>220</v>
      </c>
      <c r="I253" s="128">
        <v>537</v>
      </c>
      <c r="J253" s="134" t="s">
        <v>703</v>
      </c>
      <c r="K253" s="130">
        <f>H253-F253</f>
        <v>-210</v>
      </c>
      <c r="L253" s="131">
        <f>K253/F253</f>
        <v>-0.48837209302325579</v>
      </c>
      <c r="M253" s="132" t="s">
        <v>620</v>
      </c>
      <c r="N253" s="133">
        <v>43252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114</v>
      </c>
      <c r="B254" s="190">
        <v>43220</v>
      </c>
      <c r="C254" s="190"/>
      <c r="D254" s="151" t="s">
        <v>380</v>
      </c>
      <c r="E254" s="191" t="s">
        <v>580</v>
      </c>
      <c r="F254" s="191">
        <v>153.5</v>
      </c>
      <c r="G254" s="191"/>
      <c r="H254" s="191">
        <v>196</v>
      </c>
      <c r="I254" s="210">
        <v>196</v>
      </c>
      <c r="J254" s="137" t="s">
        <v>812</v>
      </c>
      <c r="K254" s="124">
        <f>H254-F254</f>
        <v>42.5</v>
      </c>
      <c r="L254" s="125">
        <f>K254/F254</f>
        <v>0.27687296416938112</v>
      </c>
      <c r="M254" s="126" t="s">
        <v>556</v>
      </c>
      <c r="N254" s="322">
        <v>43605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7">
        <v>115</v>
      </c>
      <c r="B255" s="106">
        <v>43306</v>
      </c>
      <c r="C255" s="106"/>
      <c r="D255" s="107" t="s">
        <v>725</v>
      </c>
      <c r="E255" s="108" t="s">
        <v>580</v>
      </c>
      <c r="F255" s="109">
        <v>27.5</v>
      </c>
      <c r="G255" s="109"/>
      <c r="H255" s="110">
        <v>13.1</v>
      </c>
      <c r="I255" s="128">
        <v>60</v>
      </c>
      <c r="J255" s="134" t="s">
        <v>729</v>
      </c>
      <c r="K255" s="130">
        <v>-14.4</v>
      </c>
      <c r="L255" s="131">
        <v>-0.52363636363636401</v>
      </c>
      <c r="M255" s="132" t="s">
        <v>620</v>
      </c>
      <c r="N255" s="133">
        <v>43138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6">
        <v>116</v>
      </c>
      <c r="B256" s="317">
        <v>43318</v>
      </c>
      <c r="C256" s="317"/>
      <c r="D256" s="112" t="s">
        <v>704</v>
      </c>
      <c r="E256" s="318" t="s">
        <v>580</v>
      </c>
      <c r="F256" s="318">
        <v>148.5</v>
      </c>
      <c r="G256" s="318"/>
      <c r="H256" s="318">
        <v>102</v>
      </c>
      <c r="I256" s="320">
        <v>182</v>
      </c>
      <c r="J256" s="134" t="s">
        <v>811</v>
      </c>
      <c r="K256" s="130">
        <f>H256-F256</f>
        <v>-46.5</v>
      </c>
      <c r="L256" s="131">
        <f>K256/F256</f>
        <v>-0.31313131313131315</v>
      </c>
      <c r="M256" s="132" t="s">
        <v>620</v>
      </c>
      <c r="N256" s="133">
        <v>43661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117</v>
      </c>
      <c r="B257" s="102">
        <v>43335</v>
      </c>
      <c r="C257" s="102"/>
      <c r="D257" s="103" t="s">
        <v>730</v>
      </c>
      <c r="E257" s="104" t="s">
        <v>580</v>
      </c>
      <c r="F257" s="152">
        <v>285</v>
      </c>
      <c r="G257" s="104"/>
      <c r="H257" s="104">
        <v>355</v>
      </c>
      <c r="I257" s="122">
        <v>364</v>
      </c>
      <c r="J257" s="137" t="s">
        <v>731</v>
      </c>
      <c r="K257" s="124">
        <v>70</v>
      </c>
      <c r="L257" s="125">
        <v>0.24561403508771901</v>
      </c>
      <c r="M257" s="126" t="s">
        <v>556</v>
      </c>
      <c r="N257" s="127">
        <v>43455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118</v>
      </c>
      <c r="B258" s="102">
        <v>43341</v>
      </c>
      <c r="C258" s="102"/>
      <c r="D258" s="103" t="s">
        <v>370</v>
      </c>
      <c r="E258" s="104" t="s">
        <v>580</v>
      </c>
      <c r="F258" s="152">
        <v>525</v>
      </c>
      <c r="G258" s="104"/>
      <c r="H258" s="104">
        <v>585</v>
      </c>
      <c r="I258" s="122">
        <v>635</v>
      </c>
      <c r="J258" s="137" t="s">
        <v>705</v>
      </c>
      <c r="K258" s="124">
        <f t="shared" ref="K258:K270" si="81">H258-F258</f>
        <v>60</v>
      </c>
      <c r="L258" s="125">
        <f t="shared" ref="L258:L270" si="82">K258/F258</f>
        <v>0.11428571428571428</v>
      </c>
      <c r="M258" s="126" t="s">
        <v>556</v>
      </c>
      <c r="N258" s="127">
        <v>43662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6">
        <v>119</v>
      </c>
      <c r="B259" s="102">
        <v>43395</v>
      </c>
      <c r="C259" s="102"/>
      <c r="D259" s="103" t="s">
        <v>357</v>
      </c>
      <c r="E259" s="104" t="s">
        <v>580</v>
      </c>
      <c r="F259" s="152">
        <v>475</v>
      </c>
      <c r="G259" s="104"/>
      <c r="H259" s="104">
        <v>574</v>
      </c>
      <c r="I259" s="122">
        <v>570</v>
      </c>
      <c r="J259" s="137" t="s">
        <v>639</v>
      </c>
      <c r="K259" s="124">
        <f t="shared" si="81"/>
        <v>99</v>
      </c>
      <c r="L259" s="125">
        <f t="shared" si="82"/>
        <v>0.20842105263157895</v>
      </c>
      <c r="M259" s="126" t="s">
        <v>556</v>
      </c>
      <c r="N259" s="127">
        <v>43403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120</v>
      </c>
      <c r="B260" s="150">
        <v>43397</v>
      </c>
      <c r="C260" s="150"/>
      <c r="D260" s="356" t="s">
        <v>377</v>
      </c>
      <c r="E260" s="152" t="s">
        <v>580</v>
      </c>
      <c r="F260" s="152">
        <v>707.5</v>
      </c>
      <c r="G260" s="152"/>
      <c r="H260" s="152">
        <v>872</v>
      </c>
      <c r="I260" s="169">
        <v>872</v>
      </c>
      <c r="J260" s="170" t="s">
        <v>639</v>
      </c>
      <c r="K260" s="124">
        <f t="shared" si="81"/>
        <v>164.5</v>
      </c>
      <c r="L260" s="171">
        <f t="shared" si="82"/>
        <v>0.23250883392226149</v>
      </c>
      <c r="M260" s="172" t="s">
        <v>556</v>
      </c>
      <c r="N260" s="173">
        <v>43482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8">
        <v>121</v>
      </c>
      <c r="B261" s="150">
        <v>43398</v>
      </c>
      <c r="C261" s="150"/>
      <c r="D261" s="356" t="s">
        <v>339</v>
      </c>
      <c r="E261" s="152" t="s">
        <v>580</v>
      </c>
      <c r="F261" s="152">
        <v>162</v>
      </c>
      <c r="G261" s="152"/>
      <c r="H261" s="152">
        <v>204</v>
      </c>
      <c r="I261" s="169">
        <v>209</v>
      </c>
      <c r="J261" s="170" t="s">
        <v>810</v>
      </c>
      <c r="K261" s="124">
        <f t="shared" si="81"/>
        <v>42</v>
      </c>
      <c r="L261" s="171">
        <f t="shared" si="82"/>
        <v>0.25925925925925924</v>
      </c>
      <c r="M261" s="172" t="s">
        <v>556</v>
      </c>
      <c r="N261" s="173">
        <v>43539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122</v>
      </c>
      <c r="B262" s="190">
        <v>43399</v>
      </c>
      <c r="C262" s="190"/>
      <c r="D262" s="151" t="s">
        <v>465</v>
      </c>
      <c r="E262" s="191" t="s">
        <v>580</v>
      </c>
      <c r="F262" s="191">
        <v>240</v>
      </c>
      <c r="G262" s="191"/>
      <c r="H262" s="191">
        <v>297</v>
      </c>
      <c r="I262" s="210">
        <v>297</v>
      </c>
      <c r="J262" s="170" t="s">
        <v>639</v>
      </c>
      <c r="K262" s="211">
        <f t="shared" si="81"/>
        <v>57</v>
      </c>
      <c r="L262" s="212">
        <f t="shared" si="82"/>
        <v>0.23749999999999999</v>
      </c>
      <c r="M262" s="213" t="s">
        <v>556</v>
      </c>
      <c r="N262" s="214">
        <v>43417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6">
        <v>123</v>
      </c>
      <c r="B263" s="102">
        <v>43439</v>
      </c>
      <c r="C263" s="102"/>
      <c r="D263" s="144" t="s">
        <v>706</v>
      </c>
      <c r="E263" s="104" t="s">
        <v>580</v>
      </c>
      <c r="F263" s="104">
        <v>202.5</v>
      </c>
      <c r="G263" s="104"/>
      <c r="H263" s="104">
        <v>255</v>
      </c>
      <c r="I263" s="122">
        <v>252</v>
      </c>
      <c r="J263" s="137" t="s">
        <v>639</v>
      </c>
      <c r="K263" s="124">
        <f t="shared" si="81"/>
        <v>52.5</v>
      </c>
      <c r="L263" s="125">
        <f t="shared" si="82"/>
        <v>0.25925925925925924</v>
      </c>
      <c r="M263" s="126" t="s">
        <v>556</v>
      </c>
      <c r="N263" s="127">
        <v>43542</v>
      </c>
      <c r="O263" s="54"/>
      <c r="P263" s="13"/>
      <c r="Q263" s="13"/>
      <c r="R263" s="90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124</v>
      </c>
      <c r="B264" s="190">
        <v>43465</v>
      </c>
      <c r="C264" s="102"/>
      <c r="D264" s="356" t="s">
        <v>402</v>
      </c>
      <c r="E264" s="191" t="s">
        <v>580</v>
      </c>
      <c r="F264" s="191">
        <v>710</v>
      </c>
      <c r="G264" s="191"/>
      <c r="H264" s="191">
        <v>866</v>
      </c>
      <c r="I264" s="210">
        <v>866</v>
      </c>
      <c r="J264" s="170" t="s">
        <v>639</v>
      </c>
      <c r="K264" s="124">
        <f t="shared" si="81"/>
        <v>156</v>
      </c>
      <c r="L264" s="125">
        <f t="shared" si="82"/>
        <v>0.21971830985915494</v>
      </c>
      <c r="M264" s="126" t="s">
        <v>556</v>
      </c>
      <c r="N264" s="322">
        <v>43553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125</v>
      </c>
      <c r="B265" s="190">
        <v>43522</v>
      </c>
      <c r="C265" s="190"/>
      <c r="D265" s="356" t="s">
        <v>139</v>
      </c>
      <c r="E265" s="191" t="s">
        <v>580</v>
      </c>
      <c r="F265" s="191">
        <v>337.25</v>
      </c>
      <c r="G265" s="191"/>
      <c r="H265" s="191">
        <v>398.5</v>
      </c>
      <c r="I265" s="210">
        <v>411</v>
      </c>
      <c r="J265" s="137" t="s">
        <v>809</v>
      </c>
      <c r="K265" s="124">
        <f t="shared" si="81"/>
        <v>61.25</v>
      </c>
      <c r="L265" s="125">
        <f t="shared" si="82"/>
        <v>0.1816160118606375</v>
      </c>
      <c r="M265" s="126" t="s">
        <v>556</v>
      </c>
      <c r="N265" s="322">
        <v>43760</v>
      </c>
      <c r="O265" s="54"/>
      <c r="P265" s="13"/>
      <c r="Q265" s="13"/>
      <c r="R265" s="90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27">
        <v>126</v>
      </c>
      <c r="B266" s="155">
        <v>43559</v>
      </c>
      <c r="C266" s="155"/>
      <c r="D266" s="156" t="s">
        <v>394</v>
      </c>
      <c r="E266" s="157" t="s">
        <v>580</v>
      </c>
      <c r="F266" s="157">
        <v>130</v>
      </c>
      <c r="G266" s="157"/>
      <c r="H266" s="157">
        <v>65</v>
      </c>
      <c r="I266" s="174">
        <v>158</v>
      </c>
      <c r="J266" s="134" t="s">
        <v>707</v>
      </c>
      <c r="K266" s="130">
        <f t="shared" si="81"/>
        <v>-65</v>
      </c>
      <c r="L266" s="131">
        <f t="shared" si="82"/>
        <v>-0.5</v>
      </c>
      <c r="M266" s="132" t="s">
        <v>620</v>
      </c>
      <c r="N266" s="133">
        <v>43726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8">
        <v>127</v>
      </c>
      <c r="B267" s="175">
        <v>43017</v>
      </c>
      <c r="C267" s="175"/>
      <c r="D267" s="176" t="s">
        <v>166</v>
      </c>
      <c r="E267" s="177" t="s">
        <v>580</v>
      </c>
      <c r="F267" s="178">
        <v>141.5</v>
      </c>
      <c r="G267" s="179"/>
      <c r="H267" s="179">
        <v>183.5</v>
      </c>
      <c r="I267" s="179">
        <v>210</v>
      </c>
      <c r="J267" s="200" t="s">
        <v>801</v>
      </c>
      <c r="K267" s="201">
        <f t="shared" si="81"/>
        <v>42</v>
      </c>
      <c r="L267" s="202">
        <f t="shared" si="82"/>
        <v>0.29681978798586572</v>
      </c>
      <c r="M267" s="178" t="s">
        <v>556</v>
      </c>
      <c r="N267" s="203">
        <v>43042</v>
      </c>
      <c r="O267" s="54"/>
      <c r="P267" s="13"/>
      <c r="Q267" s="13"/>
      <c r="R267" s="90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7">
        <v>128</v>
      </c>
      <c r="B268" s="155">
        <v>43074</v>
      </c>
      <c r="C268" s="155"/>
      <c r="D268" s="156" t="s">
        <v>295</v>
      </c>
      <c r="E268" s="157" t="s">
        <v>580</v>
      </c>
      <c r="F268" s="158">
        <v>172</v>
      </c>
      <c r="G268" s="157"/>
      <c r="H268" s="157">
        <v>155.25</v>
      </c>
      <c r="I268" s="174">
        <v>230</v>
      </c>
      <c r="J268" s="341" t="s">
        <v>794</v>
      </c>
      <c r="K268" s="130">
        <f t="shared" ref="K268" si="83">H268-F268</f>
        <v>-16.75</v>
      </c>
      <c r="L268" s="131">
        <f t="shared" ref="L268" si="84">K268/F268</f>
        <v>-9.7383720930232565E-2</v>
      </c>
      <c r="M268" s="132" t="s">
        <v>620</v>
      </c>
      <c r="N268" s="133">
        <v>43787</v>
      </c>
      <c r="O268" s="54"/>
      <c r="P268" s="13"/>
      <c r="Q268" s="13"/>
      <c r="R268" s="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129</v>
      </c>
      <c r="B269" s="190">
        <v>43398</v>
      </c>
      <c r="C269" s="190"/>
      <c r="D269" s="151" t="s">
        <v>103</v>
      </c>
      <c r="E269" s="191" t="s">
        <v>580</v>
      </c>
      <c r="F269" s="191">
        <v>698.5</v>
      </c>
      <c r="G269" s="191"/>
      <c r="H269" s="191">
        <v>890</v>
      </c>
      <c r="I269" s="210">
        <v>890</v>
      </c>
      <c r="J269" s="137" t="s">
        <v>848</v>
      </c>
      <c r="K269" s="124">
        <f t="shared" si="81"/>
        <v>191.5</v>
      </c>
      <c r="L269" s="125">
        <f t="shared" si="82"/>
        <v>0.27415891195418757</v>
      </c>
      <c r="M269" s="126" t="s">
        <v>556</v>
      </c>
      <c r="N269" s="322">
        <v>44328</v>
      </c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130</v>
      </c>
      <c r="B270" s="190">
        <v>42877</v>
      </c>
      <c r="C270" s="190"/>
      <c r="D270" s="151" t="s">
        <v>369</v>
      </c>
      <c r="E270" s="191" t="s">
        <v>580</v>
      </c>
      <c r="F270" s="191">
        <v>127.6</v>
      </c>
      <c r="G270" s="191"/>
      <c r="H270" s="191">
        <v>138</v>
      </c>
      <c r="I270" s="210">
        <v>190</v>
      </c>
      <c r="J270" s="137" t="s">
        <v>798</v>
      </c>
      <c r="K270" s="124">
        <f t="shared" si="81"/>
        <v>10.400000000000006</v>
      </c>
      <c r="L270" s="125">
        <f t="shared" si="82"/>
        <v>8.1504702194357417E-2</v>
      </c>
      <c r="M270" s="126" t="s">
        <v>556</v>
      </c>
      <c r="N270" s="322">
        <v>43774</v>
      </c>
      <c r="O270" s="54"/>
      <c r="P270" s="13"/>
      <c r="Q270" s="13"/>
      <c r="R270" s="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131</v>
      </c>
      <c r="B271" s="190">
        <v>43158</v>
      </c>
      <c r="C271" s="190"/>
      <c r="D271" s="151" t="s">
        <v>711</v>
      </c>
      <c r="E271" s="191" t="s">
        <v>580</v>
      </c>
      <c r="F271" s="191">
        <v>317</v>
      </c>
      <c r="G271" s="191"/>
      <c r="H271" s="191">
        <v>382.5</v>
      </c>
      <c r="I271" s="210">
        <v>398</v>
      </c>
      <c r="J271" s="137" t="s">
        <v>833</v>
      </c>
      <c r="K271" s="124">
        <f t="shared" ref="K271" si="85">H271-F271</f>
        <v>65.5</v>
      </c>
      <c r="L271" s="125">
        <f t="shared" ref="L271" si="86">K271/F271</f>
        <v>0.20662460567823343</v>
      </c>
      <c r="M271" s="126" t="s">
        <v>556</v>
      </c>
      <c r="N271" s="322">
        <v>44238</v>
      </c>
      <c r="O271" s="54"/>
      <c r="P271" s="13"/>
      <c r="Q271" s="13"/>
      <c r="R271" s="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7">
        <v>132</v>
      </c>
      <c r="B272" s="155">
        <v>43164</v>
      </c>
      <c r="C272" s="155"/>
      <c r="D272" s="156" t="s">
        <v>133</v>
      </c>
      <c r="E272" s="157" t="s">
        <v>580</v>
      </c>
      <c r="F272" s="158">
        <f>510-14.4</f>
        <v>495.6</v>
      </c>
      <c r="G272" s="157"/>
      <c r="H272" s="157">
        <v>350</v>
      </c>
      <c r="I272" s="174">
        <v>672</v>
      </c>
      <c r="J272" s="341" t="s">
        <v>803</v>
      </c>
      <c r="K272" s="130">
        <f t="shared" ref="K272" si="87">H272-F272</f>
        <v>-145.60000000000002</v>
      </c>
      <c r="L272" s="131">
        <f t="shared" ref="L272" si="88">K272/F272</f>
        <v>-0.29378531073446329</v>
      </c>
      <c r="M272" s="132" t="s">
        <v>620</v>
      </c>
      <c r="N272" s="133">
        <v>43887</v>
      </c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27">
        <v>133</v>
      </c>
      <c r="B273" s="155">
        <v>43237</v>
      </c>
      <c r="C273" s="155"/>
      <c r="D273" s="156" t="s">
        <v>459</v>
      </c>
      <c r="E273" s="157" t="s">
        <v>580</v>
      </c>
      <c r="F273" s="158">
        <v>230.3</v>
      </c>
      <c r="G273" s="157"/>
      <c r="H273" s="157">
        <v>102.5</v>
      </c>
      <c r="I273" s="174">
        <v>348</v>
      </c>
      <c r="J273" s="341" t="s">
        <v>805</v>
      </c>
      <c r="K273" s="130">
        <f t="shared" ref="K273:K274" si="89">H273-F273</f>
        <v>-127.80000000000001</v>
      </c>
      <c r="L273" s="131">
        <f t="shared" ref="L273:L274" si="90">K273/F273</f>
        <v>-0.55492835432045162</v>
      </c>
      <c r="M273" s="132" t="s">
        <v>620</v>
      </c>
      <c r="N273" s="133">
        <v>43896</v>
      </c>
      <c r="O273" s="54"/>
      <c r="P273" s="13"/>
      <c r="Q273" s="13"/>
      <c r="R273" s="3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134</v>
      </c>
      <c r="B274" s="190">
        <v>43258</v>
      </c>
      <c r="C274" s="190"/>
      <c r="D274" s="151" t="s">
        <v>426</v>
      </c>
      <c r="E274" s="191" t="s">
        <v>580</v>
      </c>
      <c r="F274" s="191">
        <f>342.5-5.1</f>
        <v>337.4</v>
      </c>
      <c r="G274" s="191"/>
      <c r="H274" s="191">
        <v>412.5</v>
      </c>
      <c r="I274" s="210">
        <v>439</v>
      </c>
      <c r="J274" s="137" t="s">
        <v>832</v>
      </c>
      <c r="K274" s="124">
        <f t="shared" si="89"/>
        <v>75.100000000000023</v>
      </c>
      <c r="L274" s="125">
        <f t="shared" si="90"/>
        <v>0.22258446947243635</v>
      </c>
      <c r="M274" s="126" t="s">
        <v>556</v>
      </c>
      <c r="N274" s="322">
        <v>44230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135</v>
      </c>
      <c r="B275" s="182">
        <v>43285</v>
      </c>
      <c r="C275" s="182"/>
      <c r="D275" s="185" t="s">
        <v>48</v>
      </c>
      <c r="E275" s="183" t="s">
        <v>580</v>
      </c>
      <c r="F275" s="181">
        <f>127.5-5.53</f>
        <v>121.97</v>
      </c>
      <c r="G275" s="183"/>
      <c r="H275" s="183"/>
      <c r="I275" s="204">
        <v>170</v>
      </c>
      <c r="J275" s="216" t="s">
        <v>558</v>
      </c>
      <c r="K275" s="206"/>
      <c r="L275" s="207"/>
      <c r="M275" s="205" t="s">
        <v>558</v>
      </c>
      <c r="N275" s="208"/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136</v>
      </c>
      <c r="B276" s="155">
        <v>43294</v>
      </c>
      <c r="C276" s="155"/>
      <c r="D276" s="156" t="s">
        <v>239</v>
      </c>
      <c r="E276" s="157" t="s">
        <v>580</v>
      </c>
      <c r="F276" s="158">
        <v>46.5</v>
      </c>
      <c r="G276" s="157"/>
      <c r="H276" s="157">
        <v>17</v>
      </c>
      <c r="I276" s="174">
        <v>59</v>
      </c>
      <c r="J276" s="341" t="s">
        <v>802</v>
      </c>
      <c r="K276" s="130">
        <f t="shared" ref="K276" si="91">H276-F276</f>
        <v>-29.5</v>
      </c>
      <c r="L276" s="131">
        <f t="shared" ref="L276" si="92">K276/F276</f>
        <v>-0.63440860215053763</v>
      </c>
      <c r="M276" s="132" t="s">
        <v>620</v>
      </c>
      <c r="N276" s="133">
        <v>43887</v>
      </c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9">
        <v>137</v>
      </c>
      <c r="B277" s="180">
        <v>43396</v>
      </c>
      <c r="C277" s="180"/>
      <c r="D277" s="185" t="s">
        <v>404</v>
      </c>
      <c r="E277" s="183" t="s">
        <v>580</v>
      </c>
      <c r="F277" s="184">
        <v>156.5</v>
      </c>
      <c r="G277" s="183"/>
      <c r="H277" s="183"/>
      <c r="I277" s="204">
        <v>191</v>
      </c>
      <c r="J277" s="216" t="s">
        <v>558</v>
      </c>
      <c r="K277" s="206"/>
      <c r="L277" s="207"/>
      <c r="M277" s="205" t="s">
        <v>558</v>
      </c>
      <c r="N277" s="208"/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138</v>
      </c>
      <c r="B278" s="190">
        <v>43439</v>
      </c>
      <c r="C278" s="190"/>
      <c r="D278" s="151" t="s">
        <v>321</v>
      </c>
      <c r="E278" s="191" t="s">
        <v>580</v>
      </c>
      <c r="F278" s="191">
        <v>259.5</v>
      </c>
      <c r="G278" s="191"/>
      <c r="H278" s="191">
        <v>320</v>
      </c>
      <c r="I278" s="210">
        <v>320</v>
      </c>
      <c r="J278" s="137" t="s">
        <v>639</v>
      </c>
      <c r="K278" s="124">
        <f t="shared" ref="K278" si="93">H278-F278</f>
        <v>60.5</v>
      </c>
      <c r="L278" s="125">
        <f t="shared" ref="L278" si="94">K278/F278</f>
        <v>0.23314065510597304</v>
      </c>
      <c r="M278" s="126" t="s">
        <v>556</v>
      </c>
      <c r="N278" s="322">
        <v>44323</v>
      </c>
      <c r="O278" s="54"/>
      <c r="P278" s="13"/>
      <c r="Q278" s="13"/>
      <c r="R278" s="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7">
        <v>139</v>
      </c>
      <c r="B279" s="155">
        <v>43439</v>
      </c>
      <c r="C279" s="155"/>
      <c r="D279" s="156" t="s">
        <v>732</v>
      </c>
      <c r="E279" s="157" t="s">
        <v>580</v>
      </c>
      <c r="F279" s="157">
        <v>715</v>
      </c>
      <c r="G279" s="157"/>
      <c r="H279" s="157">
        <v>445</v>
      </c>
      <c r="I279" s="174">
        <v>840</v>
      </c>
      <c r="J279" s="134" t="s">
        <v>782</v>
      </c>
      <c r="K279" s="130">
        <f t="shared" ref="K279:K282" si="95">H279-F279</f>
        <v>-270</v>
      </c>
      <c r="L279" s="131">
        <f t="shared" ref="L279:L282" si="96">K279/F279</f>
        <v>-0.3776223776223776</v>
      </c>
      <c r="M279" s="132" t="s">
        <v>620</v>
      </c>
      <c r="N279" s="133">
        <v>43800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140</v>
      </c>
      <c r="B280" s="190">
        <v>43469</v>
      </c>
      <c r="C280" s="190"/>
      <c r="D280" s="151" t="s">
        <v>143</v>
      </c>
      <c r="E280" s="191" t="s">
        <v>580</v>
      </c>
      <c r="F280" s="191">
        <v>875</v>
      </c>
      <c r="G280" s="191"/>
      <c r="H280" s="191">
        <v>1165</v>
      </c>
      <c r="I280" s="210">
        <v>1185</v>
      </c>
      <c r="J280" s="137" t="s">
        <v>807</v>
      </c>
      <c r="K280" s="124">
        <f t="shared" si="95"/>
        <v>290</v>
      </c>
      <c r="L280" s="125">
        <f t="shared" si="96"/>
        <v>0.33142857142857141</v>
      </c>
      <c r="M280" s="126" t="s">
        <v>556</v>
      </c>
      <c r="N280" s="322">
        <v>43847</v>
      </c>
      <c r="O280" s="54"/>
      <c r="P280" s="13"/>
      <c r="Q280" s="13"/>
      <c r="R280" s="3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141</v>
      </c>
      <c r="B281" s="190">
        <v>43559</v>
      </c>
      <c r="C281" s="190"/>
      <c r="D281" s="356" t="s">
        <v>336</v>
      </c>
      <c r="E281" s="191" t="s">
        <v>580</v>
      </c>
      <c r="F281" s="191">
        <f>387-14.63</f>
        <v>372.37</v>
      </c>
      <c r="G281" s="191"/>
      <c r="H281" s="191">
        <v>490</v>
      </c>
      <c r="I281" s="210">
        <v>490</v>
      </c>
      <c r="J281" s="137" t="s">
        <v>639</v>
      </c>
      <c r="K281" s="124">
        <f t="shared" si="95"/>
        <v>117.63</v>
      </c>
      <c r="L281" s="125">
        <f t="shared" si="96"/>
        <v>0.31589548030185027</v>
      </c>
      <c r="M281" s="126" t="s">
        <v>556</v>
      </c>
      <c r="N281" s="322">
        <v>43850</v>
      </c>
      <c r="O281" s="54"/>
      <c r="P281" s="13"/>
      <c r="Q281" s="13"/>
      <c r="R281" s="3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27">
        <v>142</v>
      </c>
      <c r="B282" s="155">
        <v>43578</v>
      </c>
      <c r="C282" s="155"/>
      <c r="D282" s="156" t="s">
        <v>733</v>
      </c>
      <c r="E282" s="157" t="s">
        <v>557</v>
      </c>
      <c r="F282" s="157">
        <v>220</v>
      </c>
      <c r="G282" s="157"/>
      <c r="H282" s="157">
        <v>127.5</v>
      </c>
      <c r="I282" s="174">
        <v>284</v>
      </c>
      <c r="J282" s="341" t="s">
        <v>806</v>
      </c>
      <c r="K282" s="130">
        <f t="shared" si="95"/>
        <v>-92.5</v>
      </c>
      <c r="L282" s="131">
        <f t="shared" si="96"/>
        <v>-0.42045454545454547</v>
      </c>
      <c r="M282" s="132" t="s">
        <v>620</v>
      </c>
      <c r="N282" s="133">
        <v>43896</v>
      </c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143</v>
      </c>
      <c r="B283" s="190">
        <v>43622</v>
      </c>
      <c r="C283" s="190"/>
      <c r="D283" s="356" t="s">
        <v>466</v>
      </c>
      <c r="E283" s="191" t="s">
        <v>557</v>
      </c>
      <c r="F283" s="191">
        <v>332.8</v>
      </c>
      <c r="G283" s="191"/>
      <c r="H283" s="191">
        <v>405</v>
      </c>
      <c r="I283" s="210">
        <v>419</v>
      </c>
      <c r="J283" s="137" t="s">
        <v>808</v>
      </c>
      <c r="K283" s="124">
        <f t="shared" ref="K283" si="97">H283-F283</f>
        <v>72.199999999999989</v>
      </c>
      <c r="L283" s="125">
        <f t="shared" ref="L283" si="98">K283/F283</f>
        <v>0.21694711538461534</v>
      </c>
      <c r="M283" s="126" t="s">
        <v>556</v>
      </c>
      <c r="N283" s="322">
        <v>43860</v>
      </c>
      <c r="O283" s="54"/>
      <c r="P283" s="13"/>
      <c r="Q283" s="13"/>
      <c r="R283" s="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40">
        <v>144</v>
      </c>
      <c r="B284" s="139">
        <v>43641</v>
      </c>
      <c r="C284" s="139"/>
      <c r="D284" s="140" t="s">
        <v>137</v>
      </c>
      <c r="E284" s="141" t="s">
        <v>580</v>
      </c>
      <c r="F284" s="142">
        <v>386</v>
      </c>
      <c r="G284" s="143"/>
      <c r="H284" s="143">
        <v>395</v>
      </c>
      <c r="I284" s="143">
        <v>452</v>
      </c>
      <c r="J284" s="161" t="s">
        <v>799</v>
      </c>
      <c r="K284" s="162">
        <f t="shared" ref="K284" si="99">H284-F284</f>
        <v>9</v>
      </c>
      <c r="L284" s="163">
        <f t="shared" ref="L284" si="100">K284/F284</f>
        <v>2.3316062176165803E-2</v>
      </c>
      <c r="M284" s="164" t="s">
        <v>665</v>
      </c>
      <c r="N284" s="165">
        <v>43868</v>
      </c>
      <c r="O284" s="13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30">
        <v>145</v>
      </c>
      <c r="B285" s="180">
        <v>43707</v>
      </c>
      <c r="C285" s="180"/>
      <c r="D285" s="185" t="s">
        <v>255</v>
      </c>
      <c r="E285" s="183" t="s">
        <v>580</v>
      </c>
      <c r="F285" s="183" t="s">
        <v>712</v>
      </c>
      <c r="G285" s="183"/>
      <c r="H285" s="183"/>
      <c r="I285" s="204">
        <v>190</v>
      </c>
      <c r="J285" s="216" t="s">
        <v>558</v>
      </c>
      <c r="K285" s="206"/>
      <c r="L285" s="207"/>
      <c r="M285" s="321" t="s">
        <v>558</v>
      </c>
      <c r="N285" s="208"/>
      <c r="O285" s="13"/>
      <c r="P285" s="13"/>
      <c r="Q285" s="13"/>
      <c r="R285" s="3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146</v>
      </c>
      <c r="B286" s="190">
        <v>43731</v>
      </c>
      <c r="C286" s="190"/>
      <c r="D286" s="151" t="s">
        <v>418</v>
      </c>
      <c r="E286" s="191" t="s">
        <v>580</v>
      </c>
      <c r="F286" s="191">
        <v>235</v>
      </c>
      <c r="G286" s="191"/>
      <c r="H286" s="191">
        <v>295</v>
      </c>
      <c r="I286" s="210">
        <v>296</v>
      </c>
      <c r="J286" s="137" t="s">
        <v>787</v>
      </c>
      <c r="K286" s="124">
        <f t="shared" ref="K286" si="101">H286-F286</f>
        <v>60</v>
      </c>
      <c r="L286" s="125">
        <f t="shared" ref="L286" si="102">K286/F286</f>
        <v>0.25531914893617019</v>
      </c>
      <c r="M286" s="126" t="s">
        <v>556</v>
      </c>
      <c r="N286" s="322">
        <v>43844</v>
      </c>
      <c r="O286" s="54"/>
      <c r="P286" s="13"/>
      <c r="Q286" s="13"/>
      <c r="R286" s="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147</v>
      </c>
      <c r="B287" s="190">
        <v>43752</v>
      </c>
      <c r="C287" s="190"/>
      <c r="D287" s="151" t="s">
        <v>778</v>
      </c>
      <c r="E287" s="191" t="s">
        <v>580</v>
      </c>
      <c r="F287" s="191">
        <v>277.5</v>
      </c>
      <c r="G287" s="191"/>
      <c r="H287" s="191">
        <v>333</v>
      </c>
      <c r="I287" s="210">
        <v>333</v>
      </c>
      <c r="J287" s="137" t="s">
        <v>788</v>
      </c>
      <c r="K287" s="124">
        <f t="shared" ref="K287" si="103">H287-F287</f>
        <v>55.5</v>
      </c>
      <c r="L287" s="125">
        <f t="shared" ref="L287" si="104">K287/F287</f>
        <v>0.2</v>
      </c>
      <c r="M287" s="126" t="s">
        <v>556</v>
      </c>
      <c r="N287" s="322">
        <v>43846</v>
      </c>
      <c r="O287" s="54"/>
      <c r="P287" s="13"/>
      <c r="Q287" s="13"/>
      <c r="R287" s="3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148</v>
      </c>
      <c r="B288" s="190">
        <v>43752</v>
      </c>
      <c r="C288" s="190"/>
      <c r="D288" s="151" t="s">
        <v>777</v>
      </c>
      <c r="E288" s="191" t="s">
        <v>580</v>
      </c>
      <c r="F288" s="191">
        <v>930</v>
      </c>
      <c r="G288" s="191"/>
      <c r="H288" s="191">
        <v>1165</v>
      </c>
      <c r="I288" s="210">
        <v>1200</v>
      </c>
      <c r="J288" s="137" t="s">
        <v>789</v>
      </c>
      <c r="K288" s="124">
        <f t="shared" ref="K288:K289" si="105">H288-F288</f>
        <v>235</v>
      </c>
      <c r="L288" s="125">
        <f t="shared" ref="L288:L289" si="106">K288/F288</f>
        <v>0.25268817204301075</v>
      </c>
      <c r="M288" s="126" t="s">
        <v>556</v>
      </c>
      <c r="N288" s="322">
        <v>43847</v>
      </c>
      <c r="O288" s="54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149</v>
      </c>
      <c r="B289" s="190">
        <v>43753</v>
      </c>
      <c r="C289" s="190"/>
      <c r="D289" s="151" t="s">
        <v>776</v>
      </c>
      <c r="E289" s="191" t="s">
        <v>580</v>
      </c>
      <c r="F289" s="192">
        <v>111</v>
      </c>
      <c r="G289" s="191"/>
      <c r="H289" s="191">
        <v>141</v>
      </c>
      <c r="I289" s="210">
        <v>141</v>
      </c>
      <c r="J289" s="432" t="s">
        <v>849</v>
      </c>
      <c r="K289" s="124">
        <f t="shared" si="105"/>
        <v>30</v>
      </c>
      <c r="L289" s="125">
        <f t="shared" si="106"/>
        <v>0.27027027027027029</v>
      </c>
      <c r="M289" s="126" t="s">
        <v>556</v>
      </c>
      <c r="N289" s="322">
        <v>44328</v>
      </c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150</v>
      </c>
      <c r="B290" s="190">
        <v>43753</v>
      </c>
      <c r="C290" s="190"/>
      <c r="D290" s="151" t="s">
        <v>775</v>
      </c>
      <c r="E290" s="191" t="s">
        <v>580</v>
      </c>
      <c r="F290" s="192">
        <v>296</v>
      </c>
      <c r="G290" s="191"/>
      <c r="H290" s="191">
        <v>370</v>
      </c>
      <c r="I290" s="210">
        <v>370</v>
      </c>
      <c r="J290" s="137" t="s">
        <v>639</v>
      </c>
      <c r="K290" s="124">
        <f t="shared" ref="K290:K291" si="107">H290-F290</f>
        <v>74</v>
      </c>
      <c r="L290" s="125">
        <f t="shared" ref="L290:L291" si="108">K290/F290</f>
        <v>0.25</v>
      </c>
      <c r="M290" s="126" t="s">
        <v>556</v>
      </c>
      <c r="N290" s="322">
        <v>43853</v>
      </c>
      <c r="O290" s="54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151</v>
      </c>
      <c r="B291" s="190">
        <v>43754</v>
      </c>
      <c r="C291" s="190"/>
      <c r="D291" s="151" t="s">
        <v>774</v>
      </c>
      <c r="E291" s="191" t="s">
        <v>580</v>
      </c>
      <c r="F291" s="192">
        <v>300</v>
      </c>
      <c r="G291" s="191"/>
      <c r="H291" s="191">
        <v>382.5</v>
      </c>
      <c r="I291" s="210">
        <v>344</v>
      </c>
      <c r="J291" s="432" t="s">
        <v>834</v>
      </c>
      <c r="K291" s="124">
        <f t="shared" si="107"/>
        <v>82.5</v>
      </c>
      <c r="L291" s="125">
        <f t="shared" si="108"/>
        <v>0.27500000000000002</v>
      </c>
      <c r="M291" s="126" t="s">
        <v>556</v>
      </c>
      <c r="N291" s="322">
        <v>44238</v>
      </c>
      <c r="O291" s="13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16">
        <v>152</v>
      </c>
      <c r="B292" s="194">
        <v>43832</v>
      </c>
      <c r="C292" s="194"/>
      <c r="D292" s="198" t="s">
        <v>758</v>
      </c>
      <c r="E292" s="195" t="s">
        <v>580</v>
      </c>
      <c r="F292" s="196" t="s">
        <v>786</v>
      </c>
      <c r="G292" s="195"/>
      <c r="H292" s="195"/>
      <c r="I292" s="215">
        <v>590</v>
      </c>
      <c r="J292" s="216" t="s">
        <v>558</v>
      </c>
      <c r="K292" s="216"/>
      <c r="L292" s="119"/>
      <c r="M292" s="313" t="s">
        <v>558</v>
      </c>
      <c r="N292" s="218"/>
      <c r="O292" s="13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153</v>
      </c>
      <c r="B293" s="190">
        <v>43966</v>
      </c>
      <c r="C293" s="190"/>
      <c r="D293" s="151" t="s">
        <v>64</v>
      </c>
      <c r="E293" s="191" t="s">
        <v>580</v>
      </c>
      <c r="F293" s="192">
        <v>67.5</v>
      </c>
      <c r="G293" s="191"/>
      <c r="H293" s="191">
        <v>86</v>
      </c>
      <c r="I293" s="210">
        <v>86</v>
      </c>
      <c r="J293" s="137" t="s">
        <v>816</v>
      </c>
      <c r="K293" s="124">
        <f t="shared" ref="K293:K294" si="109">H293-F293</f>
        <v>18.5</v>
      </c>
      <c r="L293" s="125">
        <f t="shared" ref="L293:L294" si="110">K293/F293</f>
        <v>0.27407407407407408</v>
      </c>
      <c r="M293" s="126" t="s">
        <v>556</v>
      </c>
      <c r="N293" s="322">
        <v>44008</v>
      </c>
      <c r="O293" s="54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154</v>
      </c>
      <c r="B294" s="190">
        <v>44035</v>
      </c>
      <c r="C294" s="190"/>
      <c r="D294" s="151" t="s">
        <v>465</v>
      </c>
      <c r="E294" s="191" t="s">
        <v>580</v>
      </c>
      <c r="F294" s="192">
        <v>231</v>
      </c>
      <c r="G294" s="191"/>
      <c r="H294" s="191">
        <v>281</v>
      </c>
      <c r="I294" s="210">
        <v>281</v>
      </c>
      <c r="J294" s="137" t="s">
        <v>639</v>
      </c>
      <c r="K294" s="124">
        <f t="shared" si="109"/>
        <v>50</v>
      </c>
      <c r="L294" s="125">
        <f t="shared" si="110"/>
        <v>0.21645021645021645</v>
      </c>
      <c r="M294" s="126" t="s">
        <v>556</v>
      </c>
      <c r="N294" s="322">
        <v>44358</v>
      </c>
      <c r="O294" s="13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155</v>
      </c>
      <c r="B295" s="190">
        <v>44092</v>
      </c>
      <c r="C295" s="190"/>
      <c r="D295" s="151" t="s">
        <v>398</v>
      </c>
      <c r="E295" s="191" t="s">
        <v>580</v>
      </c>
      <c r="F295" s="191">
        <v>206</v>
      </c>
      <c r="G295" s="191"/>
      <c r="H295" s="191">
        <v>248</v>
      </c>
      <c r="I295" s="210">
        <v>248</v>
      </c>
      <c r="J295" s="137" t="s">
        <v>639</v>
      </c>
      <c r="K295" s="124">
        <f t="shared" ref="K295:K296" si="111">H295-F295</f>
        <v>42</v>
      </c>
      <c r="L295" s="125">
        <f t="shared" ref="L295:L296" si="112">K295/F295</f>
        <v>0.20388349514563106</v>
      </c>
      <c r="M295" s="126" t="s">
        <v>556</v>
      </c>
      <c r="N295" s="322">
        <v>44214</v>
      </c>
      <c r="O295" s="54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156</v>
      </c>
      <c r="B296" s="190">
        <v>44140</v>
      </c>
      <c r="C296" s="190"/>
      <c r="D296" s="151" t="s">
        <v>398</v>
      </c>
      <c r="E296" s="191" t="s">
        <v>580</v>
      </c>
      <c r="F296" s="191">
        <v>182.5</v>
      </c>
      <c r="G296" s="191"/>
      <c r="H296" s="191">
        <v>248</v>
      </c>
      <c r="I296" s="210">
        <v>248</v>
      </c>
      <c r="J296" s="137" t="s">
        <v>639</v>
      </c>
      <c r="K296" s="124">
        <f t="shared" si="111"/>
        <v>65.5</v>
      </c>
      <c r="L296" s="125">
        <f t="shared" si="112"/>
        <v>0.35890410958904112</v>
      </c>
      <c r="M296" s="126" t="s">
        <v>556</v>
      </c>
      <c r="N296" s="322">
        <v>44214</v>
      </c>
      <c r="O296" s="54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157</v>
      </c>
      <c r="B297" s="190">
        <v>44140</v>
      </c>
      <c r="C297" s="190"/>
      <c r="D297" s="151" t="s">
        <v>321</v>
      </c>
      <c r="E297" s="191" t="s">
        <v>580</v>
      </c>
      <c r="F297" s="191">
        <v>247.5</v>
      </c>
      <c r="G297" s="191"/>
      <c r="H297" s="191">
        <v>320</v>
      </c>
      <c r="I297" s="210">
        <v>320</v>
      </c>
      <c r="J297" s="137" t="s">
        <v>639</v>
      </c>
      <c r="K297" s="124">
        <f t="shared" ref="K297" si="113">H297-F297</f>
        <v>72.5</v>
      </c>
      <c r="L297" s="125">
        <f t="shared" ref="L297" si="114">K297/F297</f>
        <v>0.29292929292929293</v>
      </c>
      <c r="M297" s="126" t="s">
        <v>556</v>
      </c>
      <c r="N297" s="322">
        <v>44323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158</v>
      </c>
      <c r="B298" s="190">
        <v>44140</v>
      </c>
      <c r="C298" s="190"/>
      <c r="D298" s="151" t="s">
        <v>461</v>
      </c>
      <c r="E298" s="191" t="s">
        <v>580</v>
      </c>
      <c r="F298" s="192">
        <v>925</v>
      </c>
      <c r="G298" s="191"/>
      <c r="H298" s="191">
        <v>1095</v>
      </c>
      <c r="I298" s="210">
        <v>1093</v>
      </c>
      <c r="J298" s="432" t="s">
        <v>824</v>
      </c>
      <c r="K298" s="124">
        <f t="shared" ref="K298" si="115">H298-F298</f>
        <v>170</v>
      </c>
      <c r="L298" s="125">
        <f t="shared" ref="L298" si="116">K298/F298</f>
        <v>0.18378378378378379</v>
      </c>
      <c r="M298" s="126" t="s">
        <v>556</v>
      </c>
      <c r="N298" s="322">
        <v>44201</v>
      </c>
      <c r="O298" s="13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159</v>
      </c>
      <c r="B299" s="190">
        <v>44140</v>
      </c>
      <c r="C299" s="190"/>
      <c r="D299" s="151" t="s">
        <v>336</v>
      </c>
      <c r="E299" s="191" t="s">
        <v>580</v>
      </c>
      <c r="F299" s="192">
        <v>332.5</v>
      </c>
      <c r="G299" s="191"/>
      <c r="H299" s="191">
        <v>393</v>
      </c>
      <c r="I299" s="210">
        <v>406</v>
      </c>
      <c r="J299" s="432" t="s">
        <v>837</v>
      </c>
      <c r="K299" s="124">
        <f t="shared" ref="K299:K300" si="117">H299-F299</f>
        <v>60.5</v>
      </c>
      <c r="L299" s="125">
        <f t="shared" ref="L299:L300" si="118">K299/F299</f>
        <v>0.18195488721804512</v>
      </c>
      <c r="M299" s="126" t="s">
        <v>556</v>
      </c>
      <c r="N299" s="322">
        <v>44256</v>
      </c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160</v>
      </c>
      <c r="B300" s="190">
        <v>44141</v>
      </c>
      <c r="C300" s="190"/>
      <c r="D300" s="151" t="s">
        <v>465</v>
      </c>
      <c r="E300" s="191" t="s">
        <v>580</v>
      </c>
      <c r="F300" s="192">
        <v>231</v>
      </c>
      <c r="G300" s="191"/>
      <c r="H300" s="191">
        <v>281</v>
      </c>
      <c r="I300" s="210">
        <v>281</v>
      </c>
      <c r="J300" s="137" t="s">
        <v>639</v>
      </c>
      <c r="K300" s="124">
        <f t="shared" si="117"/>
        <v>50</v>
      </c>
      <c r="L300" s="125">
        <f t="shared" si="118"/>
        <v>0.21645021645021645</v>
      </c>
      <c r="M300" s="126" t="s">
        <v>556</v>
      </c>
      <c r="N300" s="322">
        <v>44358</v>
      </c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3">
        <v>161</v>
      </c>
      <c r="B301" s="194">
        <v>44187</v>
      </c>
      <c r="C301" s="194"/>
      <c r="D301" s="198" t="s">
        <v>754</v>
      </c>
      <c r="E301" s="195" t="s">
        <v>580</v>
      </c>
      <c r="F301" s="429" t="s">
        <v>823</v>
      </c>
      <c r="G301" s="195"/>
      <c r="H301" s="195"/>
      <c r="I301" s="215">
        <v>239</v>
      </c>
      <c r="J301" s="430" t="s">
        <v>558</v>
      </c>
      <c r="K301" s="216"/>
      <c r="L301" s="119"/>
      <c r="M301" s="217"/>
      <c r="N301" s="218"/>
      <c r="O301" s="13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3">
        <v>162</v>
      </c>
      <c r="B302" s="194">
        <v>44258</v>
      </c>
      <c r="C302" s="194"/>
      <c r="D302" s="198" t="s">
        <v>758</v>
      </c>
      <c r="E302" s="195" t="s">
        <v>580</v>
      </c>
      <c r="F302" s="196" t="s">
        <v>786</v>
      </c>
      <c r="G302" s="195"/>
      <c r="H302" s="195"/>
      <c r="I302" s="215">
        <v>590</v>
      </c>
      <c r="J302" s="216" t="s">
        <v>558</v>
      </c>
      <c r="K302" s="216"/>
      <c r="L302" s="119"/>
      <c r="M302" s="313"/>
      <c r="N302" s="218"/>
      <c r="O302" s="13"/>
      <c r="P302" s="13"/>
      <c r="R302" s="314" t="s">
        <v>710</v>
      </c>
    </row>
    <row r="303" spans="1:26">
      <c r="A303" s="189">
        <v>163</v>
      </c>
      <c r="B303" s="190">
        <v>44274</v>
      </c>
      <c r="C303" s="190"/>
      <c r="D303" s="332" t="s">
        <v>336</v>
      </c>
      <c r="E303" s="191" t="s">
        <v>580</v>
      </c>
      <c r="F303" s="192">
        <v>355</v>
      </c>
      <c r="G303" s="191"/>
      <c r="H303" s="191">
        <v>422.5</v>
      </c>
      <c r="I303" s="210">
        <v>420</v>
      </c>
      <c r="J303" s="432" t="s">
        <v>938</v>
      </c>
      <c r="K303" s="124">
        <f t="shared" ref="K303" si="119">H303-F303</f>
        <v>67.5</v>
      </c>
      <c r="L303" s="125">
        <f t="shared" ref="L303" si="120">K303/F303</f>
        <v>0.19014084507042253</v>
      </c>
      <c r="M303" s="126" t="s">
        <v>556</v>
      </c>
      <c r="N303" s="322">
        <v>44361</v>
      </c>
      <c r="O303" s="13"/>
      <c r="R303" s="444" t="s">
        <v>710</v>
      </c>
    </row>
    <row r="304" spans="1:26">
      <c r="A304" s="189">
        <v>164</v>
      </c>
      <c r="B304" s="190">
        <v>44295</v>
      </c>
      <c r="C304" s="190"/>
      <c r="D304" s="332" t="s">
        <v>840</v>
      </c>
      <c r="E304" s="191" t="s">
        <v>580</v>
      </c>
      <c r="F304" s="192">
        <v>555</v>
      </c>
      <c r="G304" s="191"/>
      <c r="H304" s="191">
        <v>663</v>
      </c>
      <c r="I304" s="210">
        <v>663</v>
      </c>
      <c r="J304" s="432" t="s">
        <v>844</v>
      </c>
      <c r="K304" s="124">
        <f t="shared" ref="K304:K305" si="121">H304-F304</f>
        <v>108</v>
      </c>
      <c r="L304" s="125">
        <f t="shared" ref="L304:L305" si="122">K304/F304</f>
        <v>0.19459459459459461</v>
      </c>
      <c r="M304" s="126" t="s">
        <v>556</v>
      </c>
      <c r="N304" s="322">
        <v>44321</v>
      </c>
      <c r="O304" s="13"/>
      <c r="P304" s="13"/>
      <c r="Q304" s="13"/>
      <c r="R304" s="314"/>
      <c r="S304" s="13"/>
      <c r="T304" s="13"/>
      <c r="U304" s="13"/>
      <c r="V304" s="13"/>
      <c r="W304" s="13"/>
      <c r="X304" s="13"/>
      <c r="Y304" s="13"/>
      <c r="Z304" s="13"/>
    </row>
    <row r="305" spans="1:18">
      <c r="A305" s="189">
        <v>165</v>
      </c>
      <c r="B305" s="190">
        <v>44308</v>
      </c>
      <c r="C305" s="190"/>
      <c r="D305" s="332" t="s">
        <v>369</v>
      </c>
      <c r="E305" s="191" t="s">
        <v>580</v>
      </c>
      <c r="F305" s="192">
        <v>126.5</v>
      </c>
      <c r="G305" s="191"/>
      <c r="H305" s="191">
        <v>155</v>
      </c>
      <c r="I305" s="210">
        <v>155</v>
      </c>
      <c r="J305" s="137" t="s">
        <v>639</v>
      </c>
      <c r="K305" s="124">
        <f t="shared" si="121"/>
        <v>28.5</v>
      </c>
      <c r="L305" s="125">
        <f t="shared" si="122"/>
        <v>0.22529644268774704</v>
      </c>
      <c r="M305" s="126" t="s">
        <v>556</v>
      </c>
      <c r="N305" s="322">
        <v>44362</v>
      </c>
      <c r="O305" s="13"/>
      <c r="R305" s="219"/>
    </row>
    <row r="306" spans="1:18">
      <c r="A306" s="193">
        <v>166</v>
      </c>
      <c r="B306" s="194">
        <v>44368</v>
      </c>
      <c r="C306" s="194"/>
      <c r="D306" s="198" t="s">
        <v>830</v>
      </c>
      <c r="E306" s="195" t="s">
        <v>580</v>
      </c>
      <c r="F306" s="196" t="s">
        <v>1035</v>
      </c>
      <c r="G306" s="195"/>
      <c r="H306" s="195"/>
      <c r="I306" s="215">
        <v>344</v>
      </c>
      <c r="J306" s="216" t="s">
        <v>558</v>
      </c>
      <c r="K306" s="193"/>
      <c r="L306" s="194"/>
      <c r="M306" s="194"/>
      <c r="N306" s="198"/>
      <c r="O306" s="13"/>
      <c r="R306" s="219"/>
    </row>
    <row r="307" spans="1:18">
      <c r="A307" s="193">
        <v>167</v>
      </c>
      <c r="B307" s="194">
        <v>44368</v>
      </c>
      <c r="C307" s="194"/>
      <c r="D307" s="198" t="s">
        <v>465</v>
      </c>
      <c r="E307" s="195" t="s">
        <v>580</v>
      </c>
      <c r="F307" s="196" t="s">
        <v>1036</v>
      </c>
      <c r="G307" s="195"/>
      <c r="H307" s="195"/>
      <c r="I307" s="215">
        <v>320</v>
      </c>
      <c r="J307" s="216" t="s">
        <v>558</v>
      </c>
      <c r="K307" s="193"/>
      <c r="L307" s="194"/>
      <c r="M307" s="194"/>
      <c r="N307" s="198"/>
      <c r="R307" s="219"/>
    </row>
    <row r="308" spans="1:18">
      <c r="R308" s="219"/>
    </row>
    <row r="309" spans="1:18">
      <c r="R309" s="219"/>
    </row>
    <row r="310" spans="1:18">
      <c r="R310" s="219"/>
    </row>
    <row r="311" spans="1:18">
      <c r="R311" s="219"/>
    </row>
    <row r="312" spans="1:18">
      <c r="R312" s="219"/>
    </row>
    <row r="313" spans="1:18">
      <c r="A313" s="193"/>
      <c r="B313" s="184" t="s">
        <v>781</v>
      </c>
      <c r="R313" s="219"/>
    </row>
    <row r="323" spans="1:6">
      <c r="A323" s="199"/>
    </row>
    <row r="324" spans="1:6">
      <c r="A324" s="199"/>
      <c r="F324" s="431"/>
    </row>
    <row r="325" spans="1:6">
      <c r="A325" s="195"/>
    </row>
  </sheetData>
  <autoFilter ref="R1:R321"/>
  <mergeCells count="17">
    <mergeCell ref="O73:O74"/>
    <mergeCell ref="P73:P74"/>
    <mergeCell ref="M73:M74"/>
    <mergeCell ref="N73:N74"/>
    <mergeCell ref="J71:J72"/>
    <mergeCell ref="A71:A72"/>
    <mergeCell ref="B71:B72"/>
    <mergeCell ref="A73:A74"/>
    <mergeCell ref="B73:B74"/>
    <mergeCell ref="J73:J74"/>
    <mergeCell ref="O76:O77"/>
    <mergeCell ref="P76:P77"/>
    <mergeCell ref="A76:A77"/>
    <mergeCell ref="B76:B77"/>
    <mergeCell ref="J76:J77"/>
    <mergeCell ref="M76:M77"/>
    <mergeCell ref="N76:N7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2021-06-22T02:36:55Z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