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F&amp;O)'!$R$1:$R$367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1" i="6"/>
  <c r="K121"/>
  <c r="L117"/>
  <c r="K117"/>
  <c r="L56"/>
  <c r="L60"/>
  <c r="K60"/>
  <c r="K150"/>
  <c r="M150" s="1"/>
  <c r="K149"/>
  <c r="M149" s="1"/>
  <c r="K148"/>
  <c r="M148" s="1"/>
  <c r="K153"/>
  <c r="M153" s="1"/>
  <c r="K152"/>
  <c r="M152" s="1"/>
  <c r="K151"/>
  <c r="M151" s="1"/>
  <c r="L116"/>
  <c r="K116"/>
  <c r="L59"/>
  <c r="K59"/>
  <c r="L115"/>
  <c r="K115"/>
  <c r="K141"/>
  <c r="M141" s="1"/>
  <c r="K56"/>
  <c r="L52"/>
  <c r="K52"/>
  <c r="L109"/>
  <c r="K109"/>
  <c r="K146"/>
  <c r="M146" s="1"/>
  <c r="K147"/>
  <c r="M147" s="1"/>
  <c r="K145"/>
  <c r="M145" s="1"/>
  <c r="K143"/>
  <c r="M143" s="1"/>
  <c r="K144"/>
  <c r="M144" s="1"/>
  <c r="L114"/>
  <c r="K114"/>
  <c r="L103"/>
  <c r="K103"/>
  <c r="L111"/>
  <c r="K111"/>
  <c r="L53"/>
  <c r="K53"/>
  <c r="L18"/>
  <c r="K18"/>
  <c r="K142"/>
  <c r="M142" s="1"/>
  <c r="L106"/>
  <c r="K106"/>
  <c r="L113"/>
  <c r="K113"/>
  <c r="L112"/>
  <c r="K112"/>
  <c r="L110"/>
  <c r="K110"/>
  <c r="L99"/>
  <c r="K99"/>
  <c r="L101"/>
  <c r="K101"/>
  <c r="M107"/>
  <c r="L107"/>
  <c r="K108"/>
  <c r="K107"/>
  <c r="L104"/>
  <c r="K104"/>
  <c r="L102"/>
  <c r="K102"/>
  <c r="L105"/>
  <c r="K105"/>
  <c r="L10"/>
  <c r="K10"/>
  <c r="K140"/>
  <c r="M140" s="1"/>
  <c r="L97"/>
  <c r="K97"/>
  <c r="L98"/>
  <c r="K98"/>
  <c r="L55"/>
  <c r="K55"/>
  <c r="K54"/>
  <c r="L54"/>
  <c r="P20"/>
  <c r="L100"/>
  <c r="K100"/>
  <c r="L22"/>
  <c r="K22"/>
  <c r="L21"/>
  <c r="K21"/>
  <c r="L20"/>
  <c r="K20"/>
  <c r="L47"/>
  <c r="K47"/>
  <c r="L46"/>
  <c r="K46"/>
  <c r="L45"/>
  <c r="K45"/>
  <c r="K139"/>
  <c r="M139" s="1"/>
  <c r="K138"/>
  <c r="M138" s="1"/>
  <c r="K137"/>
  <c r="M137" s="1"/>
  <c r="L96"/>
  <c r="K96"/>
  <c r="L95"/>
  <c r="K95"/>
  <c r="L17"/>
  <c r="K17"/>
  <c r="L19"/>
  <c r="K19"/>
  <c r="L51"/>
  <c r="K51"/>
  <c r="L50"/>
  <c r="K50"/>
  <c r="L49"/>
  <c r="K49"/>
  <c r="L48"/>
  <c r="K48"/>
  <c r="L94"/>
  <c r="K94"/>
  <c r="L93"/>
  <c r="K93"/>
  <c r="L92"/>
  <c r="K92"/>
  <c r="L88"/>
  <c r="K88"/>
  <c r="L90"/>
  <c r="K90"/>
  <c r="L91"/>
  <c r="K91"/>
  <c r="L87"/>
  <c r="K87"/>
  <c r="K89"/>
  <c r="L89"/>
  <c r="K136"/>
  <c r="M136" s="1"/>
  <c r="L86"/>
  <c r="K86"/>
  <c r="L35"/>
  <c r="K35"/>
  <c r="L15"/>
  <c r="H15"/>
  <c r="M121" l="1"/>
  <c r="M60"/>
  <c r="M117"/>
  <c r="M55"/>
  <c r="M110"/>
  <c r="M56"/>
  <c r="M47"/>
  <c r="M112"/>
  <c r="M116"/>
  <c r="M59"/>
  <c r="M115"/>
  <c r="M52"/>
  <c r="M53"/>
  <c r="M97"/>
  <c r="M104"/>
  <c r="M111"/>
  <c r="M109"/>
  <c r="M114"/>
  <c r="M103"/>
  <c r="M98"/>
  <c r="M51"/>
  <c r="M101"/>
  <c r="M18"/>
  <c r="M106"/>
  <c r="M113"/>
  <c r="M99"/>
  <c r="M10"/>
  <c r="M46"/>
  <c r="M20"/>
  <c r="M22"/>
  <c r="M91"/>
  <c r="M102"/>
  <c r="M105"/>
  <c r="M54"/>
  <c r="M88"/>
  <c r="M21"/>
  <c r="M17"/>
  <c r="M96"/>
  <c r="M35"/>
  <c r="M48"/>
  <c r="M50"/>
  <c r="M45"/>
  <c r="M100"/>
  <c r="M49"/>
  <c r="M90"/>
  <c r="M19"/>
  <c r="M93"/>
  <c r="M95"/>
  <c r="M94"/>
  <c r="M92"/>
  <c r="M89"/>
  <c r="M87"/>
  <c r="M86"/>
  <c r="L43"/>
  <c r="K43"/>
  <c r="L42"/>
  <c r="K42"/>
  <c r="L38"/>
  <c r="K38"/>
  <c r="L44"/>
  <c r="K44"/>
  <c r="K135"/>
  <c r="M135" s="1"/>
  <c r="K133"/>
  <c r="M133" s="1"/>
  <c r="L84"/>
  <c r="K84"/>
  <c r="L85"/>
  <c r="K85"/>
  <c r="M44" l="1"/>
  <c r="M38"/>
  <c r="M43"/>
  <c r="M42"/>
  <c r="M84"/>
  <c r="M85"/>
  <c r="K132"/>
  <c r="M132" s="1"/>
  <c r="L83"/>
  <c r="K83"/>
  <c r="L82"/>
  <c r="K82"/>
  <c r="L81"/>
  <c r="K81"/>
  <c r="L78"/>
  <c r="K78"/>
  <c r="L79"/>
  <c r="K79"/>
  <c r="L39"/>
  <c r="K39"/>
  <c r="L37"/>
  <c r="K37"/>
  <c r="L40"/>
  <c r="K40"/>
  <c r="L41"/>
  <c r="K41"/>
  <c r="L16"/>
  <c r="K16"/>
  <c r="L14"/>
  <c r="K14"/>
  <c r="L80"/>
  <c r="K80"/>
  <c r="M16" l="1"/>
  <c r="M39"/>
  <c r="M40"/>
  <c r="M41"/>
  <c r="M83"/>
  <c r="M37"/>
  <c r="M14"/>
  <c r="M82"/>
  <c r="M78"/>
  <c r="M79"/>
  <c r="M81"/>
  <c r="M80"/>
  <c r="K131" l="1"/>
  <c r="M131" s="1"/>
  <c r="L36" l="1"/>
  <c r="L12"/>
  <c r="K12"/>
  <c r="L13"/>
  <c r="K36"/>
  <c r="L74"/>
  <c r="K74"/>
  <c r="L77"/>
  <c r="K77"/>
  <c r="L76"/>
  <c r="K76"/>
  <c r="L75"/>
  <c r="K75"/>
  <c r="K130"/>
  <c r="M130" s="1"/>
  <c r="K134"/>
  <c r="M134" s="1"/>
  <c r="L162"/>
  <c r="L73"/>
  <c r="K73"/>
  <c r="L72"/>
  <c r="K72"/>
  <c r="K162"/>
  <c r="L11"/>
  <c r="K11"/>
  <c r="K15"/>
  <c r="K13"/>
  <c r="K129"/>
  <c r="M129" s="1"/>
  <c r="M12" l="1"/>
  <c r="M36"/>
  <c r="M73"/>
  <c r="M74"/>
  <c r="M72"/>
  <c r="M75"/>
  <c r="M76"/>
  <c r="M77"/>
  <c r="M162"/>
  <c r="M11"/>
  <c r="M15"/>
  <c r="M13"/>
  <c r="K355" l="1"/>
  <c r="L355" s="1"/>
  <c r="K344"/>
  <c r="L344" s="1"/>
  <c r="K334"/>
  <c r="L334" s="1"/>
  <c r="K350" l="1"/>
  <c r="L350" s="1"/>
  <c r="K351" l="1"/>
  <c r="L351" s="1"/>
  <c r="K348" l="1"/>
  <c r="L348" s="1"/>
  <c r="K327"/>
  <c r="L327" s="1"/>
  <c r="K347"/>
  <c r="L347" s="1"/>
  <c r="K346"/>
  <c r="L346" s="1"/>
  <c r="K345"/>
  <c r="L345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3"/>
  <c r="L333" s="1"/>
  <c r="K332"/>
  <c r="L332" s="1"/>
  <c r="K331"/>
  <c r="L331" s="1"/>
  <c r="K330"/>
  <c r="L330" s="1"/>
  <c r="K329"/>
  <c r="L329" s="1"/>
  <c r="K328"/>
  <c r="L328" s="1"/>
  <c r="K326"/>
  <c r="L326" s="1"/>
  <c r="K325"/>
  <c r="L325" s="1"/>
  <c r="K324"/>
  <c r="L324" s="1"/>
  <c r="F323"/>
  <c r="K323" s="1"/>
  <c r="L323" s="1"/>
  <c r="K322"/>
  <c r="L322" s="1"/>
  <c r="K321"/>
  <c r="L321" s="1"/>
  <c r="K320"/>
  <c r="L320" s="1"/>
  <c r="K319"/>
  <c r="L319" s="1"/>
  <c r="K318"/>
  <c r="L318" s="1"/>
  <c r="F317"/>
  <c r="K317" s="1"/>
  <c r="L317" s="1"/>
  <c r="F316"/>
  <c r="K316" s="1"/>
  <c r="L316" s="1"/>
  <c r="K315"/>
  <c r="L315" s="1"/>
  <c r="F314"/>
  <c r="K314" s="1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6"/>
  <c r="L296" s="1"/>
  <c r="K295"/>
  <c r="L295" s="1"/>
  <c r="F294"/>
  <c r="K294" s="1"/>
  <c r="L294" s="1"/>
  <c r="K293"/>
  <c r="L293" s="1"/>
  <c r="K290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6"/>
  <c r="L266" s="1"/>
  <c r="K264"/>
  <c r="L264" s="1"/>
  <c r="K262"/>
  <c r="L262" s="1"/>
  <c r="K261"/>
  <c r="L261" s="1"/>
  <c r="K260"/>
  <c r="L260" s="1"/>
  <c r="K258"/>
  <c r="L258" s="1"/>
  <c r="K257"/>
  <c r="L257" s="1"/>
  <c r="K256"/>
  <c r="L256" s="1"/>
  <c r="K255"/>
  <c r="K254"/>
  <c r="L254" s="1"/>
  <c r="K253"/>
  <c r="L253" s="1"/>
  <c r="K251"/>
  <c r="L251" s="1"/>
  <c r="K250"/>
  <c r="L250" s="1"/>
  <c r="K249"/>
  <c r="L249" s="1"/>
  <c r="K248"/>
  <c r="L248" s="1"/>
  <c r="K247"/>
  <c r="L247" s="1"/>
  <c r="F246"/>
  <c r="K246" s="1"/>
  <c r="L246" s="1"/>
  <c r="H245"/>
  <c r="K245" s="1"/>
  <c r="L245" s="1"/>
  <c r="K242"/>
  <c r="L242" s="1"/>
  <c r="K241"/>
  <c r="L241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H211"/>
  <c r="K211" s="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M7"/>
  <c r="D7" i="5"/>
  <c r="K6" i="4"/>
  <c r="K6" i="3"/>
  <c r="L6" i="2"/>
</calcChain>
</file>

<file path=xl/sharedStrings.xml><?xml version="1.0" encoding="utf-8"?>
<sst xmlns="http://schemas.openxmlformats.org/spreadsheetml/2006/main" count="3405" uniqueCount="1283">
  <si>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</si>
  <si>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</si>
  <si>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</si>
  <si>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</si>
  <si>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</si>
  <si>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</si>
  <si>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</si>
  <si>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</si>
  <si>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</si>
  <si>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</si>
  <si>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</si>
  <si>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</si>
  <si>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</si>
  <si>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</si>
  <si>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</si>
  <si>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</si>
  <si>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</si>
  <si>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</si>
  <si>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</si>
  <si>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</si>
  <si>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</si>
  <si>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</si>
  <si>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</si>
  <si>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</si>
  <si>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</si>
  <si>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</si>
  <si>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</si>
  <si>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</si>
  <si>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</si>
  <si>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</si>
  <si>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</si>
  <si>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</si>
  <si>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</si>
  <si>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</si>
  <si>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</si>
  <si>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</si>
  <si>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</si>
  <si>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</si>
  <si>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</si>
  <si>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</si>
  <si>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</si>
  <si>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</si>
  <si>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</si>
  <si>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</si>
  <si>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</si>
  <si>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</si>
  <si>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</si>
  <si>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</si>
  <si>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</si>
  <si>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</si>
  <si>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</si>
  <si>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</si>
  <si>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</si>
  <si>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</si>
  <si>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</si>
  <si>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</si>
  <si>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</si>
  <si>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</si>
  <si>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</si>
  <si>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</si>
  <si>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</si>
  <si>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</si>
  <si>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</si>
  <si>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</si>
  <si>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</si>
  <si>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</si>
  <si>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</si>
  <si>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</si>
  <si>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</si>
  <si>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</si>
  <si>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</si>
  <si>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</si>
  <si>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</si>
  <si>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</si>
  <si>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</si>
  <si>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</si>
  <si>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</si>
  <si>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</si>
  <si>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</si>
  <si>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</si>
  <si>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</si>
  <si>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</si>
  <si>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</si>
  <si>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</si>
  <si>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</si>
  <si>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</si>
  <si>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</si>
  <si>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</si>
  <si>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</si>
  <si>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</si>
  <si>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</si>
  <si>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</si>
  <si>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</si>
  <si>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</si>
  <si>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</si>
  <si>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</si>
  <si>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</si>
  <si>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</si>
  <si>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</si>
  <si>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</si>
  <si>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</si>
  <si>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</si>
  <si>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</si>
  <si>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</si>
  <si>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</si>
  <si>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</si>
  <si>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</si>
  <si>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</si>
  <si>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</si>
  <si>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</si>
  <si>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</si>
  <si>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</si>
  <si>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</si>
  <si>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</si>
  <si>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</si>
  <si>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</si>
  <si>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</si>
  <si>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</si>
  <si>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</si>
  <si>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</si>
  <si>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</si>
  <si>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</si>
  <si>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</si>
  <si>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</si>
  <si>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</si>
  <si>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</si>
  <si>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</si>
  <si>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</si>
  <si>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</si>
  <si>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</si>
  <si>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</si>
  <si>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</si>
  <si>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</si>
  <si>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</si>
  <si>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</si>
  <si>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</si>
  <si>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</si>
  <si>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</si>
  <si>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</si>
  <si>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</si>
  <si>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</si>
  <si>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</si>
  <si>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</si>
  <si>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</si>
  <si>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</si>
  <si>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</si>
  <si>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</si>
  <si>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</si>
  <si>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</si>
  <si>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</si>
  <si>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</si>
  <si>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</si>
  <si>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</si>
  <si>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</si>
  <si>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</si>
  <si>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</si>
  <si>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</si>
  <si>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</si>
  <si>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</si>
  <si>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</si>
  <si>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</si>
  <si>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</si>
  <si>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</si>
  <si>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</si>
  <si>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</si>
  <si>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</si>
  <si>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</si>
  <si>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</si>
  <si>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</si>
  <si>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</si>
  <si>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</si>
  <si>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</si>
  <si>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</si>
  <si>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</si>
  <si>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</si>
  <si>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</si>
  <si>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</si>
  <si>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</si>
  <si>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</si>
  <si>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</si>
  <si>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</si>
  <si>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</si>
  <si>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</si>
  <si>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</si>
  <si>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</si>
  <si>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</si>
  <si>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</si>
  <si>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</si>
  <si>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</si>
  <si>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</si>
  <si>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</si>
  <si>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</si>
  <si>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</si>
  <si>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</si>
  <si>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</si>
  <si>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</si>
  <si>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</si>
  <si>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</si>
  <si>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</si>
  <si>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</si>
  <si>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</si>
  <si>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</si>
  <si>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</si>
  <si>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</si>
  <si>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</si>
  <si>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</si>
  <si>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</si>
  <si>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</si>
  <si>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</si>
  <si>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</si>
  <si>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</si>
  <si>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</si>
  <si>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</si>
  <si>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</si>
  <si>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</si>
  <si>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</si>
  <si>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</si>
  <si>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</si>
  <si>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</si>
  <si>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</si>
  <si>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</si>
  <si>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</si>
  <si>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</si>
  <si>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</si>
  <si>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</si>
  <si>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</si>
  <si>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</si>
  <si>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</si>
  <si>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</si>
  <si>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</si>
  <si>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</si>
  <si>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</si>
  <si>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</si>
  <si>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</si>
  <si>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</si>
  <si>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</si>
  <si>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</si>
  <si>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</si>
  <si>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</si>
  <si>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</si>
  <si>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</si>
  <si>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</si>
  <si>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</si>
  <si>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</si>
  <si>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</si>
  <si>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</si>
  <si>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</si>
  <si>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</si>
  <si>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</si>
  <si>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</si>
  <si>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</si>
  <si>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</si>
  <si>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</si>
  <si>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</si>
  <si>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</si>
  <si>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</si>
  <si>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</si>
  <si>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</si>
  <si>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</si>
  <si>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</si>
  <si>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</si>
  <si>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</si>
  <si>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</si>
  <si>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</si>
  <si>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</si>
  <si>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</si>
  <si>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</si>
  <si>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</si>
  <si>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</si>
  <si>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</si>
  <si>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</si>
  <si>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</si>
  <si>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</si>
  <si>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</si>
  <si>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</si>
  <si>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</si>
  <si>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</si>
  <si>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</si>
  <si>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</si>
  <si>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</si>
  <si>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</si>
  <si>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</si>
  <si>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</si>
  <si>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</si>
  <si>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</si>
  <si>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</si>
  <si>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</si>
  <si>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</si>
  <si>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</si>
  <si>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</si>
  <si>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</si>
  <si>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</si>
  <si>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</si>
  <si>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</si>
  <si>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</si>
  <si>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</si>
  <si>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</si>
  <si>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</si>
  <si>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</si>
  <si>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</si>
  <si>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</si>
  <si>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</si>
  <si>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</si>
  <si>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</si>
  <si>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</si>
  <si>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</si>
  <si>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</si>
  <si>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</si>
  <si>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</si>
  <si>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</si>
  <si>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</si>
  <si>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</si>
  <si>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</si>
  <si>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</si>
  <si>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</si>
  <si>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</si>
  <si>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</si>
  <si>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</si>
  <si>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</si>
  <si>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</si>
  <si>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</si>
  <si>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</si>
  <si>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</si>
  <si>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</si>
  <si>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</si>
  <si>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</si>
  <si>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</si>
  <si>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</si>
  <si>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</si>
  <si>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</si>
  <si>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</si>
  <si>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</si>
  <si>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</si>
  <si>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</si>
  <si>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</si>
  <si>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</si>
  <si>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</si>
  <si>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</si>
  <si>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</si>
  <si>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</si>
  <si>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</si>
  <si>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</si>
  <si>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</si>
  <si>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</si>
  <si>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</si>
  <si>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</si>
  <si>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</si>
  <si>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</si>
  <si>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</si>
  <si>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</si>
  <si>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</si>
  <si>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</si>
  <si>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</si>
  <si>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</si>
  <si>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</si>
  <si>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</si>
  <si>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</si>
  <si>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</si>
  <si>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</si>
  <si>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</si>
  <si>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</si>
  <si>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</si>
  <si>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</si>
  <si>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</si>
  <si>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</si>
  <si>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</si>
  <si>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</si>
  <si>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</si>
  <si>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</si>
  <si>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</si>
  <si>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</si>
  <si>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</si>
  <si>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</si>
  <si>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</si>
  <si>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</si>
  <si>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</si>
  <si>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</si>
  <si>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</si>
  <si>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</si>
  <si>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</si>
  <si>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</si>
  <si>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</si>
  <si>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</si>
  <si>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</si>
  <si>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</si>
  <si>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</si>
  <si>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</si>
  <si>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</si>
  <si>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</si>
  <si>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</si>
  <si>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</si>
  <si>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</si>
  <si>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</si>
  <si>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</si>
  <si>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</si>
  <si>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</si>
  <si>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</si>
  <si>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</si>
  <si>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</si>
  <si>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</si>
  <si>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</si>
  <si>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</si>
  <si>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</si>
  <si>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</si>
  <si>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</si>
  <si>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</si>
  <si>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</si>
  <si>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</si>
  <si>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</si>
  <si>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</si>
  <si>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</si>
  <si>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</si>
  <si>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</si>
  <si>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</si>
  <si>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</si>
  <si>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</si>
  <si>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</si>
  <si>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</si>
  <si>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</si>
  <si>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</si>
  <si>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</si>
  <si>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</si>
  <si>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</si>
  <si>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</si>
  <si>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</si>
  <si>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</si>
  <si>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</si>
  <si>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</si>
  <si>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</si>
  <si>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</si>
  <si>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</si>
  <si>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</si>
  <si>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</si>
  <si>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</si>
  <si>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</si>
  <si>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</si>
  <si>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</si>
  <si>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</si>
  <si>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</si>
  <si>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</si>
  <si>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</si>
  <si>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</si>
  <si>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</si>
  <si>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</si>
  <si>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</si>
  <si>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</si>
  <si>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</si>
  <si>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</si>
  <si>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</si>
  <si>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</si>
  <si>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</si>
  <si>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</si>
  <si>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</si>
  <si>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</si>
  <si>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</si>
  <si>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</si>
  <si>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</si>
  <si>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</si>
  <si>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</si>
  <si>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</si>
  <si>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</si>
  <si>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</si>
  <si>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</si>
  <si>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</si>
  <si>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</si>
  <si>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</si>
  <si>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</si>
  <si>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</si>
  <si>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</si>
  <si>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</si>
  <si>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</si>
  <si>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</si>
  <si>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</si>
  <si>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</si>
  <si>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</si>
  <si>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</si>
  <si>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</si>
  <si>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</si>
  <si>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</si>
  <si>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</si>
  <si>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</si>
  <si>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</si>
  <si>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</si>
  <si>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</si>
  <si>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</si>
  <si>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</si>
  <si>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</si>
  <si>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</si>
  <si>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</si>
  <si>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</si>
  <si>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</si>
  <si>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</si>
  <si>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</si>
  <si>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</si>
  <si>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</si>
  <si>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</si>
  <si>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</si>
  <si>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</si>
  <si>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</si>
  <si>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</si>
  <si>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</si>
  <si>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</si>
  <si>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</si>
  <si>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</si>
  <si>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</si>
  <si>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</si>
  <si>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</si>
  <si>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</si>
  <si>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</si>
  <si>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</si>
  <si>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</si>
  <si>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</si>
  <si>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</si>
  <si>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</si>
  <si>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</si>
  <si>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</si>
  <si>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</si>
  <si>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</si>
  <si>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</si>
  <si>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</si>
  <si>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</si>
  <si>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</si>
  <si>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</si>
  <si>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</si>
  <si>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</si>
  <si>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</si>
  <si>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</si>
  <si>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</si>
  <si>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</si>
  <si>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</si>
  <si>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</si>
  <si>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</si>
  <si>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</si>
  <si>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</si>
  <si>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</si>
  <si>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</si>
  <si>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</si>
  <si>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</si>
  <si>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</si>
  <si>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</si>
  <si>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</si>
  <si>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</si>
  <si>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</si>
  <si>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</si>
  <si>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</si>
  <si>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</si>
  <si>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</si>
  <si>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</si>
  <si>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</si>
  <si>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</si>
  <si>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</si>
  <si>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</si>
  <si>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</si>
  <si>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</si>
  <si>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</si>
  <si>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</si>
  <si>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</si>
  <si>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</si>
  <si>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</si>
  <si>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</si>
  <si>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</si>
  <si>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</si>
  <si>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</si>
  <si>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</si>
  <si>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</si>
  <si>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</si>
  <si>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</si>
  <si>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</si>
  <si>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</si>
  <si>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</si>
  <si>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</si>
  <si>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</si>
  <si>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</si>
  <si>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</si>
  <si>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</si>
  <si>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</si>
  <si>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</si>
  <si>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</si>
  <si>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</si>
  <si>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</si>
  <si>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</si>
  <si>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</si>
  <si>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</si>
  <si>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</si>
  <si>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</si>
  <si>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</si>
  <si>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</si>
  <si>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</si>
  <si>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</si>
  <si>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</si>
  <si>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</si>
  <si>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</si>
  <si>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</si>
  <si>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</si>
  <si>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</si>
  <si>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</si>
  <si>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</si>
  <si>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</si>
  <si>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</si>
  <si>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</si>
  <si>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</si>
  <si>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</si>
  <si>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</si>
  <si>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</si>
  <si>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</si>
  <si>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</si>
  <si>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</si>
  <si>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</si>
  <si>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</si>
  <si>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</si>
  <si>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</si>
  <si>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</si>
  <si>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</si>
  <si>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</si>
  <si>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</si>
  <si>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</si>
  <si>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</si>
  <si>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</si>
  <si>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</si>
  <si>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</si>
  <si>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</si>
  <si>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</si>
  <si>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</si>
  <si>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</si>
  <si>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</si>
  <si>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</si>
  <si>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</si>
  <si>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</si>
  <si>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</si>
  <si>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</si>
  <si>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</si>
  <si>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</si>
  <si>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</si>
  <si>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</si>
  <si>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</si>
  <si>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</si>
  <si>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</si>
  <si>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</si>
  <si>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</si>
  <si>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</si>
  <si>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</si>
  <si>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</si>
  <si>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</si>
  <si>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</si>
  <si>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</si>
  <si>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</si>
  <si>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</si>
  <si>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</si>
  <si>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</si>
  <si>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</si>
  <si>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</si>
  <si>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</si>
  <si>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</si>
  <si>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</si>
  <si>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</si>
  <si>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</si>
  <si>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</si>
  <si>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</si>
  <si>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</si>
  <si>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</si>
  <si>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</si>
  <si>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</si>
  <si>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</si>
  <si>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</si>
  <si>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</si>
  <si>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</si>
  <si>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</si>
  <si>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</si>
  <si>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</si>
  <si>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</si>
  <si>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</si>
  <si>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</si>
  <si>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</si>
  <si>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</si>
  <si>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</si>
  <si>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</si>
  <si>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</si>
  <si>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</si>
  <si>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</si>
  <si>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</si>
  <si>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</si>
  <si>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</si>
  <si>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</si>
  <si>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</si>
  <si>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</si>
  <si>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</si>
  <si>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</si>
  <si>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</si>
  <si>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</si>
  <si>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</si>
  <si>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</si>
  <si>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</si>
  <si>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</si>
  <si>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</si>
  <si>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</si>
  <si>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</si>
  <si>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</si>
  <si>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</si>
  <si>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</si>
  <si>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</si>
  <si>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</si>
  <si>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</si>
  <si>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</si>
  <si>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</si>
  <si>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</si>
  <si>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</si>
  <si>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</si>
  <si>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</si>
  <si>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</si>
  <si>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</si>
  <si>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</si>
  <si>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</si>
  <si>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</si>
  <si>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</si>
  <si>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</si>
  <si>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</si>
  <si>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</si>
  <si>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</si>
  <si>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</si>
  <si>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</si>
  <si>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</si>
  <si>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</si>
  <si>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</si>
  <si>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</si>
  <si>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</si>
  <si>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</si>
  <si>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</si>
  <si>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</si>
  <si>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</si>
  <si>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</si>
  <si>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</si>
  <si>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</si>
  <si>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</si>
  <si>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</si>
  <si>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</si>
  <si>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</si>
  <si>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</si>
  <si>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</si>
  <si>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</si>
  <si>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</si>
  <si>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</si>
  <si>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</si>
  <si>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</si>
  <si>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</si>
  <si>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</si>
  <si>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</si>
  <si>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</si>
  <si>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</si>
  <si>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</si>
  <si>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</si>
  <si>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</si>
  <si>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</si>
  <si>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</si>
  <si>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</si>
  <si>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</si>
  <si>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</si>
  <si>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</si>
  <si>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</si>
  <si>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</si>
  <si>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</si>
  <si>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</si>
  <si>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</si>
  <si>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</si>
  <si>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</si>
  <si>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</si>
  <si>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</si>
  <si>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</si>
  <si>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</si>
  <si>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</si>
  <si>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</si>
  <si>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</si>
  <si>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</si>
  <si>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</si>
  <si>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</si>
  <si>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</si>
  <si>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</si>
  <si>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</si>
  <si>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</si>
  <si>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</si>
  <si>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</si>
  <si>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</si>
  <si>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</si>
  <si>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</si>
  <si>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</si>
  <si>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</si>
  <si>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</si>
  <si>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</si>
  <si>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</si>
  <si>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</si>
  <si>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</si>
  <si>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</si>
  <si>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</si>
  <si>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</si>
  <si>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</si>
  <si>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</si>
  <si>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</si>
  <si>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</si>
  <si>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</si>
  <si>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</si>
  <si>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</si>
  <si>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</si>
  <si>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</si>
  <si>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</si>
  <si>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</si>
  <si>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</si>
  <si>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</si>
  <si>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</si>
  <si>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</si>
  <si>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</si>
  <si>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</si>
  <si>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</si>
  <si>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</si>
  <si>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</si>
  <si>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</si>
  <si>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</si>
  <si>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</si>
  <si>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</si>
  <si>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</si>
  <si>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</si>
  <si>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</si>
  <si>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</si>
  <si>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</si>
  <si>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</si>
  <si>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</si>
  <si>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</si>
  <si>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</si>
  <si>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</si>
  <si>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</si>
  <si>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</si>
  <si>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</si>
  <si>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</si>
  <si>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</si>
  <si>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</si>
  <si>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</si>
  <si>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</si>
  <si>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</si>
  <si>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</si>
  <si>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</si>
  <si>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</si>
  <si>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</si>
  <si>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</si>
  <si>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</si>
  <si>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</si>
  <si>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</si>
  <si>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</si>
  <si>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</si>
  <si>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</si>
  <si>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</si>
  <si>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</si>
  <si>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</si>
  <si>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</si>
  <si>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</si>
  <si>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</si>
  <si>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</si>
  <si>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</si>
  <si>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</si>
  <si>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</si>
  <si>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</si>
  <si>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</si>
  <si>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</si>
  <si>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</si>
  <si>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</si>
  <si>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</si>
  <si>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</si>
  <si>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</si>
  <si>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</si>
  <si>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</si>
  <si>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</si>
  <si>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</si>
  <si>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</si>
  <si>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</si>
  <si>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</si>
  <si>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</si>
  <si>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</si>
  <si>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</si>
  <si>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</si>
  <si>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</si>
  <si>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</si>
  <si>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</si>
  <si>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</si>
  <si>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</si>
  <si>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</si>
  <si>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</si>
  <si>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</si>
  <si>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</si>
  <si>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</si>
  <si>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</si>
  <si>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</si>
  <si>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</si>
  <si>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</si>
  <si>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</si>
  <si>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</si>
  <si>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</si>
  <si>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</si>
  <si>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</si>
  <si>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</si>
  <si>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</si>
  <si>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</si>
  <si>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</si>
  <si>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</si>
  <si>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</si>
  <si>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</si>
  <si>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</si>
  <si>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</si>
  <si>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</si>
  <si>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</si>
  <si>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</si>
  <si>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</si>
  <si>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</si>
  <si>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</si>
  <si>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</si>
  <si>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</si>
  <si>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</si>
  <si>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</si>
  <si>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</si>
  <si>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</si>
  <si>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</si>
  <si>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</si>
  <si>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</si>
  <si>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</si>
  <si>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</si>
  <si>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</si>
  <si>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</si>
  <si>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</si>
  <si>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</si>
  <si>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</si>
  <si>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</si>
  <si>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</si>
  <si>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</si>
  <si>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</si>
  <si>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</si>
  <si>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</si>
  <si>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</si>
  <si>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</si>
  <si>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</si>
  <si>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</si>
  <si>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</si>
  <si>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</si>
  <si>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</si>
  <si>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</si>
  <si>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</si>
  <si>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</si>
  <si>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</si>
  <si>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</si>
  <si>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</si>
  <si>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</si>
  <si>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</si>
  <si>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</si>
  <si>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</si>
  <si>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</si>
  <si>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</si>
  <si>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</si>
  <si>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</si>
  <si>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</si>
  <si>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</si>
  <si>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</si>
  <si>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</si>
  <si>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</si>
  <si>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</si>
  <si>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</si>
  <si>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</si>
  <si>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</si>
  <si>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</si>
  <si>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</si>
  <si>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</si>
  <si>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</si>
  <si>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</si>
  <si>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</si>
  <si>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</si>
  <si>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</si>
  <si>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</si>
  <si>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</si>
  <si>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</si>
  <si>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</si>
  <si>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</si>
  <si>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</si>
  <si>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</si>
  <si>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</si>
  <si>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</si>
  <si>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</si>
  <si>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</si>
  <si>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</si>
  <si>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</si>
  <si>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</si>
  <si>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</si>
  <si>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</si>
  <si>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</si>
  <si>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</si>
  <si>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</si>
  <si>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</si>
  <si>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</si>
  <si>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</si>
  <si>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</si>
  <si>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</si>
  <si>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</si>
  <si>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</si>
  <si>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</si>
  <si>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</si>
  <si>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</si>
  <si>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</si>
  <si>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</si>
  <si>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</si>
  <si>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</si>
  <si>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</si>
  <si>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</si>
  <si>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</si>
  <si>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</si>
  <si>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</si>
  <si>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</si>
  <si>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</si>
  <si>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</si>
  <si>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</si>
  <si>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</si>
  <si>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</si>
  <si>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</si>
  <si>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</si>
  <si>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</si>
  <si>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</si>
  <si>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</si>
  <si>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</si>
  <si>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</si>
  <si>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</si>
  <si>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</si>
  <si>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</si>
  <si>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209.5-210.5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</si>
  <si>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</si>
  <si>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</si>
  <si>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</si>
  <si>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</si>
  <si>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</si>
  <si>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</si>
  <si>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</si>
  <si>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</si>
  <si>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</si>
  <si>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</si>
  <si>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</si>
  <si>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</si>
  <si>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</si>
  <si>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</si>
  <si>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</si>
  <si>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</si>
  <si>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</si>
  <si>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</si>
  <si>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</si>
  <si>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</si>
  <si>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</si>
  <si>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</si>
  <si>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</si>
  <si>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</si>
  <si>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 xml:space="preserve"> NIFTY 16800 CE 17-MAR</t>
  </si>
  <si>
    <t>150-180</t>
  </si>
  <si>
    <t>1580-1590</t>
  </si>
  <si>
    <t>1650-1700</t>
  </si>
  <si>
    <t>Profit of Rs.38.5/-</t>
  </si>
  <si>
    <t>RGRL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</si>
  <si>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</si>
  <si>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</si>
  <si>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</si>
  <si>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</si>
  <si>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</si>
  <si>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</si>
  <si>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</si>
  <si>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</si>
  <si>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</si>
  <si>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</si>
  <si>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</si>
  <si>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</si>
  <si>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</si>
  <si>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</si>
  <si>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</si>
  <si>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</si>
  <si>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GGENG</t>
  </si>
  <si>
    <t>ANUSTUP TRADING PRIVATE LIMITED</t>
  </si>
  <si>
    <t>KOCL</t>
  </si>
  <si>
    <t>RCIIND</t>
  </si>
  <si>
    <t>ARUN KUMAR JAIN</t>
  </si>
  <si>
    <t>MURUGESANMARIS</t>
  </si>
  <si>
    <t>VISHAL</t>
  </si>
  <si>
    <t>Vishal Fabrics Limited</t>
  </si>
  <si>
    <t>SUSHMA JAIN</t>
  </si>
  <si>
    <t>DREAM DUO LLP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</si>
  <si>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</si>
  <si>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</si>
  <si>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</si>
  <si>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</si>
  <si>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</si>
  <si>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</si>
  <si>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</si>
  <si>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</si>
  <si>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</si>
  <si>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</si>
  <si>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</si>
  <si>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</si>
  <si>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</si>
  <si>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</si>
  <si>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303-304</t>
  </si>
  <si>
    <t>315-325</t>
  </si>
  <si>
    <t>NIFTY 17300 CE 17-MAR</t>
  </si>
  <si>
    <t>Loss of Rs.105/-</t>
  </si>
  <si>
    <t>Loss of Rs.3.1/-</t>
  </si>
  <si>
    <t>Loss of Rs.16/-</t>
  </si>
  <si>
    <t>NNM SECURITIES PVT LTD</t>
  </si>
  <si>
    <t>AEPL</t>
  </si>
  <si>
    <t>INDIACREDIT RISK MANAGEMENT LLP</t>
  </si>
  <si>
    <t>ELEFLOR</t>
  </si>
  <si>
    <t>ROUNAK LOHIA HUF</t>
  </si>
  <si>
    <t>VINOD HARMUKHRAI BERIWAL</t>
  </si>
  <si>
    <t>IFL</t>
  </si>
  <si>
    <t>HARSHADBHAI NARAYANBHAI DANTANI</t>
  </si>
  <si>
    <t>PUNJIBEN BABUBHAI RATHOD</t>
  </si>
  <si>
    <t>PHARMAID</t>
  </si>
  <si>
    <t>SADHANALA VENKATA RAO</t>
  </si>
  <si>
    <t>RCL</t>
  </si>
  <si>
    <t>Gujarat Narm Fert Co.</t>
  </si>
  <si>
    <t>VAISHALI</t>
  </si>
  <si>
    <t>Vaishali Pharma Limited</t>
  </si>
  <si>
    <t>KARAN SURESH MAJITHIA</t>
  </si>
  <si>
    <t>Loss of Rs.42.5/-</t>
  </si>
  <si>
    <t>2393-2398</t>
  </si>
  <si>
    <t>2450-2490</t>
  </si>
  <si>
    <t xml:space="preserve"> MFSL </t>
  </si>
  <si>
    <t>820-840</t>
  </si>
  <si>
    <t>2080-2085</t>
  </si>
  <si>
    <t>2150-2160</t>
  </si>
  <si>
    <t>1815-1830</t>
  </si>
  <si>
    <t>Loss of Rs.32.5/-</t>
  </si>
  <si>
    <t>Loss of Rs.23.5/-</t>
  </si>
  <si>
    <t>NIFTY 17500 CE 24-MAR</t>
  </si>
  <si>
    <t>76-78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</si>
  <si>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</si>
  <si>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</si>
  <si>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</si>
  <si>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</si>
  <si>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</si>
  <si>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</si>
  <si>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</si>
  <si>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43-46</t>
  </si>
  <si>
    <t>65-85</t>
  </si>
  <si>
    <t>121-122</t>
  </si>
  <si>
    <t>ADCON</t>
  </si>
  <si>
    <t>ANITA ROY</t>
  </si>
  <si>
    <t>GEETA MONDAL</t>
  </si>
  <si>
    <t>GCM CAPITAL ADVISORS LIMITED</t>
  </si>
  <si>
    <t>VIPULDHIRUBHAIDOBARIYA</t>
  </si>
  <si>
    <t>JYOTI CHANDAK</t>
  </si>
  <si>
    <t>AIML</t>
  </si>
  <si>
    <t>PARAG J SHETH HUF</t>
  </si>
  <si>
    <t>WATCO CHENNAI REAL ESTATES PRIVATE LIMITED</t>
  </si>
  <si>
    <t>AKM</t>
  </si>
  <si>
    <t>BHARAT BHUSHAN</t>
  </si>
  <si>
    <t>SUNRISE ENTERPRISES</t>
  </si>
  <si>
    <t>ASHISHPO</t>
  </si>
  <si>
    <t>ANSHUMAN HALDER</t>
  </si>
  <si>
    <t>BCLENTERPR</t>
  </si>
  <si>
    <t>DHARMESH MALDEVBHAI GODHANIA</t>
  </si>
  <si>
    <t>GHANSHYAMBHAI MANSUKHBHAI KHAMBHAYATA</t>
  </si>
  <si>
    <t>PURVESH DEVDATT MAJMUDAR</t>
  </si>
  <si>
    <t>DANUBE</t>
  </si>
  <si>
    <t>DITCO</t>
  </si>
  <si>
    <t>SLGUPTA CO</t>
  </si>
  <si>
    <t>EKENNIS</t>
  </si>
  <si>
    <t>KINCHIT SUNILKUMAR MEHTA HUF</t>
  </si>
  <si>
    <t>JAI KUMAR BAID</t>
  </si>
  <si>
    <t>FIVEXTRADE</t>
  </si>
  <si>
    <t>KAVITA PODDAR</t>
  </si>
  <si>
    <t>ANIL KUMAR PODDAR</t>
  </si>
  <si>
    <t>GALADA</t>
  </si>
  <si>
    <t>HEMANT KUMAR GUPTA</t>
  </si>
  <si>
    <t>SHARON GUPTA</t>
  </si>
  <si>
    <t>GEETANJ</t>
  </si>
  <si>
    <t>TRIPTA SIVINDER SINGH</t>
  </si>
  <si>
    <t>MEHUL HANSRAJ THAKKAR RUPAREL</t>
  </si>
  <si>
    <t>JILESH NAVIN CHHEDA</t>
  </si>
  <si>
    <t>SKSE SECURITIES LIMITED CORP CM/TM PROP A/C</t>
  </si>
  <si>
    <t>GVFILM</t>
  </si>
  <si>
    <t>R SATHIAMURTHI</t>
  </si>
  <si>
    <t>HIKLASS</t>
  </si>
  <si>
    <t>L7 HITECH PRIVATE LIMITED</t>
  </si>
  <si>
    <t>OLGA TRADING PRIVATE LIMITED</t>
  </si>
  <si>
    <t>HIRWANI JAYANTIBHAI VAGHELA</t>
  </si>
  <si>
    <t>INDOVATION</t>
  </si>
  <si>
    <t>PUNE E STOCK BROKING PRIVATE LIMITED</t>
  </si>
  <si>
    <t>ALLAPURAM ARUMUGAM SUNDAR</t>
  </si>
  <si>
    <t>INTELLCAP</t>
  </si>
  <si>
    <t>MANI ENTERPRISE</t>
  </si>
  <si>
    <t>JAIMATAG</t>
  </si>
  <si>
    <t>IDBI BANK LTD - LONG TERM PORTFOLIO (CUSTODIAL TRADE )</t>
  </si>
  <si>
    <t>MOFATRAJ PUKHRAJ MUNOT</t>
  </si>
  <si>
    <t>KALPATARU PROPERTIES PRIVATE LIMITED</t>
  </si>
  <si>
    <t>KBCGLOBAL</t>
  </si>
  <si>
    <t>ARTLINK VINTRADE LIMITED</t>
  </si>
  <si>
    <t>BHAUMIK PARMAR</t>
  </si>
  <si>
    <t>NAYAN MAHENDRABHAI THAKKAR</t>
  </si>
  <si>
    <t>BABUBHAI SOMABHAI RATHOD</t>
  </si>
  <si>
    <t>METALCO</t>
  </si>
  <si>
    <t>LEHAR TECHNOLOGIES PVT LTD</t>
  </si>
  <si>
    <t>NECCLTD</t>
  </si>
  <si>
    <t>RAJNISHKUMAR SURENDRAPRASAD SINGH</t>
  </si>
  <si>
    <t>RAVI KUMAR KROVVIDI</t>
  </si>
  <si>
    <t>MALIEMADOM RAMASWAMY IYER MAHADEVAN</t>
  </si>
  <si>
    <t>PRADHIN</t>
  </si>
  <si>
    <t>SUNNY BIPINCHANDRA RADHANPURA</t>
  </si>
  <si>
    <t>MEET HARSHADBHAI THAKKAR</t>
  </si>
  <si>
    <t>MALAY SHAILESHBHAI PATEL</t>
  </si>
  <si>
    <t>PRIMEFRESH</t>
  </si>
  <si>
    <t>SHANTI PROPERTIES .</t>
  </si>
  <si>
    <t>QFSL</t>
  </si>
  <si>
    <t>THAKKAR MAULIK LAXMIRAM</t>
  </si>
  <si>
    <t>RAJNISH</t>
  </si>
  <si>
    <t>NIRAJ RAJNIKANT SHAH</t>
  </si>
  <si>
    <t>HARSHIT FINVEST PVT LTD</t>
  </si>
  <si>
    <t>BHAVINI JAIN</t>
  </si>
  <si>
    <t>RCRL</t>
  </si>
  <si>
    <t>PURVI KETAN SHAH</t>
  </si>
  <si>
    <t>KIRTIR SHAH SHARES AND STOCK BROKERS PVT LTD</t>
  </si>
  <si>
    <t>SEAGOLD</t>
  </si>
  <si>
    <t>ANISH SHARMA</t>
  </si>
  <si>
    <t>SELLWIN</t>
  </si>
  <si>
    <t>PRATIBHA HEMANT CHAVAN</t>
  </si>
  <si>
    <t>SICLTD</t>
  </si>
  <si>
    <t>IMTIAZ ALI MOHAMMED</t>
  </si>
  <si>
    <t>COBIA DISTRIBUTORS PRIVATE LIMITED .</t>
  </si>
  <si>
    <t>SILVERO</t>
  </si>
  <si>
    <t>BHAVASHRIBHAGWATMASKE</t>
  </si>
  <si>
    <t>RATHI KHUBCHAND BHANWARLAL</t>
  </si>
  <si>
    <t>SWORDEDGE</t>
  </si>
  <si>
    <t>NIMISH PANDE</t>
  </si>
  <si>
    <t>TARINI</t>
  </si>
  <si>
    <t>SEETHARAMAIAH</t>
  </si>
  <si>
    <t>MACRO COMMODEAL PRIVATE LIMITED</t>
  </si>
  <si>
    <t>NU HEIGHTS AGENCY PRIVATE LIMITED</t>
  </si>
  <si>
    <t>JAISHRI CHANDEL</t>
  </si>
  <si>
    <t>TSPIRITUAL</t>
  </si>
  <si>
    <t>SANJEEV KUMAR SAREEN</t>
  </si>
  <si>
    <t>UNISON</t>
  </si>
  <si>
    <t>AILIMITED</t>
  </si>
  <si>
    <t>Abhishek Integrations Ltd</t>
  </si>
  <si>
    <t>JYOTI K  VAKHARIA</t>
  </si>
  <si>
    <t>Balrampur Chini Mills</t>
  </si>
  <si>
    <t>GRAVITON RESEARCH CAPITAL LLP</t>
  </si>
  <si>
    <t>Delta Corp Limited</t>
  </si>
  <si>
    <t>Greaves Limited</t>
  </si>
  <si>
    <t>XTX MARKETS LLP</t>
  </si>
  <si>
    <t>Hinduja Global Sols Ltd</t>
  </si>
  <si>
    <t>HINDUJA REALTY VENTURES LIMITED</t>
  </si>
  <si>
    <t>INTLCONV</t>
  </si>
  <si>
    <t>Intl Conveyors Limited</t>
  </si>
  <si>
    <t>PARTH INFIN BROKERS PVT LTD</t>
  </si>
  <si>
    <t>KBC Global Limited</t>
  </si>
  <si>
    <t>GOENKA BUSINESS &amp; FINANCE LIMITED</t>
  </si>
  <si>
    <t>NATHBIOGEN</t>
  </si>
  <si>
    <t>Nath Bio-Genes (I) Ltd</t>
  </si>
  <si>
    <t>NATH INDUSTRIES LIMITED</t>
  </si>
  <si>
    <t>North East Carry Corp Ltd</t>
  </si>
  <si>
    <t>YUVIKA TRADEWING LLP</t>
  </si>
  <si>
    <t>RUCHIRA</t>
  </si>
  <si>
    <t>Ruchira Papers Limited</t>
  </si>
  <si>
    <t>SATHAISPAT</t>
  </si>
  <si>
    <t>Sathavahana Ispat Ltd</t>
  </si>
  <si>
    <t>POLAVARAPU SRINISCHEL</t>
  </si>
  <si>
    <t>SATIN</t>
  </si>
  <si>
    <t>Satin Credit Net Ltd</t>
  </si>
  <si>
    <t>GMO EMERGING MARKET FUND</t>
  </si>
  <si>
    <t>SELAN</t>
  </si>
  <si>
    <t>Selan Exploration Technol</t>
  </si>
  <si>
    <t>RAJASTHAN GLOBAL SECURITIES PVT LTD</t>
  </si>
  <si>
    <t>SHANKARA</t>
  </si>
  <si>
    <t>Shankara Bldg Product Ltd</t>
  </si>
  <si>
    <t>APL APOLLO MART LIMITED</t>
  </si>
  <si>
    <t>SPIC</t>
  </si>
  <si>
    <t>Southern Petro Ind Corp</t>
  </si>
  <si>
    <t>NUPUR ANIL SHAH</t>
  </si>
  <si>
    <t>MAYADEVI K KABRA</t>
  </si>
  <si>
    <t>KRISHNA AWTAR KABRA</t>
  </si>
  <si>
    <t>KABRA KAILASH</t>
  </si>
  <si>
    <t>SHAH JOLLY  ANKITBHAI</t>
  </si>
  <si>
    <t>SAPAN ANIL SHAH</t>
  </si>
  <si>
    <t>KETAN KIRTIKUMAR VAKHARIA</t>
  </si>
  <si>
    <t>AASIA EXPORTS</t>
  </si>
  <si>
    <t>AKASH FARMS LLP</t>
  </si>
  <si>
    <t>LINKAGE SECURITIES PRIVATE LIMITED</t>
  </si>
  <si>
    <t>SUKUMAR  SRINIVAS</t>
  </si>
  <si>
    <t>VASANI ATUL ARVINDBHAI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</si>
</sst>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8" sqref="C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3" t="s">
        <v>16</v>
      </c>
      <c r="B9" s="475" t="s">
        <v>17</v>
      </c>
      <c r="C9" s="475" t="s">
        <v>18</v>
      </c>
      <c r="D9" s="475" t="s">
        <v>19</v>
      </c>
      <c r="E9" s="23" t="s">
        <v>20</v>
      </c>
      <c r="F9" s="23" t="s">
        <v>21</v>
      </c>
      <c r="G9" s="470" t="s">
        <v>22</v>
      </c>
      <c r="H9" s="471"/>
      <c r="I9" s="472"/>
      <c r="J9" s="470" t="s">
        <v>23</v>
      </c>
      <c r="K9" s="471"/>
      <c r="L9" s="472"/>
      <c r="M9" s="23"/>
      <c r="N9" s="24"/>
      <c r="O9" s="24"/>
      <c r="P9" s="24"/>
    </row>
    <row r="10" spans="1:16" ht="59.25" customHeight="1">
      <c r="A10" s="474"/>
      <c r="B10" s="476"/>
      <c r="C10" s="476"/>
      <c r="D10" s="4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17158.650000000001</v>
      </c>
      <c r="F11" s="32">
        <v>17227.133333333335</v>
      </c>
      <c r="G11" s="33">
        <v>17062.166666666672</v>
      </c>
      <c r="H11" s="33">
        <v>16965.683333333338</v>
      </c>
      <c r="I11" s="33">
        <v>16800.716666666674</v>
      </c>
      <c r="J11" s="33">
        <v>17323.616666666669</v>
      </c>
      <c r="K11" s="33">
        <v>17488.583333333336</v>
      </c>
      <c r="L11" s="33">
        <v>17585.066666666666</v>
      </c>
      <c r="M11" s="34">
        <v>17392.099999999999</v>
      </c>
      <c r="N11" s="34">
        <v>17130.650000000001</v>
      </c>
      <c r="O11" s="35">
        <v>16716300</v>
      </c>
      <c r="P11" s="36">
        <v>-3.1397314679810005E-3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36093.25</v>
      </c>
      <c r="F12" s="37">
        <v>36211.583333333336</v>
      </c>
      <c r="G12" s="38">
        <v>35823.216666666674</v>
      </c>
      <c r="H12" s="38">
        <v>35553.183333333342</v>
      </c>
      <c r="I12" s="38">
        <v>35164.81666666668</v>
      </c>
      <c r="J12" s="38">
        <v>36481.616666666669</v>
      </c>
      <c r="K12" s="38">
        <v>36869.983333333323</v>
      </c>
      <c r="L12" s="38">
        <v>37140.016666666663</v>
      </c>
      <c r="M12" s="28">
        <v>36599.949999999997</v>
      </c>
      <c r="N12" s="28">
        <v>35941.550000000003</v>
      </c>
      <c r="O12" s="39">
        <v>5846875</v>
      </c>
      <c r="P12" s="40">
        <v>2.2842008725390199E-3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16944.45</v>
      </c>
      <c r="F13" s="37">
        <v>17021.5</v>
      </c>
      <c r="G13" s="38">
        <v>16843</v>
      </c>
      <c r="H13" s="38">
        <v>16741.55</v>
      </c>
      <c r="I13" s="38">
        <v>16563.05</v>
      </c>
      <c r="J13" s="38">
        <v>17122.95</v>
      </c>
      <c r="K13" s="38">
        <v>17301.45</v>
      </c>
      <c r="L13" s="38">
        <v>17402.900000000001</v>
      </c>
      <c r="M13" s="28">
        <v>17200</v>
      </c>
      <c r="N13" s="28">
        <v>16920.05</v>
      </c>
      <c r="O13" s="39">
        <v>3240</v>
      </c>
      <c r="P13" s="40">
        <v>3.8461538461538464E-2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7160.85</v>
      </c>
      <c r="F14" s="37">
        <v>7178.0666666666666</v>
      </c>
      <c r="G14" s="38">
        <v>7129.1333333333332</v>
      </c>
      <c r="H14" s="38">
        <v>7097.416666666667</v>
      </c>
      <c r="I14" s="38">
        <v>7048.4833333333336</v>
      </c>
      <c r="J14" s="38">
        <v>7209.7833333333328</v>
      </c>
      <c r="K14" s="38">
        <v>7258.7166666666653</v>
      </c>
      <c r="L14" s="38">
        <v>7290.4333333333325</v>
      </c>
      <c r="M14" s="28">
        <v>7227</v>
      </c>
      <c r="N14" s="28">
        <v>7146.35</v>
      </c>
      <c r="O14" s="39">
        <v>2100</v>
      </c>
      <c r="P14" s="40">
        <v>-3.4482758620689655E-2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913.4</v>
      </c>
      <c r="F15" s="37">
        <v>913.4666666666667</v>
      </c>
      <c r="G15" s="38">
        <v>890.93333333333339</v>
      </c>
      <c r="H15" s="38">
        <v>868.4666666666667</v>
      </c>
      <c r="I15" s="38">
        <v>845.93333333333339</v>
      </c>
      <c r="J15" s="38">
        <v>935.93333333333339</v>
      </c>
      <c r="K15" s="38">
        <v>958.4666666666667</v>
      </c>
      <c r="L15" s="38">
        <v>980.93333333333339</v>
      </c>
      <c r="M15" s="28">
        <v>936</v>
      </c>
      <c r="N15" s="28">
        <v>891</v>
      </c>
      <c r="O15" s="39">
        <v>2630750</v>
      </c>
      <c r="P15" s="40">
        <v>-6.80517916290274E-2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2098.85</v>
      </c>
      <c r="F16" s="37">
        <v>2104.9499999999998</v>
      </c>
      <c r="G16" s="38">
        <v>2082.0999999999995</v>
      </c>
      <c r="H16" s="38">
        <v>2065.3499999999995</v>
      </c>
      <c r="I16" s="38">
        <v>2042.4999999999991</v>
      </c>
      <c r="J16" s="38">
        <v>2121.6999999999998</v>
      </c>
      <c r="K16" s="38">
        <v>2144.5500000000002</v>
      </c>
      <c r="L16" s="38">
        <v>2161.3000000000002</v>
      </c>
      <c r="M16" s="28">
        <v>2127.8000000000002</v>
      </c>
      <c r="N16" s="28">
        <v>2088.1999999999998</v>
      </c>
      <c r="O16" s="39">
        <v>238500</v>
      </c>
      <c r="P16" s="40">
        <v>1.5974440894568689E-2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17321</v>
      </c>
      <c r="F17" s="37">
        <v>17363.816666666666</v>
      </c>
      <c r="G17" s="38">
        <v>17227.633333333331</v>
      </c>
      <c r="H17" s="38">
        <v>17134.266666666666</v>
      </c>
      <c r="I17" s="38">
        <v>16998.083333333332</v>
      </c>
      <c r="J17" s="38">
        <v>17457.183333333331</v>
      </c>
      <c r="K17" s="38">
        <v>17593.366666666665</v>
      </c>
      <c r="L17" s="38">
        <v>17686.73333333333</v>
      </c>
      <c r="M17" s="28">
        <v>17500</v>
      </c>
      <c r="N17" s="28">
        <v>17270.45</v>
      </c>
      <c r="O17" s="39">
        <v>35500</v>
      </c>
      <c r="P17" s="40">
        <v>5.3412462908011868E-2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108.15</v>
      </c>
      <c r="F18" s="37">
        <v>108.93333333333332</v>
      </c>
      <c r="G18" s="38">
        <v>107.06666666666665</v>
      </c>
      <c r="H18" s="38">
        <v>105.98333333333332</v>
      </c>
      <c r="I18" s="38">
        <v>104.11666666666665</v>
      </c>
      <c r="J18" s="38">
        <v>110.01666666666665</v>
      </c>
      <c r="K18" s="38">
        <v>111.88333333333333</v>
      </c>
      <c r="L18" s="38">
        <v>112.96666666666665</v>
      </c>
      <c r="M18" s="28">
        <v>110.8</v>
      </c>
      <c r="N18" s="28">
        <v>107.85</v>
      </c>
      <c r="O18" s="39">
        <v>17771600</v>
      </c>
      <c r="P18" s="40">
        <v>-1.1018609206660137E-2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287</v>
      </c>
      <c r="F19" s="37">
        <v>287.7</v>
      </c>
      <c r="G19" s="38">
        <v>282.95</v>
      </c>
      <c r="H19" s="38">
        <v>278.89999999999998</v>
      </c>
      <c r="I19" s="38">
        <v>274.14999999999998</v>
      </c>
      <c r="J19" s="38">
        <v>291.75</v>
      </c>
      <c r="K19" s="38">
        <v>296.5</v>
      </c>
      <c r="L19" s="38">
        <v>300.55</v>
      </c>
      <c r="M19" s="28">
        <v>292.45</v>
      </c>
      <c r="N19" s="28">
        <v>283.64999999999998</v>
      </c>
      <c r="O19" s="39">
        <v>11094200</v>
      </c>
      <c r="P19" s="40">
        <v>-1.636698939603504E-2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2064.65</v>
      </c>
      <c r="F20" s="37">
        <v>2082.8833333333332</v>
      </c>
      <c r="G20" s="38">
        <v>2040.7666666666664</v>
      </c>
      <c r="H20" s="38">
        <v>2016.8833333333332</v>
      </c>
      <c r="I20" s="38">
        <v>1974.7666666666664</v>
      </c>
      <c r="J20" s="38">
        <v>2106.7666666666664</v>
      </c>
      <c r="K20" s="38">
        <v>2148.8833333333332</v>
      </c>
      <c r="L20" s="38">
        <v>2172.7666666666664</v>
      </c>
      <c r="M20" s="28">
        <v>2125</v>
      </c>
      <c r="N20" s="28">
        <v>2059</v>
      </c>
      <c r="O20" s="39">
        <v>2612500</v>
      </c>
      <c r="P20" s="40">
        <v>9.9768469795832454E-2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1811.25</v>
      </c>
      <c r="F21" s="37">
        <v>1817.8999999999999</v>
      </c>
      <c r="G21" s="38">
        <v>1794.7999999999997</v>
      </c>
      <c r="H21" s="38">
        <v>1778.35</v>
      </c>
      <c r="I21" s="38">
        <v>1755.2499999999998</v>
      </c>
      <c r="J21" s="38">
        <v>1834.3499999999997</v>
      </c>
      <c r="K21" s="38">
        <v>1857.4499999999996</v>
      </c>
      <c r="L21" s="38">
        <v>1873.8999999999996</v>
      </c>
      <c r="M21" s="28">
        <v>1841</v>
      </c>
      <c r="N21" s="28">
        <v>1801.45</v>
      </c>
      <c r="O21" s="39">
        <v>19379000</v>
      </c>
      <c r="P21" s="40">
        <v>-1.21118412575699E-3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737.2</v>
      </c>
      <c r="F22" s="37">
        <v>738.45000000000016</v>
      </c>
      <c r="G22" s="38">
        <v>725.3000000000003</v>
      </c>
      <c r="H22" s="38">
        <v>713.40000000000009</v>
      </c>
      <c r="I22" s="38">
        <v>700.25000000000023</v>
      </c>
      <c r="J22" s="38">
        <v>750.35000000000036</v>
      </c>
      <c r="K22" s="38">
        <v>763.50000000000023</v>
      </c>
      <c r="L22" s="38">
        <v>775.40000000000043</v>
      </c>
      <c r="M22" s="28">
        <v>751.6</v>
      </c>
      <c r="N22" s="28">
        <v>726.55</v>
      </c>
      <c r="O22" s="39">
        <v>83346250</v>
      </c>
      <c r="P22" s="40">
        <v>3.3255086071987479E-3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3506.35</v>
      </c>
      <c r="F23" s="37">
        <v>3487.2333333333336</v>
      </c>
      <c r="G23" s="38">
        <v>3449.4666666666672</v>
      </c>
      <c r="H23" s="38">
        <v>3392.5833333333335</v>
      </c>
      <c r="I23" s="38">
        <v>3354.8166666666671</v>
      </c>
      <c r="J23" s="38">
        <v>3544.1166666666672</v>
      </c>
      <c r="K23" s="38">
        <v>3581.8833333333337</v>
      </c>
      <c r="L23" s="38">
        <v>3638.7666666666673</v>
      </c>
      <c r="M23" s="28">
        <v>3525</v>
      </c>
      <c r="N23" s="28">
        <v>3430.35</v>
      </c>
      <c r="O23" s="39">
        <v>170200</v>
      </c>
      <c r="P23" s="40">
        <v>2.9020556227327691E-2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581.5</v>
      </c>
      <c r="F24" s="37">
        <v>581.36666666666667</v>
      </c>
      <c r="G24" s="38">
        <v>576.63333333333333</v>
      </c>
      <c r="H24" s="38">
        <v>571.76666666666665</v>
      </c>
      <c r="I24" s="38">
        <v>567.0333333333333</v>
      </c>
      <c r="J24" s="38">
        <v>586.23333333333335</v>
      </c>
      <c r="K24" s="38">
        <v>590.9666666666667</v>
      </c>
      <c r="L24" s="38">
        <v>595.83333333333337</v>
      </c>
      <c r="M24" s="28">
        <v>586.1</v>
      </c>
      <c r="N24" s="28">
        <v>576.5</v>
      </c>
      <c r="O24" s="39">
        <v>6976000</v>
      </c>
      <c r="P24" s="40">
        <v>1.8542852971236676E-2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295.25</v>
      </c>
      <c r="F25" s="37">
        <v>297.01666666666665</v>
      </c>
      <c r="G25" s="38">
        <v>292.5333333333333</v>
      </c>
      <c r="H25" s="38">
        <v>289.81666666666666</v>
      </c>
      <c r="I25" s="38">
        <v>285.33333333333331</v>
      </c>
      <c r="J25" s="38">
        <v>299.73333333333329</v>
      </c>
      <c r="K25" s="38">
        <v>304.21666666666664</v>
      </c>
      <c r="L25" s="38">
        <v>306.93333333333328</v>
      </c>
      <c r="M25" s="28">
        <v>301.5</v>
      </c>
      <c r="N25" s="28">
        <v>294.3</v>
      </c>
      <c r="O25" s="39">
        <v>27300000</v>
      </c>
      <c r="P25" s="40">
        <v>-3.4495975469528554E-3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755.3</v>
      </c>
      <c r="F26" s="37">
        <v>751.43333333333328</v>
      </c>
      <c r="G26" s="38">
        <v>734.21666666666658</v>
      </c>
      <c r="H26" s="38">
        <v>713.13333333333333</v>
      </c>
      <c r="I26" s="38">
        <v>695.91666666666663</v>
      </c>
      <c r="J26" s="38">
        <v>772.51666666666654</v>
      </c>
      <c r="K26" s="38">
        <v>789.73333333333323</v>
      </c>
      <c r="L26" s="38">
        <v>810.81666666666649</v>
      </c>
      <c r="M26" s="28">
        <v>768.65</v>
      </c>
      <c r="N26" s="28">
        <v>730.35</v>
      </c>
      <c r="O26" s="39">
        <v>2036300</v>
      </c>
      <c r="P26" s="40">
        <v>4.6026609133405248E-2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4787.6000000000004</v>
      </c>
      <c r="F27" s="37">
        <v>4832.916666666667</v>
      </c>
      <c r="G27" s="38">
        <v>4733.2833333333338</v>
      </c>
      <c r="H27" s="38">
        <v>4678.9666666666672</v>
      </c>
      <c r="I27" s="38">
        <v>4579.3333333333339</v>
      </c>
      <c r="J27" s="38">
        <v>4887.2333333333336</v>
      </c>
      <c r="K27" s="38">
        <v>4986.8666666666668</v>
      </c>
      <c r="L27" s="38">
        <v>5041.1833333333334</v>
      </c>
      <c r="M27" s="28">
        <v>4932.55</v>
      </c>
      <c r="N27" s="28">
        <v>4778.6000000000004</v>
      </c>
      <c r="O27" s="39">
        <v>2185375</v>
      </c>
      <c r="P27" s="40">
        <v>9.7025700259890275E-3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188.95</v>
      </c>
      <c r="F28" s="37">
        <v>190.26666666666665</v>
      </c>
      <c r="G28" s="38">
        <v>187.23333333333329</v>
      </c>
      <c r="H28" s="38">
        <v>185.51666666666665</v>
      </c>
      <c r="I28" s="38">
        <v>182.48333333333329</v>
      </c>
      <c r="J28" s="38">
        <v>191.98333333333329</v>
      </c>
      <c r="K28" s="38">
        <v>195.01666666666665</v>
      </c>
      <c r="L28" s="38">
        <v>196.73333333333329</v>
      </c>
      <c r="M28" s="28">
        <v>193.3</v>
      </c>
      <c r="N28" s="28">
        <v>188.55</v>
      </c>
      <c r="O28" s="39">
        <v>15667500</v>
      </c>
      <c r="P28" s="40">
        <v>-1.4340344168260039E-3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110.9</v>
      </c>
      <c r="F29" s="37">
        <v>111.98333333333333</v>
      </c>
      <c r="G29" s="38">
        <v>108.96666666666667</v>
      </c>
      <c r="H29" s="38">
        <v>107.03333333333333</v>
      </c>
      <c r="I29" s="38">
        <v>104.01666666666667</v>
      </c>
      <c r="J29" s="38">
        <v>113.91666666666667</v>
      </c>
      <c r="K29" s="38">
        <v>116.93333333333335</v>
      </c>
      <c r="L29" s="38">
        <v>118.86666666666667</v>
      </c>
      <c r="M29" s="28">
        <v>115</v>
      </c>
      <c r="N29" s="28">
        <v>110.05</v>
      </c>
      <c r="O29" s="39">
        <v>45576000</v>
      </c>
      <c r="P29" s="40">
        <v>-3.5704084547272211E-2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3057.65</v>
      </c>
      <c r="F30" s="37">
        <v>3182.0499999999997</v>
      </c>
      <c r="G30" s="38">
        <v>2918.1999999999994</v>
      </c>
      <c r="H30" s="38">
        <v>2778.7499999999995</v>
      </c>
      <c r="I30" s="38">
        <v>2514.8999999999992</v>
      </c>
      <c r="J30" s="38">
        <v>3321.4999999999995</v>
      </c>
      <c r="K30" s="38">
        <v>3585.35</v>
      </c>
      <c r="L30" s="38">
        <v>3724.7999999999997</v>
      </c>
      <c r="M30" s="28">
        <v>3445.9</v>
      </c>
      <c r="N30" s="28">
        <v>3042.6</v>
      </c>
      <c r="O30" s="39">
        <v>5078550</v>
      </c>
      <c r="P30" s="40">
        <v>4.0033212739457921E-3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2019.85</v>
      </c>
      <c r="F31" s="37">
        <v>2025.6499999999999</v>
      </c>
      <c r="G31" s="38">
        <v>1991.9499999999998</v>
      </c>
      <c r="H31" s="38">
        <v>1964.05</v>
      </c>
      <c r="I31" s="38">
        <v>1930.35</v>
      </c>
      <c r="J31" s="38">
        <v>2053.5499999999997</v>
      </c>
      <c r="K31" s="38">
        <v>2087.25</v>
      </c>
      <c r="L31" s="38">
        <v>2115.1499999999996</v>
      </c>
      <c r="M31" s="28">
        <v>2059.35</v>
      </c>
      <c r="N31" s="28">
        <v>1997.75</v>
      </c>
      <c r="O31" s="39">
        <v>883025</v>
      </c>
      <c r="P31" s="40">
        <v>-2.282410225197809E-2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9840.15</v>
      </c>
      <c r="F32" s="37">
        <v>9844.0833333333339</v>
      </c>
      <c r="G32" s="38">
        <v>9743.1666666666679</v>
      </c>
      <c r="H32" s="38">
        <v>9646.1833333333343</v>
      </c>
      <c r="I32" s="38">
        <v>9545.2666666666682</v>
      </c>
      <c r="J32" s="38">
        <v>9941.0666666666675</v>
      </c>
      <c r="K32" s="38">
        <v>10041.983333333335</v>
      </c>
      <c r="L32" s="38">
        <v>10138.966666666667</v>
      </c>
      <c r="M32" s="28">
        <v>9945</v>
      </c>
      <c r="N32" s="28">
        <v>9747.1</v>
      </c>
      <c r="O32" s="39">
        <v>120525</v>
      </c>
      <c r="P32" s="40">
        <v>-3.7197768133911966E-3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1181.6500000000001</v>
      </c>
      <c r="F33" s="37">
        <v>1170.3999999999999</v>
      </c>
      <c r="G33" s="38">
        <v>1152.4999999999998</v>
      </c>
      <c r="H33" s="38">
        <v>1123.3499999999999</v>
      </c>
      <c r="I33" s="38">
        <v>1105.4499999999998</v>
      </c>
      <c r="J33" s="38">
        <v>1199.5499999999997</v>
      </c>
      <c r="K33" s="38">
        <v>1217.4499999999998</v>
      </c>
      <c r="L33" s="38">
        <v>1246.5999999999997</v>
      </c>
      <c r="M33" s="28">
        <v>1188.3</v>
      </c>
      <c r="N33" s="28">
        <v>1141.25</v>
      </c>
      <c r="O33" s="39">
        <v>2550500</v>
      </c>
      <c r="P33" s="40">
        <v>-7.1194464675892202E-2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680.6</v>
      </c>
      <c r="F34" s="37">
        <v>673.30000000000007</v>
      </c>
      <c r="G34" s="38">
        <v>656.30000000000018</v>
      </c>
      <c r="H34" s="38">
        <v>632.00000000000011</v>
      </c>
      <c r="I34" s="38">
        <v>615.00000000000023</v>
      </c>
      <c r="J34" s="38">
        <v>697.60000000000014</v>
      </c>
      <c r="K34" s="38">
        <v>714.59999999999991</v>
      </c>
      <c r="L34" s="38">
        <v>738.90000000000009</v>
      </c>
      <c r="M34" s="28">
        <v>690.3</v>
      </c>
      <c r="N34" s="28">
        <v>649</v>
      </c>
      <c r="O34" s="39">
        <v>15771750</v>
      </c>
      <c r="P34" s="40">
        <v>-5.7210401891252954E-3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729.05</v>
      </c>
      <c r="F35" s="37">
        <v>735.18333333333328</v>
      </c>
      <c r="G35" s="38">
        <v>720.46666666666658</v>
      </c>
      <c r="H35" s="38">
        <v>711.88333333333333</v>
      </c>
      <c r="I35" s="38">
        <v>697.16666666666663</v>
      </c>
      <c r="J35" s="38">
        <v>743.76666666666654</v>
      </c>
      <c r="K35" s="38">
        <v>758.48333333333323</v>
      </c>
      <c r="L35" s="38">
        <v>767.06666666666649</v>
      </c>
      <c r="M35" s="28">
        <v>749.9</v>
      </c>
      <c r="N35" s="28">
        <v>726.6</v>
      </c>
      <c r="O35" s="39">
        <v>45102000</v>
      </c>
      <c r="P35" s="40">
        <v>-7.1785600340316925E-4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3585.05</v>
      </c>
      <c r="F36" s="37">
        <v>3618</v>
      </c>
      <c r="G36" s="38">
        <v>3544.6</v>
      </c>
      <c r="H36" s="38">
        <v>3504.15</v>
      </c>
      <c r="I36" s="38">
        <v>3430.75</v>
      </c>
      <c r="J36" s="38">
        <v>3658.45</v>
      </c>
      <c r="K36" s="38">
        <v>3731.8499999999995</v>
      </c>
      <c r="L36" s="38">
        <v>3772.2999999999997</v>
      </c>
      <c r="M36" s="28">
        <v>3691.4</v>
      </c>
      <c r="N36" s="28">
        <v>3577.55</v>
      </c>
      <c r="O36" s="39">
        <v>2149250</v>
      </c>
      <c r="P36" s="40">
        <v>-2.8916751383711737E-2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16246.3</v>
      </c>
      <c r="F37" s="37">
        <v>16316.4</v>
      </c>
      <c r="G37" s="38">
        <v>16146.5</v>
      </c>
      <c r="H37" s="38">
        <v>16046.7</v>
      </c>
      <c r="I37" s="38">
        <v>15876.800000000001</v>
      </c>
      <c r="J37" s="38">
        <v>16416.199999999997</v>
      </c>
      <c r="K37" s="38">
        <v>16586.099999999999</v>
      </c>
      <c r="L37" s="38">
        <v>16685.899999999998</v>
      </c>
      <c r="M37" s="28">
        <v>16486.3</v>
      </c>
      <c r="N37" s="28">
        <v>16216.6</v>
      </c>
      <c r="O37" s="39">
        <v>635300</v>
      </c>
      <c r="P37" s="40">
        <v>-2.5464028225187913E-2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6896.9</v>
      </c>
      <c r="F38" s="37">
        <v>6934.7333333333327</v>
      </c>
      <c r="G38" s="38">
        <v>6834.2666666666655</v>
      </c>
      <c r="H38" s="38">
        <v>6771.6333333333332</v>
      </c>
      <c r="I38" s="38">
        <v>6671.1666666666661</v>
      </c>
      <c r="J38" s="38">
        <v>6997.366666666665</v>
      </c>
      <c r="K38" s="38">
        <v>7097.8333333333321</v>
      </c>
      <c r="L38" s="38">
        <v>7160.4666666666644</v>
      </c>
      <c r="M38" s="28">
        <v>7035.2</v>
      </c>
      <c r="N38" s="28">
        <v>6872.1</v>
      </c>
      <c r="O38" s="39">
        <v>3959875</v>
      </c>
      <c r="P38" s="40">
        <v>-4.5250290670269932E-3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2064.85</v>
      </c>
      <c r="F39" s="37">
        <v>2093.6333333333332</v>
      </c>
      <c r="G39" s="38">
        <v>2031.3666666666663</v>
      </c>
      <c r="H39" s="38">
        <v>1997.8833333333332</v>
      </c>
      <c r="I39" s="38">
        <v>1935.6166666666663</v>
      </c>
      <c r="J39" s="38">
        <v>2127.1166666666663</v>
      </c>
      <c r="K39" s="38">
        <v>2189.3833333333328</v>
      </c>
      <c r="L39" s="38">
        <v>2222.8666666666663</v>
      </c>
      <c r="M39" s="28">
        <v>2155.9</v>
      </c>
      <c r="N39" s="28">
        <v>2060.15</v>
      </c>
      <c r="O39" s="39">
        <v>1313800</v>
      </c>
      <c r="P39" s="40">
        <v>-1.4107759267597178E-2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501</v>
      </c>
      <c r="F40" s="37">
        <v>503.66666666666669</v>
      </c>
      <c r="G40" s="38">
        <v>484.33333333333337</v>
      </c>
      <c r="H40" s="38">
        <v>467.66666666666669</v>
      </c>
      <c r="I40" s="38">
        <v>448.33333333333337</v>
      </c>
      <c r="J40" s="38">
        <v>520.33333333333337</v>
      </c>
      <c r="K40" s="38">
        <v>539.66666666666674</v>
      </c>
      <c r="L40" s="38">
        <v>556.33333333333337</v>
      </c>
      <c r="M40" s="28">
        <v>523</v>
      </c>
      <c r="N40" s="28">
        <v>487</v>
      </c>
      <c r="O40" s="39">
        <v>9291200</v>
      </c>
      <c r="P40" s="40">
        <v>0.24854869920447215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295.25</v>
      </c>
      <c r="F41" s="37">
        <v>298.7</v>
      </c>
      <c r="G41" s="38">
        <v>289.89999999999998</v>
      </c>
      <c r="H41" s="38">
        <v>284.55</v>
      </c>
      <c r="I41" s="38">
        <v>275.75</v>
      </c>
      <c r="J41" s="38">
        <v>304.04999999999995</v>
      </c>
      <c r="K41" s="38">
        <v>312.85000000000002</v>
      </c>
      <c r="L41" s="38">
        <v>318.19999999999993</v>
      </c>
      <c r="M41" s="28">
        <v>307.5</v>
      </c>
      <c r="N41" s="28">
        <v>293.35000000000002</v>
      </c>
      <c r="O41" s="39">
        <v>28497600</v>
      </c>
      <c r="P41" s="40">
        <v>-3.5516296070667072E-2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106.95</v>
      </c>
      <c r="F42" s="37">
        <v>107.13333333333333</v>
      </c>
      <c r="G42" s="38">
        <v>106.01666666666665</v>
      </c>
      <c r="H42" s="38">
        <v>105.08333333333333</v>
      </c>
      <c r="I42" s="38">
        <v>103.96666666666665</v>
      </c>
      <c r="J42" s="38">
        <v>108.06666666666665</v>
      </c>
      <c r="K42" s="38">
        <v>109.18333333333332</v>
      </c>
      <c r="L42" s="38">
        <v>110.11666666666665</v>
      </c>
      <c r="M42" s="28">
        <v>108.25</v>
      </c>
      <c r="N42" s="28">
        <v>106.2</v>
      </c>
      <c r="O42" s="39">
        <v>107441100</v>
      </c>
      <c r="P42" s="40">
        <v>5.4478099803878836E-4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1960.8</v>
      </c>
      <c r="F43" s="37">
        <v>1961.95</v>
      </c>
      <c r="G43" s="38">
        <v>1933.9</v>
      </c>
      <c r="H43" s="38">
        <v>1907</v>
      </c>
      <c r="I43" s="38">
        <v>1878.95</v>
      </c>
      <c r="J43" s="38">
        <v>1988.8500000000001</v>
      </c>
      <c r="K43" s="38">
        <v>2016.8999999999999</v>
      </c>
      <c r="L43" s="38">
        <v>2043.8000000000002</v>
      </c>
      <c r="M43" s="28">
        <v>1990</v>
      </c>
      <c r="N43" s="28">
        <v>1935.05</v>
      </c>
      <c r="O43" s="39">
        <v>1463000</v>
      </c>
      <c r="P43" s="40">
        <v>2.8218013142636257E-2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208.4</v>
      </c>
      <c r="F44" s="37">
        <v>209.48333333333335</v>
      </c>
      <c r="G44" s="38">
        <v>205.16666666666669</v>
      </c>
      <c r="H44" s="38">
        <v>201.93333333333334</v>
      </c>
      <c r="I44" s="38">
        <v>197.61666666666667</v>
      </c>
      <c r="J44" s="38">
        <v>212.7166666666667</v>
      </c>
      <c r="K44" s="38">
        <v>217.03333333333336</v>
      </c>
      <c r="L44" s="38">
        <v>220.26666666666671</v>
      </c>
      <c r="M44" s="28">
        <v>213.8</v>
      </c>
      <c r="N44" s="28">
        <v>206.25</v>
      </c>
      <c r="O44" s="39">
        <v>34253200</v>
      </c>
      <c r="P44" s="40">
        <v>9.5128173976430572E-2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696.3</v>
      </c>
      <c r="F45" s="37">
        <v>701.55000000000007</v>
      </c>
      <c r="G45" s="38">
        <v>689.40000000000009</v>
      </c>
      <c r="H45" s="38">
        <v>682.5</v>
      </c>
      <c r="I45" s="38">
        <v>670.35</v>
      </c>
      <c r="J45" s="38">
        <v>708.45000000000016</v>
      </c>
      <c r="K45" s="38">
        <v>720.6</v>
      </c>
      <c r="L45" s="38">
        <v>727.50000000000023</v>
      </c>
      <c r="M45" s="28">
        <v>713.7</v>
      </c>
      <c r="N45" s="28">
        <v>694.65</v>
      </c>
      <c r="O45" s="39">
        <v>4501200</v>
      </c>
      <c r="P45" s="40">
        <v>-1.9512195121951219E-3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671.5</v>
      </c>
      <c r="F46" s="37">
        <v>676.35</v>
      </c>
      <c r="G46" s="38">
        <v>664</v>
      </c>
      <c r="H46" s="38">
        <v>656.5</v>
      </c>
      <c r="I46" s="38">
        <v>644.15</v>
      </c>
      <c r="J46" s="38">
        <v>683.85</v>
      </c>
      <c r="K46" s="38">
        <v>696.20000000000016</v>
      </c>
      <c r="L46" s="38">
        <v>703.7</v>
      </c>
      <c r="M46" s="28">
        <v>688.7</v>
      </c>
      <c r="N46" s="28">
        <v>668.85</v>
      </c>
      <c r="O46" s="39">
        <v>6180750</v>
      </c>
      <c r="P46" s="40">
        <v>3.1649421789409615E-3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711.15</v>
      </c>
      <c r="F47" s="37">
        <v>715.51666666666677</v>
      </c>
      <c r="G47" s="38">
        <v>705.63333333333355</v>
      </c>
      <c r="H47" s="38">
        <v>700.11666666666679</v>
      </c>
      <c r="I47" s="38">
        <v>690.23333333333358</v>
      </c>
      <c r="J47" s="38">
        <v>721.03333333333353</v>
      </c>
      <c r="K47" s="38">
        <v>730.91666666666674</v>
      </c>
      <c r="L47" s="38">
        <v>736.43333333333351</v>
      </c>
      <c r="M47" s="28">
        <v>725.4</v>
      </c>
      <c r="N47" s="28">
        <v>710</v>
      </c>
      <c r="O47" s="39">
        <v>51311400</v>
      </c>
      <c r="P47" s="40">
        <v>1.4138455472314538E-2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50.8</v>
      </c>
      <c r="F48" s="37">
        <v>51.066666666666663</v>
      </c>
      <c r="G48" s="38">
        <v>50.383333333333326</v>
      </c>
      <c r="H48" s="38">
        <v>49.966666666666661</v>
      </c>
      <c r="I48" s="38">
        <v>49.283333333333324</v>
      </c>
      <c r="J48" s="38">
        <v>51.483333333333327</v>
      </c>
      <c r="K48" s="38">
        <v>52.166666666666664</v>
      </c>
      <c r="L48" s="38">
        <v>52.583333333333329</v>
      </c>
      <c r="M48" s="28">
        <v>51.75</v>
      </c>
      <c r="N48" s="28">
        <v>50.65</v>
      </c>
      <c r="O48" s="39">
        <v>105010500</v>
      </c>
      <c r="P48" s="40">
        <v>-3.9836669654416887E-3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330.65</v>
      </c>
      <c r="F49" s="37">
        <v>332.36666666666667</v>
      </c>
      <c r="G49" s="38">
        <v>328.13333333333333</v>
      </c>
      <c r="H49" s="38">
        <v>325.61666666666667</v>
      </c>
      <c r="I49" s="38">
        <v>321.38333333333333</v>
      </c>
      <c r="J49" s="38">
        <v>334.88333333333333</v>
      </c>
      <c r="K49" s="38">
        <v>339.11666666666667</v>
      </c>
      <c r="L49" s="38">
        <v>341.63333333333333</v>
      </c>
      <c r="M49" s="28">
        <v>336.6</v>
      </c>
      <c r="N49" s="28">
        <v>329.85</v>
      </c>
      <c r="O49" s="39">
        <v>21130100</v>
      </c>
      <c r="P49" s="40">
        <v>5.0322721802866207E-3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14262.7</v>
      </c>
      <c r="F50" s="37">
        <v>14387.300000000001</v>
      </c>
      <c r="G50" s="38">
        <v>14088.850000000002</v>
      </c>
      <c r="H50" s="38">
        <v>13915.000000000002</v>
      </c>
      <c r="I50" s="38">
        <v>13616.550000000003</v>
      </c>
      <c r="J50" s="38">
        <v>14561.150000000001</v>
      </c>
      <c r="K50" s="38">
        <v>14859.600000000002</v>
      </c>
      <c r="L50" s="38">
        <v>15033.45</v>
      </c>
      <c r="M50" s="28">
        <v>14685.75</v>
      </c>
      <c r="N50" s="28">
        <v>14213.45</v>
      </c>
      <c r="O50" s="39">
        <v>201150</v>
      </c>
      <c r="P50" s="40">
        <v>1.9925280199252801E-3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358.1</v>
      </c>
      <c r="F51" s="37">
        <v>360.3</v>
      </c>
      <c r="G51" s="38">
        <v>354.40000000000003</v>
      </c>
      <c r="H51" s="38">
        <v>350.70000000000005</v>
      </c>
      <c r="I51" s="38">
        <v>344.80000000000007</v>
      </c>
      <c r="J51" s="38">
        <v>364</v>
      </c>
      <c r="K51" s="38">
        <v>369.9</v>
      </c>
      <c r="L51" s="38">
        <v>373.59999999999997</v>
      </c>
      <c r="M51" s="28">
        <v>366.2</v>
      </c>
      <c r="N51" s="28">
        <v>356.6</v>
      </c>
      <c r="O51" s="39">
        <v>23365800</v>
      </c>
      <c r="P51" s="40">
        <v>-9.915338265578522E-3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3248.2</v>
      </c>
      <c r="F52" s="37">
        <v>3279.9666666666667</v>
      </c>
      <c r="G52" s="38">
        <v>3209.9333333333334</v>
      </c>
      <c r="H52" s="38">
        <v>3171.6666666666665</v>
      </c>
      <c r="I52" s="38">
        <v>3101.6333333333332</v>
      </c>
      <c r="J52" s="38">
        <v>3318.2333333333336</v>
      </c>
      <c r="K52" s="38">
        <v>3388.2666666666673</v>
      </c>
      <c r="L52" s="38">
        <v>3426.5333333333338</v>
      </c>
      <c r="M52" s="28">
        <v>3350</v>
      </c>
      <c r="N52" s="28">
        <v>3241.7</v>
      </c>
      <c r="O52" s="39">
        <v>1873600</v>
      </c>
      <c r="P52" s="40">
        <v>3.8696086040580994E-2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444.25</v>
      </c>
      <c r="F53" s="37">
        <v>446.95</v>
      </c>
      <c r="G53" s="38">
        <v>440.4</v>
      </c>
      <c r="H53" s="38">
        <v>436.55</v>
      </c>
      <c r="I53" s="38">
        <v>430</v>
      </c>
      <c r="J53" s="38">
        <v>450.79999999999995</v>
      </c>
      <c r="K53" s="38">
        <v>457.35</v>
      </c>
      <c r="L53" s="38">
        <v>461.19999999999993</v>
      </c>
      <c r="M53" s="28">
        <v>453.5</v>
      </c>
      <c r="N53" s="28">
        <v>443.1</v>
      </c>
      <c r="O53" s="39">
        <v>3281200</v>
      </c>
      <c r="P53" s="40">
        <v>-5.2196770559519337E-2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225.25</v>
      </c>
      <c r="F54" s="37">
        <v>225.93333333333331</v>
      </c>
      <c r="G54" s="38">
        <v>223.41666666666663</v>
      </c>
      <c r="H54" s="38">
        <v>221.58333333333331</v>
      </c>
      <c r="I54" s="38">
        <v>219.06666666666663</v>
      </c>
      <c r="J54" s="38">
        <v>227.76666666666662</v>
      </c>
      <c r="K54" s="38">
        <v>230.28333333333333</v>
      </c>
      <c r="L54" s="38">
        <v>232.11666666666662</v>
      </c>
      <c r="M54" s="28">
        <v>228.45</v>
      </c>
      <c r="N54" s="28">
        <v>224.1</v>
      </c>
      <c r="O54" s="39">
        <v>41698800</v>
      </c>
      <c r="P54" s="40">
        <v>-1.8097207859358842E-3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601.70000000000005</v>
      </c>
      <c r="F55" s="37">
        <v>602.78333333333342</v>
      </c>
      <c r="G55" s="38">
        <v>593.21666666666681</v>
      </c>
      <c r="H55" s="38">
        <v>584.73333333333335</v>
      </c>
      <c r="I55" s="38">
        <v>575.16666666666674</v>
      </c>
      <c r="J55" s="38">
        <v>611.26666666666688</v>
      </c>
      <c r="K55" s="38">
        <v>620.83333333333348</v>
      </c>
      <c r="L55" s="38">
        <v>629.31666666666695</v>
      </c>
      <c r="M55" s="28">
        <v>612.35</v>
      </c>
      <c r="N55" s="28">
        <v>594.29999999999995</v>
      </c>
      <c r="O55" s="39">
        <v>3051750</v>
      </c>
      <c r="P55" s="40">
        <v>-2.4314214463840397E-2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433.65</v>
      </c>
      <c r="F56" s="37">
        <v>430.16666666666669</v>
      </c>
      <c r="G56" s="38">
        <v>418.58333333333337</v>
      </c>
      <c r="H56" s="38">
        <v>403.51666666666671</v>
      </c>
      <c r="I56" s="38">
        <v>391.93333333333339</v>
      </c>
      <c r="J56" s="38">
        <v>445.23333333333335</v>
      </c>
      <c r="K56" s="38">
        <v>456.81666666666672</v>
      </c>
      <c r="L56" s="38">
        <v>471.88333333333333</v>
      </c>
      <c r="M56" s="28">
        <v>441.75</v>
      </c>
      <c r="N56" s="28">
        <v>415.1</v>
      </c>
      <c r="O56" s="39">
        <v>2890500</v>
      </c>
      <c r="P56" s="40">
        <v>8.0156950672645735E-2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700.7</v>
      </c>
      <c r="F57" s="37">
        <v>707.45000000000016</v>
      </c>
      <c r="G57" s="38">
        <v>692.45000000000027</v>
      </c>
      <c r="H57" s="38">
        <v>684.20000000000016</v>
      </c>
      <c r="I57" s="38">
        <v>669.20000000000027</v>
      </c>
      <c r="J57" s="38">
        <v>715.70000000000027</v>
      </c>
      <c r="K57" s="38">
        <v>730.7</v>
      </c>
      <c r="L57" s="38">
        <v>738.95000000000027</v>
      </c>
      <c r="M57" s="28">
        <v>722.45</v>
      </c>
      <c r="N57" s="28">
        <v>699.2</v>
      </c>
      <c r="O57" s="39">
        <v>9092500</v>
      </c>
      <c r="P57" s="40">
        <v>-2.2837184309511014E-2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1054.8</v>
      </c>
      <c r="F58" s="37">
        <v>1059.9666666666667</v>
      </c>
      <c r="G58" s="38">
        <v>1046.9333333333334</v>
      </c>
      <c r="H58" s="38">
        <v>1039.0666666666666</v>
      </c>
      <c r="I58" s="38">
        <v>1026.0333333333333</v>
      </c>
      <c r="J58" s="38">
        <v>1067.8333333333335</v>
      </c>
      <c r="K58" s="38">
        <v>1080.8666666666668</v>
      </c>
      <c r="L58" s="38">
        <v>1088.7333333333336</v>
      </c>
      <c r="M58" s="28">
        <v>1073</v>
      </c>
      <c r="N58" s="28">
        <v>1052.0999999999999</v>
      </c>
      <c r="O58" s="39">
        <v>9897550</v>
      </c>
      <c r="P58" s="40">
        <v>-7.7544637038967808E-3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182.9</v>
      </c>
      <c r="F59" s="37">
        <v>182.46666666666667</v>
      </c>
      <c r="G59" s="38">
        <v>177.93333333333334</v>
      </c>
      <c r="H59" s="38">
        <v>172.96666666666667</v>
      </c>
      <c r="I59" s="38">
        <v>168.43333333333334</v>
      </c>
      <c r="J59" s="38">
        <v>187.43333333333334</v>
      </c>
      <c r="K59" s="38">
        <v>191.9666666666667</v>
      </c>
      <c r="L59" s="38">
        <v>196.93333333333334</v>
      </c>
      <c r="M59" s="28">
        <v>187</v>
      </c>
      <c r="N59" s="28">
        <v>177.5</v>
      </c>
      <c r="O59" s="39">
        <v>39274200</v>
      </c>
      <c r="P59" s="40">
        <v>7.6188284037288528E-2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4449.6000000000004</v>
      </c>
      <c r="F60" s="37">
        <v>4446.4666666666672</v>
      </c>
      <c r="G60" s="38">
        <v>4403.1333333333341</v>
      </c>
      <c r="H60" s="38">
        <v>4356.666666666667</v>
      </c>
      <c r="I60" s="38">
        <v>4313.3333333333339</v>
      </c>
      <c r="J60" s="38">
        <v>4492.9333333333343</v>
      </c>
      <c r="K60" s="38">
        <v>4536.2666666666664</v>
      </c>
      <c r="L60" s="38">
        <v>4582.7333333333345</v>
      </c>
      <c r="M60" s="28">
        <v>4489.8</v>
      </c>
      <c r="N60" s="28">
        <v>4400</v>
      </c>
      <c r="O60" s="39">
        <v>1307400</v>
      </c>
      <c r="P60" s="40">
        <v>-2.3161984459055589E-2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1514.25</v>
      </c>
      <c r="F61" s="37">
        <v>1520.0166666666667</v>
      </c>
      <c r="G61" s="38">
        <v>1505.1833333333334</v>
      </c>
      <c r="H61" s="38">
        <v>1496.1166666666668</v>
      </c>
      <c r="I61" s="38">
        <v>1481.2833333333335</v>
      </c>
      <c r="J61" s="38">
        <v>1529.0833333333333</v>
      </c>
      <c r="K61" s="38">
        <v>1543.9166666666667</v>
      </c>
      <c r="L61" s="38">
        <v>1552.9833333333331</v>
      </c>
      <c r="M61" s="28">
        <v>1534.85</v>
      </c>
      <c r="N61" s="28">
        <v>1510.95</v>
      </c>
      <c r="O61" s="39">
        <v>2375100</v>
      </c>
      <c r="P61" s="40">
        <v>2.5114492539518394E-3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615.4</v>
      </c>
      <c r="F62" s="37">
        <v>618.4666666666667</v>
      </c>
      <c r="G62" s="38">
        <v>608.93333333333339</v>
      </c>
      <c r="H62" s="38">
        <v>602.4666666666667</v>
      </c>
      <c r="I62" s="38">
        <v>592.93333333333339</v>
      </c>
      <c r="J62" s="38">
        <v>624.93333333333339</v>
      </c>
      <c r="K62" s="38">
        <v>634.4666666666667</v>
      </c>
      <c r="L62" s="38">
        <v>640.93333333333339</v>
      </c>
      <c r="M62" s="28">
        <v>628</v>
      </c>
      <c r="N62" s="28">
        <v>612</v>
      </c>
      <c r="O62" s="39">
        <v>5767200</v>
      </c>
      <c r="P62" s="40">
        <v>-4.2817679558011046E-3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857.65</v>
      </c>
      <c r="F63" s="37">
        <v>858.23333333333323</v>
      </c>
      <c r="G63" s="38">
        <v>844.56666666666649</v>
      </c>
      <c r="H63" s="38">
        <v>831.48333333333323</v>
      </c>
      <c r="I63" s="38">
        <v>817.81666666666649</v>
      </c>
      <c r="J63" s="38">
        <v>871.31666666666649</v>
      </c>
      <c r="K63" s="38">
        <v>884.98333333333323</v>
      </c>
      <c r="L63" s="38">
        <v>898.06666666666649</v>
      </c>
      <c r="M63" s="28">
        <v>871.9</v>
      </c>
      <c r="N63" s="28">
        <v>845.15</v>
      </c>
      <c r="O63" s="39">
        <v>1096250</v>
      </c>
      <c r="P63" s="40">
        <v>0.16622340425531915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395.1</v>
      </c>
      <c r="F64" s="37">
        <v>394</v>
      </c>
      <c r="G64" s="38">
        <v>389.35</v>
      </c>
      <c r="H64" s="38">
        <v>383.6</v>
      </c>
      <c r="I64" s="38">
        <v>378.95000000000005</v>
      </c>
      <c r="J64" s="38">
        <v>399.75</v>
      </c>
      <c r="K64" s="38">
        <v>404.4</v>
      </c>
      <c r="L64" s="38">
        <v>410.15</v>
      </c>
      <c r="M64" s="28">
        <v>398.65</v>
      </c>
      <c r="N64" s="28">
        <v>388.25</v>
      </c>
      <c r="O64" s="39">
        <v>4820200</v>
      </c>
      <c r="P64" s="40">
        <v>3.0573847601128881E-2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120.05</v>
      </c>
      <c r="F65" s="37">
        <v>120.53333333333335</v>
      </c>
      <c r="G65" s="38">
        <v>119.06666666666669</v>
      </c>
      <c r="H65" s="38">
        <v>118.08333333333334</v>
      </c>
      <c r="I65" s="38">
        <v>116.61666666666669</v>
      </c>
      <c r="J65" s="38">
        <v>121.51666666666669</v>
      </c>
      <c r="K65" s="38">
        <v>122.98333333333336</v>
      </c>
      <c r="L65" s="38">
        <v>123.9666666666667</v>
      </c>
      <c r="M65" s="28">
        <v>122</v>
      </c>
      <c r="N65" s="28">
        <v>119.55</v>
      </c>
      <c r="O65" s="39">
        <v>12913200</v>
      </c>
      <c r="P65" s="40">
        <v>2.8989433757789219E-2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1054.9000000000001</v>
      </c>
      <c r="F66" s="37">
        <v>1050.1333333333334</v>
      </c>
      <c r="G66" s="38">
        <v>1026.2666666666669</v>
      </c>
      <c r="H66" s="38">
        <v>997.63333333333344</v>
      </c>
      <c r="I66" s="38">
        <v>973.76666666666688</v>
      </c>
      <c r="J66" s="38">
        <v>1078.7666666666669</v>
      </c>
      <c r="K66" s="38">
        <v>1102.6333333333332</v>
      </c>
      <c r="L66" s="38">
        <v>1131.2666666666669</v>
      </c>
      <c r="M66" s="28">
        <v>1074</v>
      </c>
      <c r="N66" s="28">
        <v>1021.5</v>
      </c>
      <c r="O66" s="39">
        <v>1833000</v>
      </c>
      <c r="P66" s="40">
        <v>0.13653273809523808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550.25</v>
      </c>
      <c r="F67" s="37">
        <v>553.7166666666667</v>
      </c>
      <c r="G67" s="38">
        <v>544.53333333333342</v>
      </c>
      <c r="H67" s="38">
        <v>538.81666666666672</v>
      </c>
      <c r="I67" s="38">
        <v>529.63333333333344</v>
      </c>
      <c r="J67" s="38">
        <v>559.43333333333339</v>
      </c>
      <c r="K67" s="38">
        <v>568.61666666666679</v>
      </c>
      <c r="L67" s="38">
        <v>574.33333333333337</v>
      </c>
      <c r="M67" s="28">
        <v>562.9</v>
      </c>
      <c r="N67" s="28">
        <v>548</v>
      </c>
      <c r="O67" s="39">
        <v>12757500</v>
      </c>
      <c r="P67" s="40">
        <v>-5.9413655400798676E-3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1426.15</v>
      </c>
      <c r="F68" s="37">
        <v>1434.0666666666666</v>
      </c>
      <c r="G68" s="38">
        <v>1407.0833333333333</v>
      </c>
      <c r="H68" s="38">
        <v>1388.0166666666667</v>
      </c>
      <c r="I68" s="38">
        <v>1361.0333333333333</v>
      </c>
      <c r="J68" s="38">
        <v>1453.1333333333332</v>
      </c>
      <c r="K68" s="38">
        <v>1480.1166666666668</v>
      </c>
      <c r="L68" s="38">
        <v>1499.1833333333332</v>
      </c>
      <c r="M68" s="28">
        <v>1461.05</v>
      </c>
      <c r="N68" s="28">
        <v>1415</v>
      </c>
      <c r="O68" s="39">
        <v>1052250</v>
      </c>
      <c r="P68" s="40">
        <v>4.3381259295984131E-2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2273</v>
      </c>
      <c r="F69" s="37">
        <v>2265.5499999999997</v>
      </c>
      <c r="G69" s="38">
        <v>2231.0999999999995</v>
      </c>
      <c r="H69" s="38">
        <v>2189.1999999999998</v>
      </c>
      <c r="I69" s="38">
        <v>2154.7499999999995</v>
      </c>
      <c r="J69" s="38">
        <v>2307.4499999999994</v>
      </c>
      <c r="K69" s="38">
        <v>2341.8999999999992</v>
      </c>
      <c r="L69" s="38">
        <v>2383.7999999999993</v>
      </c>
      <c r="M69" s="28">
        <v>2300</v>
      </c>
      <c r="N69" s="28">
        <v>2223.65</v>
      </c>
      <c r="O69" s="39">
        <v>1678500</v>
      </c>
      <c r="P69" s="40">
        <v>-1.9710906701708279E-2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313.64999999999998</v>
      </c>
      <c r="F70" s="37">
        <v>306.41666666666669</v>
      </c>
      <c r="G70" s="38">
        <v>293.23333333333335</v>
      </c>
      <c r="H70" s="38">
        <v>272.81666666666666</v>
      </c>
      <c r="I70" s="38">
        <v>259.63333333333333</v>
      </c>
      <c r="J70" s="38">
        <v>326.83333333333337</v>
      </c>
      <c r="K70" s="38">
        <v>340.01666666666665</v>
      </c>
      <c r="L70" s="38">
        <v>360.43333333333339</v>
      </c>
      <c r="M70" s="28">
        <v>319.60000000000002</v>
      </c>
      <c r="N70" s="28">
        <v>286</v>
      </c>
      <c r="O70" s="39">
        <v>19253300</v>
      </c>
      <c r="P70" s="40">
        <v>0.26564862413063201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4472.8500000000004</v>
      </c>
      <c r="F71" s="37">
        <v>4492.416666666667</v>
      </c>
      <c r="G71" s="38">
        <v>4424.8333333333339</v>
      </c>
      <c r="H71" s="38">
        <v>4376.8166666666666</v>
      </c>
      <c r="I71" s="38">
        <v>4309.2333333333336</v>
      </c>
      <c r="J71" s="38">
        <v>4540.4333333333343</v>
      </c>
      <c r="K71" s="38">
        <v>4608.0166666666682</v>
      </c>
      <c r="L71" s="38">
        <v>4656.0333333333347</v>
      </c>
      <c r="M71" s="28">
        <v>4560</v>
      </c>
      <c r="N71" s="28">
        <v>4444.3999999999996</v>
      </c>
      <c r="O71" s="39">
        <v>2281700</v>
      </c>
      <c r="P71" s="40">
        <v>-3.0669470732562216E-4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4471.3500000000004</v>
      </c>
      <c r="F72" s="37">
        <v>4473.083333333333</v>
      </c>
      <c r="G72" s="38">
        <v>4406.1666666666661</v>
      </c>
      <c r="H72" s="38">
        <v>4340.9833333333327</v>
      </c>
      <c r="I72" s="38">
        <v>4274.0666666666657</v>
      </c>
      <c r="J72" s="38">
        <v>4538.2666666666664</v>
      </c>
      <c r="K72" s="38">
        <v>4605.1833333333325</v>
      </c>
      <c r="L72" s="38">
        <v>4670.3666666666668</v>
      </c>
      <c r="M72" s="28">
        <v>4540</v>
      </c>
      <c r="N72" s="28">
        <v>4407.8999999999996</v>
      </c>
      <c r="O72" s="39">
        <v>546500</v>
      </c>
      <c r="P72" s="40">
        <v>2.5087924970691677E-2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354.95</v>
      </c>
      <c r="F73" s="37">
        <v>358.33333333333331</v>
      </c>
      <c r="G73" s="38">
        <v>350.66666666666663</v>
      </c>
      <c r="H73" s="38">
        <v>346.38333333333333</v>
      </c>
      <c r="I73" s="38">
        <v>338.71666666666664</v>
      </c>
      <c r="J73" s="38">
        <v>362.61666666666662</v>
      </c>
      <c r="K73" s="38">
        <v>370.28333333333325</v>
      </c>
      <c r="L73" s="38">
        <v>374.56666666666661</v>
      </c>
      <c r="M73" s="28">
        <v>366</v>
      </c>
      <c r="N73" s="28">
        <v>354.05</v>
      </c>
      <c r="O73" s="39">
        <v>38412000</v>
      </c>
      <c r="P73" s="40">
        <v>-7.5880296700485978E-3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4022.55</v>
      </c>
      <c r="F74" s="37">
        <v>4040.7166666666667</v>
      </c>
      <c r="G74" s="38">
        <v>3995.8333333333335</v>
      </c>
      <c r="H74" s="38">
        <v>3969.1166666666668</v>
      </c>
      <c r="I74" s="38">
        <v>3924.2333333333336</v>
      </c>
      <c r="J74" s="38">
        <v>4067.4333333333334</v>
      </c>
      <c r="K74" s="38">
        <v>4112.3166666666666</v>
      </c>
      <c r="L74" s="38">
        <v>4139.0333333333328</v>
      </c>
      <c r="M74" s="28">
        <v>4085.6</v>
      </c>
      <c r="N74" s="28">
        <v>4014</v>
      </c>
      <c r="O74" s="39">
        <v>3047250</v>
      </c>
      <c r="P74" s="40">
        <v>6.9808748812425128E-3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2385.25</v>
      </c>
      <c r="F75" s="37">
        <v>2403.7999999999997</v>
      </c>
      <c r="G75" s="38">
        <v>2359.6999999999994</v>
      </c>
      <c r="H75" s="38">
        <v>2334.1499999999996</v>
      </c>
      <c r="I75" s="38">
        <v>2290.0499999999993</v>
      </c>
      <c r="J75" s="38">
        <v>2429.3499999999995</v>
      </c>
      <c r="K75" s="38">
        <v>2473.4499999999998</v>
      </c>
      <c r="L75" s="38">
        <v>2498.9999999999995</v>
      </c>
      <c r="M75" s="28">
        <v>2447.9</v>
      </c>
      <c r="N75" s="28">
        <v>2378.25</v>
      </c>
      <c r="O75" s="39">
        <v>3301550</v>
      </c>
      <c r="P75" s="40">
        <v>-1.964248596965288E-2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1762.55</v>
      </c>
      <c r="F76" s="37">
        <v>1753.7833333333335</v>
      </c>
      <c r="G76" s="38">
        <v>1739.7666666666671</v>
      </c>
      <c r="H76" s="38">
        <v>1716.9833333333336</v>
      </c>
      <c r="I76" s="38">
        <v>1702.9666666666672</v>
      </c>
      <c r="J76" s="38">
        <v>1776.5666666666671</v>
      </c>
      <c r="K76" s="38">
        <v>1790.5833333333335</v>
      </c>
      <c r="L76" s="38">
        <v>1813.366666666667</v>
      </c>
      <c r="M76" s="28">
        <v>1767.8</v>
      </c>
      <c r="N76" s="28">
        <v>1731</v>
      </c>
      <c r="O76" s="39">
        <v>5764000</v>
      </c>
      <c r="P76" s="40">
        <v>1.3245673402301074E-2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155.55000000000001</v>
      </c>
      <c r="F77" s="37">
        <v>156.1</v>
      </c>
      <c r="G77" s="38">
        <v>154.25</v>
      </c>
      <c r="H77" s="38">
        <v>152.95000000000002</v>
      </c>
      <c r="I77" s="38">
        <v>151.10000000000002</v>
      </c>
      <c r="J77" s="38">
        <v>157.39999999999998</v>
      </c>
      <c r="K77" s="38">
        <v>159.24999999999994</v>
      </c>
      <c r="L77" s="38">
        <v>160.54999999999995</v>
      </c>
      <c r="M77" s="28">
        <v>157.94999999999999</v>
      </c>
      <c r="N77" s="28">
        <v>154.80000000000001</v>
      </c>
      <c r="O77" s="39">
        <v>21160800</v>
      </c>
      <c r="P77" s="40">
        <v>1.4672881063352322E-2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97.8</v>
      </c>
      <c r="F78" s="37">
        <v>97.850000000000009</v>
      </c>
      <c r="G78" s="38">
        <v>97.15000000000002</v>
      </c>
      <c r="H78" s="38">
        <v>96.500000000000014</v>
      </c>
      <c r="I78" s="38">
        <v>95.800000000000026</v>
      </c>
      <c r="J78" s="38">
        <v>98.500000000000014</v>
      </c>
      <c r="K78" s="38">
        <v>99.2</v>
      </c>
      <c r="L78" s="38">
        <v>99.850000000000009</v>
      </c>
      <c r="M78" s="28">
        <v>98.55</v>
      </c>
      <c r="N78" s="28">
        <v>97.2</v>
      </c>
      <c r="O78" s="39">
        <v>60630000</v>
      </c>
      <c r="P78" s="40">
        <v>4.9504950495049506E-4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123.45</v>
      </c>
      <c r="F79" s="37">
        <v>124.76666666666665</v>
      </c>
      <c r="G79" s="38">
        <v>121.7833333333333</v>
      </c>
      <c r="H79" s="38">
        <v>120.11666666666665</v>
      </c>
      <c r="I79" s="38">
        <v>117.1333333333333</v>
      </c>
      <c r="J79" s="38">
        <v>126.43333333333331</v>
      </c>
      <c r="K79" s="38">
        <v>129.41666666666666</v>
      </c>
      <c r="L79" s="38">
        <v>131.08333333333331</v>
      </c>
      <c r="M79" s="28">
        <v>127.75</v>
      </c>
      <c r="N79" s="28">
        <v>123.1</v>
      </c>
      <c r="O79" s="39">
        <v>16198000</v>
      </c>
      <c r="P79" s="40">
        <v>1.5319426336375489E-2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144.94999999999999</v>
      </c>
      <c r="F80" s="37">
        <v>145.79999999999998</v>
      </c>
      <c r="G80" s="38">
        <v>143.74999999999997</v>
      </c>
      <c r="H80" s="38">
        <v>142.54999999999998</v>
      </c>
      <c r="I80" s="38">
        <v>140.49999999999997</v>
      </c>
      <c r="J80" s="38">
        <v>146.99999999999997</v>
      </c>
      <c r="K80" s="38">
        <v>149.04999999999998</v>
      </c>
      <c r="L80" s="38">
        <v>150.24999999999997</v>
      </c>
      <c r="M80" s="28">
        <v>147.85</v>
      </c>
      <c r="N80" s="28">
        <v>144.6</v>
      </c>
      <c r="O80" s="39">
        <v>37356400</v>
      </c>
      <c r="P80" s="40">
        <v>1.3236267372600927E-2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457.8</v>
      </c>
      <c r="F81" s="37">
        <v>457.88333333333338</v>
      </c>
      <c r="G81" s="38">
        <v>447.41666666666674</v>
      </c>
      <c r="H81" s="38">
        <v>437.03333333333336</v>
      </c>
      <c r="I81" s="38">
        <v>426.56666666666672</v>
      </c>
      <c r="J81" s="38">
        <v>468.26666666666677</v>
      </c>
      <c r="K81" s="38">
        <v>478.73333333333335</v>
      </c>
      <c r="L81" s="38">
        <v>489.11666666666679</v>
      </c>
      <c r="M81" s="28">
        <v>468.35</v>
      </c>
      <c r="N81" s="28">
        <v>447.5</v>
      </c>
      <c r="O81" s="39">
        <v>7518700</v>
      </c>
      <c r="P81" s="40">
        <v>4.4742729306487698E-2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37.5</v>
      </c>
      <c r="F82" s="37">
        <v>37.75</v>
      </c>
      <c r="G82" s="38">
        <v>37.15</v>
      </c>
      <c r="H82" s="38">
        <v>36.799999999999997</v>
      </c>
      <c r="I82" s="38">
        <v>36.199999999999996</v>
      </c>
      <c r="J82" s="38">
        <v>38.1</v>
      </c>
      <c r="K82" s="38">
        <v>38.699999999999996</v>
      </c>
      <c r="L82" s="38">
        <v>39.050000000000004</v>
      </c>
      <c r="M82" s="28">
        <v>38.35</v>
      </c>
      <c r="N82" s="28">
        <v>37.4</v>
      </c>
      <c r="O82" s="39">
        <v>109080000</v>
      </c>
      <c r="P82" s="40">
        <v>1.7418677859391395E-2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761.1</v>
      </c>
      <c r="F83" s="37">
        <v>764.88333333333333</v>
      </c>
      <c r="G83" s="38">
        <v>745.36666666666667</v>
      </c>
      <c r="H83" s="38">
        <v>729.63333333333333</v>
      </c>
      <c r="I83" s="38">
        <v>710.11666666666667</v>
      </c>
      <c r="J83" s="38">
        <v>780.61666666666667</v>
      </c>
      <c r="K83" s="38">
        <v>800.13333333333333</v>
      </c>
      <c r="L83" s="38">
        <v>815.86666666666667</v>
      </c>
      <c r="M83" s="28">
        <v>784.4</v>
      </c>
      <c r="N83" s="28">
        <v>749.15</v>
      </c>
      <c r="O83" s="39">
        <v>3550300</v>
      </c>
      <c r="P83" s="40">
        <v>1.4110657259561827E-2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724.05</v>
      </c>
      <c r="F84" s="37">
        <v>733.81666666666661</v>
      </c>
      <c r="G84" s="38">
        <v>712.58333333333326</v>
      </c>
      <c r="H84" s="38">
        <v>701.11666666666667</v>
      </c>
      <c r="I84" s="38">
        <v>679.88333333333333</v>
      </c>
      <c r="J84" s="38">
        <v>745.28333333333319</v>
      </c>
      <c r="K84" s="38">
        <v>766.51666666666654</v>
      </c>
      <c r="L84" s="38">
        <v>777.98333333333312</v>
      </c>
      <c r="M84" s="28">
        <v>755.05</v>
      </c>
      <c r="N84" s="28">
        <v>722.35</v>
      </c>
      <c r="O84" s="39">
        <v>9770500</v>
      </c>
      <c r="P84" s="40">
        <v>1.60141423594863E-2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1612.3</v>
      </c>
      <c r="F85" s="37">
        <v>1618.9666666666665</v>
      </c>
      <c r="G85" s="38">
        <v>1596.4333333333329</v>
      </c>
      <c r="H85" s="38">
        <v>1580.5666666666664</v>
      </c>
      <c r="I85" s="38">
        <v>1558.0333333333328</v>
      </c>
      <c r="J85" s="38">
        <v>1634.833333333333</v>
      </c>
      <c r="K85" s="38">
        <v>1657.3666666666663</v>
      </c>
      <c r="L85" s="38">
        <v>1673.2333333333331</v>
      </c>
      <c r="M85" s="28">
        <v>1641.5</v>
      </c>
      <c r="N85" s="28">
        <v>1603.1</v>
      </c>
      <c r="O85" s="39">
        <v>4986800</v>
      </c>
      <c r="P85" s="40">
        <v>-1.2739673143739545E-2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314.10000000000002</v>
      </c>
      <c r="F86" s="37">
        <v>313.88333333333338</v>
      </c>
      <c r="G86" s="38">
        <v>307.21666666666675</v>
      </c>
      <c r="H86" s="38">
        <v>300.33333333333337</v>
      </c>
      <c r="I86" s="38">
        <v>293.66666666666674</v>
      </c>
      <c r="J86" s="38">
        <v>320.76666666666677</v>
      </c>
      <c r="K86" s="38">
        <v>327.43333333333339</v>
      </c>
      <c r="L86" s="38">
        <v>334.31666666666678</v>
      </c>
      <c r="M86" s="28">
        <v>320.55</v>
      </c>
      <c r="N86" s="28">
        <v>307</v>
      </c>
      <c r="O86" s="39">
        <v>11237500</v>
      </c>
      <c r="P86" s="40">
        <v>-3.9840637450199202E-3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1573.7</v>
      </c>
      <c r="F87" s="37">
        <v>1584.3333333333333</v>
      </c>
      <c r="G87" s="38">
        <v>1550.7666666666664</v>
      </c>
      <c r="H87" s="38">
        <v>1527.8333333333333</v>
      </c>
      <c r="I87" s="38">
        <v>1494.2666666666664</v>
      </c>
      <c r="J87" s="38">
        <v>1607.2666666666664</v>
      </c>
      <c r="K87" s="38">
        <v>1640.8333333333335</v>
      </c>
      <c r="L87" s="38">
        <v>1663.7666666666664</v>
      </c>
      <c r="M87" s="28">
        <v>1617.9</v>
      </c>
      <c r="N87" s="28">
        <v>1561.4</v>
      </c>
      <c r="O87" s="39">
        <v>10532650</v>
      </c>
      <c r="P87" s="40">
        <v>-1.719705699849304E-2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270.05</v>
      </c>
      <c r="F88" s="37">
        <v>268.78333333333336</v>
      </c>
      <c r="G88" s="38">
        <v>263.2166666666667</v>
      </c>
      <c r="H88" s="38">
        <v>256.38333333333333</v>
      </c>
      <c r="I88" s="38">
        <v>250.81666666666666</v>
      </c>
      <c r="J88" s="38">
        <v>275.61666666666673</v>
      </c>
      <c r="K88" s="38">
        <v>281.18333333333345</v>
      </c>
      <c r="L88" s="38">
        <v>288.01666666666677</v>
      </c>
      <c r="M88" s="28">
        <v>274.35000000000002</v>
      </c>
      <c r="N88" s="28">
        <v>261.95</v>
      </c>
      <c r="O88" s="39">
        <v>2638400</v>
      </c>
      <c r="P88" s="40">
        <v>-4.7268262737875995E-2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500.55</v>
      </c>
      <c r="F89" s="37">
        <v>502.98333333333329</v>
      </c>
      <c r="G89" s="38">
        <v>495.96666666666658</v>
      </c>
      <c r="H89" s="38">
        <v>491.38333333333327</v>
      </c>
      <c r="I89" s="38">
        <v>484.36666666666656</v>
      </c>
      <c r="J89" s="38">
        <v>507.56666666666661</v>
      </c>
      <c r="K89" s="38">
        <v>514.58333333333337</v>
      </c>
      <c r="L89" s="38">
        <v>519.16666666666663</v>
      </c>
      <c r="M89" s="28">
        <v>510</v>
      </c>
      <c r="N89" s="28">
        <v>498.4</v>
      </c>
      <c r="O89" s="39">
        <v>4486250</v>
      </c>
      <c r="P89" s="40">
        <v>6.561757719714964E-2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1452.35</v>
      </c>
      <c r="F90" s="37">
        <v>1455.5833333333333</v>
      </c>
      <c r="G90" s="38">
        <v>1441.7666666666664</v>
      </c>
      <c r="H90" s="38">
        <v>1431.1833333333332</v>
      </c>
      <c r="I90" s="38">
        <v>1417.3666666666663</v>
      </c>
      <c r="J90" s="38">
        <v>1466.1666666666665</v>
      </c>
      <c r="K90" s="38">
        <v>1479.9833333333336</v>
      </c>
      <c r="L90" s="38">
        <v>1490.5666666666666</v>
      </c>
      <c r="M90" s="28">
        <v>1469.4</v>
      </c>
      <c r="N90" s="28">
        <v>1445</v>
      </c>
      <c r="O90" s="39">
        <v>2205900</v>
      </c>
      <c r="P90" s="40">
        <v>4.5475011256190905E-2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1139.6500000000001</v>
      </c>
      <c r="F91" s="37">
        <v>1147.1333333333334</v>
      </c>
      <c r="G91" s="38">
        <v>1129.2666666666669</v>
      </c>
      <c r="H91" s="38">
        <v>1118.8833333333334</v>
      </c>
      <c r="I91" s="38">
        <v>1101.0166666666669</v>
      </c>
      <c r="J91" s="38">
        <v>1157.5166666666669</v>
      </c>
      <c r="K91" s="38">
        <v>1175.3833333333332</v>
      </c>
      <c r="L91" s="38">
        <v>1185.7666666666669</v>
      </c>
      <c r="M91" s="28">
        <v>1165</v>
      </c>
      <c r="N91" s="28">
        <v>1136.75</v>
      </c>
      <c r="O91" s="39">
        <v>5264500</v>
      </c>
      <c r="P91" s="40">
        <v>7.1742873541228236E-3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1172.9000000000001</v>
      </c>
      <c r="F92" s="37">
        <v>1185.9166666666667</v>
      </c>
      <c r="G92" s="38">
        <v>1157.3833333333334</v>
      </c>
      <c r="H92" s="38">
        <v>1141.8666666666668</v>
      </c>
      <c r="I92" s="38">
        <v>1113.3333333333335</v>
      </c>
      <c r="J92" s="38">
        <v>1201.4333333333334</v>
      </c>
      <c r="K92" s="38">
        <v>1229.9666666666667</v>
      </c>
      <c r="L92" s="38">
        <v>1245.4833333333333</v>
      </c>
      <c r="M92" s="28">
        <v>1214.45</v>
      </c>
      <c r="N92" s="28">
        <v>1170.4000000000001</v>
      </c>
      <c r="O92" s="39">
        <v>20939800</v>
      </c>
      <c r="P92" s="40">
        <v>4.7629053722770889E-2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2394.65</v>
      </c>
      <c r="F93" s="37">
        <v>2411.75</v>
      </c>
      <c r="G93" s="38">
        <v>2369.3000000000002</v>
      </c>
      <c r="H93" s="38">
        <v>2343.9500000000003</v>
      </c>
      <c r="I93" s="38">
        <v>2301.5000000000005</v>
      </c>
      <c r="J93" s="38">
        <v>2437.1</v>
      </c>
      <c r="K93" s="38">
        <v>2479.5499999999997</v>
      </c>
      <c r="L93" s="38">
        <v>2504.8999999999996</v>
      </c>
      <c r="M93" s="28">
        <v>2454.1999999999998</v>
      </c>
      <c r="N93" s="28">
        <v>2386.4</v>
      </c>
      <c r="O93" s="39">
        <v>23023500</v>
      </c>
      <c r="P93" s="40">
        <v>-3.9222314028894062E-2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2160.6</v>
      </c>
      <c r="F94" s="37">
        <v>2188.3666666666668</v>
      </c>
      <c r="G94" s="38">
        <v>2127.2333333333336</v>
      </c>
      <c r="H94" s="38">
        <v>2093.8666666666668</v>
      </c>
      <c r="I94" s="38">
        <v>2032.7333333333336</v>
      </c>
      <c r="J94" s="38">
        <v>2221.7333333333336</v>
      </c>
      <c r="K94" s="38">
        <v>2282.8666666666668</v>
      </c>
      <c r="L94" s="38">
        <v>2316.2333333333336</v>
      </c>
      <c r="M94" s="28">
        <v>2249.5</v>
      </c>
      <c r="N94" s="28">
        <v>2155</v>
      </c>
      <c r="O94" s="39">
        <v>2651600</v>
      </c>
      <c r="P94" s="40">
        <v>1.7185821697099892E-2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1480</v>
      </c>
      <c r="F95" s="37">
        <v>1479.95</v>
      </c>
      <c r="G95" s="38">
        <v>1470.1000000000001</v>
      </c>
      <c r="H95" s="38">
        <v>1460.2</v>
      </c>
      <c r="I95" s="38">
        <v>1450.3500000000001</v>
      </c>
      <c r="J95" s="38">
        <v>1489.8500000000001</v>
      </c>
      <c r="K95" s="38">
        <v>1499.7</v>
      </c>
      <c r="L95" s="38">
        <v>1509.6000000000001</v>
      </c>
      <c r="M95" s="28">
        <v>1489.8</v>
      </c>
      <c r="N95" s="28">
        <v>1470.05</v>
      </c>
      <c r="O95" s="39">
        <v>43608400</v>
      </c>
      <c r="P95" s="40">
        <v>2.7765535478184222E-2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523.95000000000005</v>
      </c>
      <c r="F96" s="37">
        <v>526.85</v>
      </c>
      <c r="G96" s="38">
        <v>518.1</v>
      </c>
      <c r="H96" s="38">
        <v>512.25</v>
      </c>
      <c r="I96" s="38">
        <v>503.5</v>
      </c>
      <c r="J96" s="38">
        <v>532.70000000000005</v>
      </c>
      <c r="K96" s="38">
        <v>541.45000000000005</v>
      </c>
      <c r="L96" s="38">
        <v>547.30000000000007</v>
      </c>
      <c r="M96" s="28">
        <v>535.6</v>
      </c>
      <c r="N96" s="28">
        <v>521</v>
      </c>
      <c r="O96" s="39">
        <v>36707000</v>
      </c>
      <c r="P96" s="40">
        <v>-3.3342023695721444E-2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2395</v>
      </c>
      <c r="F97" s="37">
        <v>2410.1666666666665</v>
      </c>
      <c r="G97" s="38">
        <v>2370.833333333333</v>
      </c>
      <c r="H97" s="38">
        <v>2346.6666666666665</v>
      </c>
      <c r="I97" s="38">
        <v>2307.333333333333</v>
      </c>
      <c r="J97" s="38">
        <v>2434.333333333333</v>
      </c>
      <c r="K97" s="38">
        <v>2473.6666666666661</v>
      </c>
      <c r="L97" s="38">
        <v>2497.833333333333</v>
      </c>
      <c r="M97" s="28">
        <v>2449.5</v>
      </c>
      <c r="N97" s="28">
        <v>2386</v>
      </c>
      <c r="O97" s="39">
        <v>3323100</v>
      </c>
      <c r="P97" s="40">
        <v>4.807692307692308E-3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592.25</v>
      </c>
      <c r="F98" s="37">
        <v>592.85</v>
      </c>
      <c r="G98" s="38">
        <v>584.05000000000007</v>
      </c>
      <c r="H98" s="38">
        <v>575.85</v>
      </c>
      <c r="I98" s="38">
        <v>567.05000000000007</v>
      </c>
      <c r="J98" s="38">
        <v>601.05000000000007</v>
      </c>
      <c r="K98" s="38">
        <v>609.85</v>
      </c>
      <c r="L98" s="38">
        <v>618.05000000000007</v>
      </c>
      <c r="M98" s="28">
        <v>601.65</v>
      </c>
      <c r="N98" s="28">
        <v>584.65</v>
      </c>
      <c r="O98" s="39">
        <v>34375275</v>
      </c>
      <c r="P98" s="40">
        <v>-4.5450300407807488E-3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117.5</v>
      </c>
      <c r="F99" s="37">
        <v>118.7</v>
      </c>
      <c r="G99" s="38">
        <v>116</v>
      </c>
      <c r="H99" s="38">
        <v>114.5</v>
      </c>
      <c r="I99" s="38">
        <v>111.8</v>
      </c>
      <c r="J99" s="38">
        <v>120.2</v>
      </c>
      <c r="K99" s="38">
        <v>122.90000000000002</v>
      </c>
      <c r="L99" s="38">
        <v>124.4</v>
      </c>
      <c r="M99" s="28">
        <v>121.4</v>
      </c>
      <c r="N99" s="28">
        <v>117.2</v>
      </c>
      <c r="O99" s="39">
        <v>18825400</v>
      </c>
      <c r="P99" s="40">
        <v>1.9324796274738067E-2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276.35000000000002</v>
      </c>
      <c r="F100" s="37">
        <v>276.2166666666667</v>
      </c>
      <c r="G100" s="38">
        <v>273.43333333333339</v>
      </c>
      <c r="H100" s="38">
        <v>270.51666666666671</v>
      </c>
      <c r="I100" s="38">
        <v>267.73333333333341</v>
      </c>
      <c r="J100" s="38">
        <v>279.13333333333338</v>
      </c>
      <c r="K100" s="38">
        <v>281.91666666666669</v>
      </c>
      <c r="L100" s="38">
        <v>284.83333333333337</v>
      </c>
      <c r="M100" s="28">
        <v>279</v>
      </c>
      <c r="N100" s="28">
        <v>273.3</v>
      </c>
      <c r="O100" s="39">
        <v>14094000</v>
      </c>
      <c r="P100" s="40">
        <v>-6.4712599923867527E-3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2059</v>
      </c>
      <c r="F101" s="37">
        <v>2076.15</v>
      </c>
      <c r="G101" s="38">
        <v>2038.9</v>
      </c>
      <c r="H101" s="38">
        <v>2018.8000000000002</v>
      </c>
      <c r="I101" s="38">
        <v>1981.5500000000002</v>
      </c>
      <c r="J101" s="38">
        <v>2096.25</v>
      </c>
      <c r="K101" s="38">
        <v>2133.5</v>
      </c>
      <c r="L101" s="38">
        <v>2153.6</v>
      </c>
      <c r="M101" s="28">
        <v>2113.4</v>
      </c>
      <c r="N101" s="28">
        <v>2056.0500000000002</v>
      </c>
      <c r="O101" s="39">
        <v>13713600</v>
      </c>
      <c r="P101" s="40">
        <v>2.4243782209276272E-2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39495.5</v>
      </c>
      <c r="F102" s="37">
        <v>39468.116666666669</v>
      </c>
      <c r="G102" s="38">
        <v>39310.233333333337</v>
      </c>
      <c r="H102" s="38">
        <v>39124.966666666667</v>
      </c>
      <c r="I102" s="38">
        <v>38967.083333333336</v>
      </c>
      <c r="J102" s="38">
        <v>39653.383333333339</v>
      </c>
      <c r="K102" s="38">
        <v>39811.26666666667</v>
      </c>
      <c r="L102" s="38">
        <v>39996.53333333334</v>
      </c>
      <c r="M102" s="28">
        <v>39626</v>
      </c>
      <c r="N102" s="28">
        <v>39282.85</v>
      </c>
      <c r="O102" s="39">
        <v>9030</v>
      </c>
      <c r="P102" s="40">
        <v>-1.3114754098360656E-2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157.4</v>
      </c>
      <c r="F103" s="37">
        <v>159.01666666666668</v>
      </c>
      <c r="G103" s="38">
        <v>155.13333333333335</v>
      </c>
      <c r="H103" s="38">
        <v>152.86666666666667</v>
      </c>
      <c r="I103" s="38">
        <v>148.98333333333335</v>
      </c>
      <c r="J103" s="38">
        <v>161.28333333333336</v>
      </c>
      <c r="K103" s="38">
        <v>165.16666666666669</v>
      </c>
      <c r="L103" s="38">
        <v>167.43333333333337</v>
      </c>
      <c r="M103" s="28">
        <v>162.9</v>
      </c>
      <c r="N103" s="28">
        <v>156.75</v>
      </c>
      <c r="O103" s="39">
        <v>42135200</v>
      </c>
      <c r="P103" s="40">
        <v>-2.5104002295223068E-2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712.9</v>
      </c>
      <c r="F104" s="37">
        <v>714.31666666666661</v>
      </c>
      <c r="G104" s="38">
        <v>705.63333333333321</v>
      </c>
      <c r="H104" s="38">
        <v>698.36666666666656</v>
      </c>
      <c r="I104" s="38">
        <v>689.68333333333317</v>
      </c>
      <c r="J104" s="38">
        <v>721.58333333333326</v>
      </c>
      <c r="K104" s="38">
        <v>730.26666666666665</v>
      </c>
      <c r="L104" s="38">
        <v>737.5333333333333</v>
      </c>
      <c r="M104" s="28">
        <v>723</v>
      </c>
      <c r="N104" s="28">
        <v>707.05</v>
      </c>
      <c r="O104" s="39">
        <v>117356250</v>
      </c>
      <c r="P104" s="40">
        <v>1.7958378816155499E-3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1241.7</v>
      </c>
      <c r="F105" s="37">
        <v>1252.7</v>
      </c>
      <c r="G105" s="38">
        <v>1228.6000000000001</v>
      </c>
      <c r="H105" s="38">
        <v>1215.5</v>
      </c>
      <c r="I105" s="38">
        <v>1191.4000000000001</v>
      </c>
      <c r="J105" s="38">
        <v>1265.8000000000002</v>
      </c>
      <c r="K105" s="38">
        <v>1289.9000000000001</v>
      </c>
      <c r="L105" s="38">
        <v>1303.0000000000002</v>
      </c>
      <c r="M105" s="28">
        <v>1276.8</v>
      </c>
      <c r="N105" s="28">
        <v>1239.5999999999999</v>
      </c>
      <c r="O105" s="39">
        <v>4045150</v>
      </c>
      <c r="P105" s="40">
        <v>-9.9854379030580396E-3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478.55</v>
      </c>
      <c r="F106" s="37">
        <v>484.81666666666661</v>
      </c>
      <c r="G106" s="38">
        <v>471.13333333333321</v>
      </c>
      <c r="H106" s="38">
        <v>463.71666666666658</v>
      </c>
      <c r="I106" s="38">
        <v>450.03333333333319</v>
      </c>
      <c r="J106" s="38">
        <v>492.23333333333323</v>
      </c>
      <c r="K106" s="38">
        <v>505.91666666666663</v>
      </c>
      <c r="L106" s="38">
        <v>513.33333333333326</v>
      </c>
      <c r="M106" s="28">
        <v>498.5</v>
      </c>
      <c r="N106" s="28">
        <v>477.4</v>
      </c>
      <c r="O106" s="39">
        <v>8412000</v>
      </c>
      <c r="P106" s="40">
        <v>-1.6054039828055092E-2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10.1</v>
      </c>
      <c r="F107" s="37">
        <v>10.183333333333334</v>
      </c>
      <c r="G107" s="38">
        <v>9.9666666666666668</v>
      </c>
      <c r="H107" s="38">
        <v>9.8333333333333339</v>
      </c>
      <c r="I107" s="38">
        <v>9.6166666666666671</v>
      </c>
      <c r="J107" s="38">
        <v>10.316666666666666</v>
      </c>
      <c r="K107" s="38">
        <v>10.533333333333335</v>
      </c>
      <c r="L107" s="38">
        <v>10.666666666666666</v>
      </c>
      <c r="M107" s="28">
        <v>10.4</v>
      </c>
      <c r="N107" s="28">
        <v>10.050000000000001</v>
      </c>
      <c r="O107" s="39">
        <v>848610000</v>
      </c>
      <c r="P107" s="40">
        <v>4.4006200482259734E-2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61.15</v>
      </c>
      <c r="F108" s="37">
        <v>61.216666666666669</v>
      </c>
      <c r="G108" s="38">
        <v>59.783333333333339</v>
      </c>
      <c r="H108" s="38">
        <v>58.416666666666671</v>
      </c>
      <c r="I108" s="38">
        <v>56.983333333333341</v>
      </c>
      <c r="J108" s="38">
        <v>62.583333333333336</v>
      </c>
      <c r="K108" s="38">
        <v>64.01666666666668</v>
      </c>
      <c r="L108" s="38">
        <v>65.383333333333326</v>
      </c>
      <c r="M108" s="28">
        <v>62.65</v>
      </c>
      <c r="N108" s="28">
        <v>59.85</v>
      </c>
      <c r="O108" s="39">
        <v>91240000</v>
      </c>
      <c r="P108" s="40">
        <v>1.1193616313864568E-2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41.95</v>
      </c>
      <c r="F109" s="37">
        <v>42.25</v>
      </c>
      <c r="G109" s="38">
        <v>41.55</v>
      </c>
      <c r="H109" s="38">
        <v>41.15</v>
      </c>
      <c r="I109" s="38">
        <v>40.449999999999996</v>
      </c>
      <c r="J109" s="38">
        <v>42.65</v>
      </c>
      <c r="K109" s="38">
        <v>43.35</v>
      </c>
      <c r="L109" s="38">
        <v>43.75</v>
      </c>
      <c r="M109" s="28">
        <v>42.95</v>
      </c>
      <c r="N109" s="28">
        <v>41.85</v>
      </c>
      <c r="O109" s="39">
        <v>159795600</v>
      </c>
      <c r="P109" s="40">
        <v>3.1527658354829464E-2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221.9</v>
      </c>
      <c r="F110" s="37">
        <v>222.70000000000002</v>
      </c>
      <c r="G110" s="38">
        <v>220.45000000000005</v>
      </c>
      <c r="H110" s="38">
        <v>219.00000000000003</v>
      </c>
      <c r="I110" s="38">
        <v>216.75000000000006</v>
      </c>
      <c r="J110" s="38">
        <v>224.15000000000003</v>
      </c>
      <c r="K110" s="38">
        <v>226.39999999999998</v>
      </c>
      <c r="L110" s="38">
        <v>227.85000000000002</v>
      </c>
      <c r="M110" s="28">
        <v>224.95</v>
      </c>
      <c r="N110" s="28">
        <v>221.25</v>
      </c>
      <c r="O110" s="39">
        <v>39300000</v>
      </c>
      <c r="P110" s="40">
        <v>3.639149588201494E-3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375.25</v>
      </c>
      <c r="F111" s="37">
        <v>380.90000000000003</v>
      </c>
      <c r="G111" s="38">
        <v>368.30000000000007</v>
      </c>
      <c r="H111" s="38">
        <v>361.35</v>
      </c>
      <c r="I111" s="38">
        <v>348.75000000000006</v>
      </c>
      <c r="J111" s="38">
        <v>387.85000000000008</v>
      </c>
      <c r="K111" s="38">
        <v>400.4500000000001</v>
      </c>
      <c r="L111" s="38">
        <v>407.40000000000009</v>
      </c>
      <c r="M111" s="28">
        <v>393.5</v>
      </c>
      <c r="N111" s="28">
        <v>373.95</v>
      </c>
      <c r="O111" s="39">
        <v>14997125</v>
      </c>
      <c r="P111" s="40">
        <v>2.8186274509803922E-2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206.3</v>
      </c>
      <c r="F112" s="37">
        <v>208.11666666666667</v>
      </c>
      <c r="G112" s="38">
        <v>203.48333333333335</v>
      </c>
      <c r="H112" s="38">
        <v>200.66666666666669</v>
      </c>
      <c r="I112" s="38">
        <v>196.03333333333336</v>
      </c>
      <c r="J112" s="38">
        <v>210.93333333333334</v>
      </c>
      <c r="K112" s="38">
        <v>215.56666666666666</v>
      </c>
      <c r="L112" s="38">
        <v>218.38333333333333</v>
      </c>
      <c r="M112" s="28">
        <v>212.75</v>
      </c>
      <c r="N112" s="28">
        <v>205.3</v>
      </c>
      <c r="O112" s="39">
        <v>20162286</v>
      </c>
      <c r="P112" s="40">
        <v>0.13441955193482688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210.35</v>
      </c>
      <c r="F113" s="37">
        <v>210.88333333333335</v>
      </c>
      <c r="G113" s="38">
        <v>207.76666666666671</v>
      </c>
      <c r="H113" s="38">
        <v>205.18333333333337</v>
      </c>
      <c r="I113" s="38">
        <v>202.06666666666672</v>
      </c>
      <c r="J113" s="38">
        <v>213.4666666666667</v>
      </c>
      <c r="K113" s="38">
        <v>216.58333333333331</v>
      </c>
      <c r="L113" s="38">
        <v>219.16666666666669</v>
      </c>
      <c r="M113" s="28">
        <v>214</v>
      </c>
      <c r="N113" s="28">
        <v>208.3</v>
      </c>
      <c r="O113" s="39">
        <v>13650300</v>
      </c>
      <c r="P113" s="40">
        <v>-4.6521463311482341E-3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4397.6499999999996</v>
      </c>
      <c r="F114" s="37">
        <v>4451.0333333333338</v>
      </c>
      <c r="G114" s="38">
        <v>4321.7666666666673</v>
      </c>
      <c r="H114" s="38">
        <v>4245.8833333333332</v>
      </c>
      <c r="I114" s="38">
        <v>4116.6166666666668</v>
      </c>
      <c r="J114" s="38">
        <v>4526.9166666666679</v>
      </c>
      <c r="K114" s="38">
        <v>4656.1833333333343</v>
      </c>
      <c r="L114" s="38">
        <v>4732.0666666666684</v>
      </c>
      <c r="M114" s="28">
        <v>4580.3</v>
      </c>
      <c r="N114" s="28">
        <v>4375.1499999999996</v>
      </c>
      <c r="O114" s="39">
        <v>398175</v>
      </c>
      <c r="P114" s="40">
        <v>2.60919984538075E-2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1820.15</v>
      </c>
      <c r="F115" s="37">
        <v>1844.6000000000001</v>
      </c>
      <c r="G115" s="38">
        <v>1789.2000000000003</v>
      </c>
      <c r="H115" s="38">
        <v>1758.2500000000002</v>
      </c>
      <c r="I115" s="38">
        <v>1702.8500000000004</v>
      </c>
      <c r="J115" s="38">
        <v>1875.5500000000002</v>
      </c>
      <c r="K115" s="38">
        <v>1930.9500000000003</v>
      </c>
      <c r="L115" s="38">
        <v>1961.9</v>
      </c>
      <c r="M115" s="28">
        <v>1900</v>
      </c>
      <c r="N115" s="28">
        <v>1813.65</v>
      </c>
      <c r="O115" s="39">
        <v>3231250</v>
      </c>
      <c r="P115" s="40">
        <v>6.8711757896477599E-2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917.5</v>
      </c>
      <c r="F116" s="37">
        <v>922.7166666666667</v>
      </c>
      <c r="G116" s="38">
        <v>908.48333333333335</v>
      </c>
      <c r="H116" s="38">
        <v>899.4666666666667</v>
      </c>
      <c r="I116" s="38">
        <v>885.23333333333335</v>
      </c>
      <c r="J116" s="38">
        <v>931.73333333333335</v>
      </c>
      <c r="K116" s="38">
        <v>945.9666666666667</v>
      </c>
      <c r="L116" s="38">
        <v>954.98333333333335</v>
      </c>
      <c r="M116" s="28">
        <v>936.95</v>
      </c>
      <c r="N116" s="28">
        <v>913.7</v>
      </c>
      <c r="O116" s="39">
        <v>25470000</v>
      </c>
      <c r="P116" s="40">
        <v>-6.5643977954856604E-3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210.8</v>
      </c>
      <c r="F117" s="37">
        <v>214.61666666666665</v>
      </c>
      <c r="G117" s="38">
        <v>206.1333333333333</v>
      </c>
      <c r="H117" s="38">
        <v>201.46666666666664</v>
      </c>
      <c r="I117" s="38">
        <v>192.98333333333329</v>
      </c>
      <c r="J117" s="38">
        <v>219.2833333333333</v>
      </c>
      <c r="K117" s="38">
        <v>227.76666666666665</v>
      </c>
      <c r="L117" s="38">
        <v>232.43333333333331</v>
      </c>
      <c r="M117" s="28">
        <v>223.1</v>
      </c>
      <c r="N117" s="28">
        <v>209.95</v>
      </c>
      <c r="O117" s="39">
        <v>22050000</v>
      </c>
      <c r="P117" s="40">
        <v>4.5400238948626048E-2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1861.2</v>
      </c>
      <c r="F118" s="37">
        <v>1868.1166666666668</v>
      </c>
      <c r="G118" s="38">
        <v>1842.4333333333336</v>
      </c>
      <c r="H118" s="38">
        <v>1823.6666666666667</v>
      </c>
      <c r="I118" s="38">
        <v>1797.9833333333336</v>
      </c>
      <c r="J118" s="38">
        <v>1886.8833333333337</v>
      </c>
      <c r="K118" s="38">
        <v>1912.5666666666671</v>
      </c>
      <c r="L118" s="38">
        <v>1931.3333333333337</v>
      </c>
      <c r="M118" s="28">
        <v>1893.8</v>
      </c>
      <c r="N118" s="28">
        <v>1849.35</v>
      </c>
      <c r="O118" s="39">
        <v>30260100</v>
      </c>
      <c r="P118" s="40">
        <v>1.4396060443597229E-3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806.45</v>
      </c>
      <c r="F119" s="37">
        <v>799.15</v>
      </c>
      <c r="G119" s="38">
        <v>777.4</v>
      </c>
      <c r="H119" s="38">
        <v>748.35</v>
      </c>
      <c r="I119" s="38">
        <v>726.6</v>
      </c>
      <c r="J119" s="38">
        <v>828.19999999999993</v>
      </c>
      <c r="K119" s="38">
        <v>849.94999999999993</v>
      </c>
      <c r="L119" s="38">
        <v>878.99999999999989</v>
      </c>
      <c r="M119" s="28">
        <v>820.9</v>
      </c>
      <c r="N119" s="28">
        <v>770.1</v>
      </c>
      <c r="O119" s="39">
        <v>914250</v>
      </c>
      <c r="P119" s="40">
        <v>0.26452282157676349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117.6</v>
      </c>
      <c r="F120" s="37">
        <v>118.26666666666667</v>
      </c>
      <c r="G120" s="38">
        <v>116.53333333333333</v>
      </c>
      <c r="H120" s="38">
        <v>115.46666666666667</v>
      </c>
      <c r="I120" s="38">
        <v>113.73333333333333</v>
      </c>
      <c r="J120" s="38">
        <v>119.33333333333333</v>
      </c>
      <c r="K120" s="38">
        <v>121.06666666666665</v>
      </c>
      <c r="L120" s="38">
        <v>122.13333333333333</v>
      </c>
      <c r="M120" s="28">
        <v>120</v>
      </c>
      <c r="N120" s="28">
        <v>117.2</v>
      </c>
      <c r="O120" s="39">
        <v>41814500</v>
      </c>
      <c r="P120" s="40">
        <v>9.7219853317414298E-2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1008.1</v>
      </c>
      <c r="F121" s="37">
        <v>1019.1</v>
      </c>
      <c r="G121" s="38">
        <v>994.05</v>
      </c>
      <c r="H121" s="38">
        <v>979.99999999999989</v>
      </c>
      <c r="I121" s="38">
        <v>954.94999999999982</v>
      </c>
      <c r="J121" s="38">
        <v>1033.1500000000001</v>
      </c>
      <c r="K121" s="38">
        <v>1058.2</v>
      </c>
      <c r="L121" s="38">
        <v>1072.2500000000002</v>
      </c>
      <c r="M121" s="28">
        <v>1044.1500000000001</v>
      </c>
      <c r="N121" s="28">
        <v>1005.05</v>
      </c>
      <c r="O121" s="39">
        <v>923850</v>
      </c>
      <c r="P121" s="40">
        <v>5.0665301944728763E-2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770.8</v>
      </c>
      <c r="F122" s="37">
        <v>773.2166666666667</v>
      </c>
      <c r="G122" s="38">
        <v>764.68333333333339</v>
      </c>
      <c r="H122" s="38">
        <v>758.56666666666672</v>
      </c>
      <c r="I122" s="38">
        <v>750.03333333333342</v>
      </c>
      <c r="J122" s="38">
        <v>779.33333333333337</v>
      </c>
      <c r="K122" s="38">
        <v>787.86666666666667</v>
      </c>
      <c r="L122" s="38">
        <v>793.98333333333335</v>
      </c>
      <c r="M122" s="28">
        <v>781.75</v>
      </c>
      <c r="N122" s="28">
        <v>767.1</v>
      </c>
      <c r="O122" s="39">
        <v>12143250</v>
      </c>
      <c r="P122" s="40">
        <v>-1.0692899914456801E-2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245.3</v>
      </c>
      <c r="F123" s="37">
        <v>246.01666666666665</v>
      </c>
      <c r="G123" s="38">
        <v>243.58333333333331</v>
      </c>
      <c r="H123" s="38">
        <v>241.86666666666667</v>
      </c>
      <c r="I123" s="38">
        <v>239.43333333333334</v>
      </c>
      <c r="J123" s="38">
        <v>247.73333333333329</v>
      </c>
      <c r="K123" s="38">
        <v>250.16666666666663</v>
      </c>
      <c r="L123" s="38">
        <v>251.88333333333327</v>
      </c>
      <c r="M123" s="28">
        <v>248.45</v>
      </c>
      <c r="N123" s="28">
        <v>244.3</v>
      </c>
      <c r="O123" s="39">
        <v>114835200</v>
      </c>
      <c r="P123" s="40">
        <v>1.6053682154081372E-2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489.65</v>
      </c>
      <c r="F124" s="37">
        <v>489.65000000000003</v>
      </c>
      <c r="G124" s="38">
        <v>482.80000000000007</v>
      </c>
      <c r="H124" s="38">
        <v>475.95000000000005</v>
      </c>
      <c r="I124" s="38">
        <v>469.10000000000008</v>
      </c>
      <c r="J124" s="38">
        <v>496.50000000000006</v>
      </c>
      <c r="K124" s="38">
        <v>503.35000000000008</v>
      </c>
      <c r="L124" s="38">
        <v>510.20000000000005</v>
      </c>
      <c r="M124" s="28">
        <v>496.5</v>
      </c>
      <c r="N124" s="28">
        <v>482.8</v>
      </c>
      <c r="O124" s="39">
        <v>40882500</v>
      </c>
      <c r="P124" s="40">
        <v>1.7990537848605579E-2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2461.65</v>
      </c>
      <c r="F125" s="37">
        <v>2492.5333333333333</v>
      </c>
      <c r="G125" s="38">
        <v>2415.1166666666668</v>
      </c>
      <c r="H125" s="38">
        <v>2368.5833333333335</v>
      </c>
      <c r="I125" s="38">
        <v>2291.166666666667</v>
      </c>
      <c r="J125" s="38">
        <v>2539.0666666666666</v>
      </c>
      <c r="K125" s="38">
        <v>2616.4833333333336</v>
      </c>
      <c r="L125" s="38">
        <v>2663.0166666666664</v>
      </c>
      <c r="M125" s="28">
        <v>2569.9499999999998</v>
      </c>
      <c r="N125" s="28">
        <v>2446</v>
      </c>
      <c r="O125" s="39">
        <v>441000</v>
      </c>
      <c r="P125" s="40">
        <v>-5.2275291462956001E-2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684.3</v>
      </c>
      <c r="F126" s="37">
        <v>688.86666666666679</v>
      </c>
      <c r="G126" s="38">
        <v>677.38333333333355</v>
      </c>
      <c r="H126" s="38">
        <v>670.46666666666681</v>
      </c>
      <c r="I126" s="38">
        <v>658.98333333333358</v>
      </c>
      <c r="J126" s="38">
        <v>695.78333333333353</v>
      </c>
      <c r="K126" s="38">
        <v>707.26666666666665</v>
      </c>
      <c r="L126" s="38">
        <v>714.18333333333351</v>
      </c>
      <c r="M126" s="28">
        <v>700.35</v>
      </c>
      <c r="N126" s="28">
        <v>681.95</v>
      </c>
      <c r="O126" s="39">
        <v>34886700</v>
      </c>
      <c r="P126" s="40">
        <v>1.3173370971536109E-2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2558.85</v>
      </c>
      <c r="F127" s="37">
        <v>2569.1166666666668</v>
      </c>
      <c r="G127" s="38">
        <v>2528.7333333333336</v>
      </c>
      <c r="H127" s="38">
        <v>2498.6166666666668</v>
      </c>
      <c r="I127" s="38">
        <v>2458.2333333333336</v>
      </c>
      <c r="J127" s="38">
        <v>2599.2333333333336</v>
      </c>
      <c r="K127" s="38">
        <v>2639.6166666666668</v>
      </c>
      <c r="L127" s="38">
        <v>2669.7333333333336</v>
      </c>
      <c r="M127" s="28">
        <v>2609.5</v>
      </c>
      <c r="N127" s="28">
        <v>2539</v>
      </c>
      <c r="O127" s="39">
        <v>2976250</v>
      </c>
      <c r="P127" s="40">
        <v>8.2147696476964766E-3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1784.65</v>
      </c>
      <c r="F128" s="37">
        <v>1799.7166666666665</v>
      </c>
      <c r="G128" s="38">
        <v>1765.4333333333329</v>
      </c>
      <c r="H128" s="38">
        <v>1746.2166666666665</v>
      </c>
      <c r="I128" s="38">
        <v>1711.9333333333329</v>
      </c>
      <c r="J128" s="38">
        <v>1818.9333333333329</v>
      </c>
      <c r="K128" s="38">
        <v>1853.2166666666662</v>
      </c>
      <c r="L128" s="38">
        <v>1872.4333333333329</v>
      </c>
      <c r="M128" s="28">
        <v>1834</v>
      </c>
      <c r="N128" s="28">
        <v>1780.5</v>
      </c>
      <c r="O128" s="39">
        <v>13474800</v>
      </c>
      <c r="P128" s="40">
        <v>1.4974389876468815E-2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72.599999999999994</v>
      </c>
      <c r="F129" s="37">
        <v>71.8</v>
      </c>
      <c r="G129" s="38">
        <v>70.699999999999989</v>
      </c>
      <c r="H129" s="38">
        <v>68.8</v>
      </c>
      <c r="I129" s="38">
        <v>67.699999999999989</v>
      </c>
      <c r="J129" s="38">
        <v>73.699999999999989</v>
      </c>
      <c r="K129" s="38">
        <v>74.799999999999983</v>
      </c>
      <c r="L129" s="38">
        <v>76.699999999999989</v>
      </c>
      <c r="M129" s="28">
        <v>72.900000000000006</v>
      </c>
      <c r="N129" s="28">
        <v>69.900000000000006</v>
      </c>
      <c r="O129" s="39">
        <v>60129912</v>
      </c>
      <c r="P129" s="40">
        <v>1.9364599092284416E-2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2606.4499999999998</v>
      </c>
      <c r="F130" s="37">
        <v>2636.55</v>
      </c>
      <c r="G130" s="38">
        <v>2564.2000000000003</v>
      </c>
      <c r="H130" s="38">
        <v>2521.9500000000003</v>
      </c>
      <c r="I130" s="38">
        <v>2449.6000000000004</v>
      </c>
      <c r="J130" s="38">
        <v>2678.8</v>
      </c>
      <c r="K130" s="38">
        <v>2751.1500000000005</v>
      </c>
      <c r="L130" s="38">
        <v>2793.4</v>
      </c>
      <c r="M130" s="28">
        <v>2708.9</v>
      </c>
      <c r="N130" s="28">
        <v>2594.3000000000002</v>
      </c>
      <c r="O130" s="39">
        <v>829000</v>
      </c>
      <c r="P130" s="40">
        <v>8.8640840446487193E-2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594.65</v>
      </c>
      <c r="F131" s="37">
        <v>592.7833333333333</v>
      </c>
      <c r="G131" s="38">
        <v>581.86666666666656</v>
      </c>
      <c r="H131" s="38">
        <v>569.08333333333326</v>
      </c>
      <c r="I131" s="38">
        <v>558.16666666666652</v>
      </c>
      <c r="J131" s="38">
        <v>605.56666666666661</v>
      </c>
      <c r="K131" s="38">
        <v>616.48333333333335</v>
      </c>
      <c r="L131" s="38">
        <v>629.26666666666665</v>
      </c>
      <c r="M131" s="28">
        <v>603.70000000000005</v>
      </c>
      <c r="N131" s="28">
        <v>580</v>
      </c>
      <c r="O131" s="39">
        <v>6403500</v>
      </c>
      <c r="P131" s="40">
        <v>1.7009719839908521E-2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359.3</v>
      </c>
      <c r="F132" s="37">
        <v>361.5333333333333</v>
      </c>
      <c r="G132" s="38">
        <v>355.66666666666663</v>
      </c>
      <c r="H132" s="38">
        <v>352.0333333333333</v>
      </c>
      <c r="I132" s="38">
        <v>346.16666666666663</v>
      </c>
      <c r="J132" s="38">
        <v>365.16666666666663</v>
      </c>
      <c r="K132" s="38">
        <v>371.0333333333333</v>
      </c>
      <c r="L132" s="38">
        <v>374.66666666666663</v>
      </c>
      <c r="M132" s="28">
        <v>367.4</v>
      </c>
      <c r="N132" s="28">
        <v>357.9</v>
      </c>
      <c r="O132" s="39">
        <v>19728000</v>
      </c>
      <c r="P132" s="40">
        <v>7.2500765853160424E-3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1762.7</v>
      </c>
      <c r="F133" s="37">
        <v>1774.7</v>
      </c>
      <c r="G133" s="38">
        <v>1739.3500000000001</v>
      </c>
      <c r="H133" s="38">
        <v>1716</v>
      </c>
      <c r="I133" s="38">
        <v>1680.65</v>
      </c>
      <c r="J133" s="38">
        <v>1798.0500000000002</v>
      </c>
      <c r="K133" s="38">
        <v>1833.4</v>
      </c>
      <c r="L133" s="38">
        <v>1856.7500000000002</v>
      </c>
      <c r="M133" s="28">
        <v>1810.05</v>
      </c>
      <c r="N133" s="28">
        <v>1751.35</v>
      </c>
      <c r="O133" s="39">
        <v>14293350</v>
      </c>
      <c r="P133" s="40">
        <v>2.4522936157935951E-2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6019.9</v>
      </c>
      <c r="F134" s="37">
        <v>6076.0499999999993</v>
      </c>
      <c r="G134" s="38">
        <v>5952.1499999999987</v>
      </c>
      <c r="H134" s="38">
        <v>5884.4</v>
      </c>
      <c r="I134" s="38">
        <v>5760.4999999999991</v>
      </c>
      <c r="J134" s="38">
        <v>6143.7999999999984</v>
      </c>
      <c r="K134" s="38">
        <v>6267.7</v>
      </c>
      <c r="L134" s="38">
        <v>6335.449999999998</v>
      </c>
      <c r="M134" s="28">
        <v>6199.95</v>
      </c>
      <c r="N134" s="28">
        <v>6008.3</v>
      </c>
      <c r="O134" s="39">
        <v>1229400</v>
      </c>
      <c r="P134" s="40">
        <v>5.5233680957898802E-2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4806.5</v>
      </c>
      <c r="F135" s="37">
        <v>4783.5</v>
      </c>
      <c r="G135" s="38">
        <v>4733.05</v>
      </c>
      <c r="H135" s="38">
        <v>4659.6000000000004</v>
      </c>
      <c r="I135" s="38">
        <v>4609.1500000000005</v>
      </c>
      <c r="J135" s="38">
        <v>4856.95</v>
      </c>
      <c r="K135" s="38">
        <v>4907.4000000000005</v>
      </c>
      <c r="L135" s="38">
        <v>4980.8499999999995</v>
      </c>
      <c r="M135" s="28">
        <v>4833.95</v>
      </c>
      <c r="N135" s="28">
        <v>4710.05</v>
      </c>
      <c r="O135" s="39">
        <v>641600</v>
      </c>
      <c r="P135" s="40">
        <v>-1.4136447449293177E-2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758.4</v>
      </c>
      <c r="F136" s="37">
        <v>764.4</v>
      </c>
      <c r="G136" s="38">
        <v>750.55</v>
      </c>
      <c r="H136" s="38">
        <v>742.69999999999993</v>
      </c>
      <c r="I136" s="38">
        <v>728.84999999999991</v>
      </c>
      <c r="J136" s="38">
        <v>772.25</v>
      </c>
      <c r="K136" s="38">
        <v>786.10000000000014</v>
      </c>
      <c r="L136" s="38">
        <v>793.95</v>
      </c>
      <c r="M136" s="28">
        <v>778.25</v>
      </c>
      <c r="N136" s="28">
        <v>756.55</v>
      </c>
      <c r="O136" s="39">
        <v>9486000</v>
      </c>
      <c r="P136" s="40">
        <v>7.5839653304442039E-3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784.05</v>
      </c>
      <c r="F137" s="37">
        <v>786.06666666666661</v>
      </c>
      <c r="G137" s="38">
        <v>778.98333333333323</v>
      </c>
      <c r="H137" s="38">
        <v>773.91666666666663</v>
      </c>
      <c r="I137" s="38">
        <v>766.83333333333326</v>
      </c>
      <c r="J137" s="38">
        <v>791.13333333333321</v>
      </c>
      <c r="K137" s="38">
        <v>798.2166666666667</v>
      </c>
      <c r="L137" s="38">
        <v>803.28333333333319</v>
      </c>
      <c r="M137" s="28">
        <v>793.15</v>
      </c>
      <c r="N137" s="28">
        <v>781</v>
      </c>
      <c r="O137" s="39">
        <v>15201900</v>
      </c>
      <c r="P137" s="40">
        <v>-3.5871254162042177E-2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157.94999999999999</v>
      </c>
      <c r="F138" s="37">
        <v>157.81666666666663</v>
      </c>
      <c r="G138" s="38">
        <v>156.53333333333327</v>
      </c>
      <c r="H138" s="38">
        <v>155.11666666666665</v>
      </c>
      <c r="I138" s="38">
        <v>153.83333333333329</v>
      </c>
      <c r="J138" s="38">
        <v>159.23333333333326</v>
      </c>
      <c r="K138" s="38">
        <v>160.51666666666662</v>
      </c>
      <c r="L138" s="38">
        <v>161.93333333333325</v>
      </c>
      <c r="M138" s="28">
        <v>159.1</v>
      </c>
      <c r="N138" s="28">
        <v>156.4</v>
      </c>
      <c r="O138" s="39">
        <v>31396000</v>
      </c>
      <c r="P138" s="40">
        <v>1.6709844559585491E-2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116.6</v>
      </c>
      <c r="F139" s="37">
        <v>117.38333333333333</v>
      </c>
      <c r="G139" s="38">
        <v>115.46666666666665</v>
      </c>
      <c r="H139" s="38">
        <v>114.33333333333333</v>
      </c>
      <c r="I139" s="38">
        <v>112.41666666666666</v>
      </c>
      <c r="J139" s="38">
        <v>118.51666666666665</v>
      </c>
      <c r="K139" s="38">
        <v>120.43333333333334</v>
      </c>
      <c r="L139" s="38">
        <v>121.56666666666665</v>
      </c>
      <c r="M139" s="28">
        <v>119.3</v>
      </c>
      <c r="N139" s="28">
        <v>116.25</v>
      </c>
      <c r="O139" s="39">
        <v>29517000</v>
      </c>
      <c r="P139" s="40">
        <v>2.9399455953128269E-2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506.55</v>
      </c>
      <c r="F140" s="37">
        <v>512.23333333333323</v>
      </c>
      <c r="G140" s="38">
        <v>499.91666666666652</v>
      </c>
      <c r="H140" s="38">
        <v>493.2833333333333</v>
      </c>
      <c r="I140" s="38">
        <v>480.96666666666658</v>
      </c>
      <c r="J140" s="38">
        <v>518.86666666666645</v>
      </c>
      <c r="K140" s="38">
        <v>531.18333333333328</v>
      </c>
      <c r="L140" s="38">
        <v>537.81666666666638</v>
      </c>
      <c r="M140" s="28">
        <v>524.54999999999995</v>
      </c>
      <c r="N140" s="28">
        <v>505.6</v>
      </c>
      <c r="O140" s="39">
        <v>9461000</v>
      </c>
      <c r="P140" s="40">
        <v>2.5027085590465872E-2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7733.45</v>
      </c>
      <c r="F141" s="37">
        <v>7787.1166666666659</v>
      </c>
      <c r="G141" s="38">
        <v>7626.2833333333319</v>
      </c>
      <c r="H141" s="38">
        <v>7519.1166666666659</v>
      </c>
      <c r="I141" s="38">
        <v>7358.2833333333319</v>
      </c>
      <c r="J141" s="38">
        <v>7894.2833333333319</v>
      </c>
      <c r="K141" s="38">
        <v>8055.1166666666659</v>
      </c>
      <c r="L141" s="38">
        <v>8162.2833333333319</v>
      </c>
      <c r="M141" s="28">
        <v>7947.95</v>
      </c>
      <c r="N141" s="28">
        <v>7679.95</v>
      </c>
      <c r="O141" s="39">
        <v>2800600</v>
      </c>
      <c r="P141" s="40">
        <v>4.4805073680283532E-2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909.2</v>
      </c>
      <c r="F142" s="37">
        <v>918.61666666666667</v>
      </c>
      <c r="G142" s="38">
        <v>897.23333333333335</v>
      </c>
      <c r="H142" s="38">
        <v>885.26666666666665</v>
      </c>
      <c r="I142" s="38">
        <v>863.88333333333333</v>
      </c>
      <c r="J142" s="38">
        <v>930.58333333333337</v>
      </c>
      <c r="K142" s="38">
        <v>951.96666666666681</v>
      </c>
      <c r="L142" s="38">
        <v>963.93333333333339</v>
      </c>
      <c r="M142" s="28">
        <v>940</v>
      </c>
      <c r="N142" s="28">
        <v>906.65</v>
      </c>
      <c r="O142" s="39">
        <v>13132500</v>
      </c>
      <c r="P142" s="40">
        <v>2.4475865431496831E-2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1440.55</v>
      </c>
      <c r="F143" s="37">
        <v>1439.8</v>
      </c>
      <c r="G143" s="38">
        <v>1418.6999999999998</v>
      </c>
      <c r="H143" s="38">
        <v>1396.85</v>
      </c>
      <c r="I143" s="38">
        <v>1375.7499999999998</v>
      </c>
      <c r="J143" s="38">
        <v>1461.6499999999999</v>
      </c>
      <c r="K143" s="38">
        <v>1482.7499999999998</v>
      </c>
      <c r="L143" s="38">
        <v>1504.6</v>
      </c>
      <c r="M143" s="28">
        <v>1460.9</v>
      </c>
      <c r="N143" s="28">
        <v>1417.95</v>
      </c>
      <c r="O143" s="39">
        <v>2152850</v>
      </c>
      <c r="P143" s="40">
        <v>1.2843734562819035E-2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2009.55</v>
      </c>
      <c r="F144" s="37">
        <v>2012.8499999999997</v>
      </c>
      <c r="G144" s="38">
        <v>1987.8499999999995</v>
      </c>
      <c r="H144" s="38">
        <v>1966.1499999999999</v>
      </c>
      <c r="I144" s="38">
        <v>1941.1499999999996</v>
      </c>
      <c r="J144" s="38">
        <v>2034.5499999999993</v>
      </c>
      <c r="K144" s="38">
        <v>2059.5499999999997</v>
      </c>
      <c r="L144" s="38">
        <v>2081.2499999999991</v>
      </c>
      <c r="M144" s="28">
        <v>2037.85</v>
      </c>
      <c r="N144" s="28">
        <v>1991.15</v>
      </c>
      <c r="O144" s="39">
        <v>790600</v>
      </c>
      <c r="P144" s="40">
        <v>-3.5291152004033274E-3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775.8</v>
      </c>
      <c r="F145" s="37">
        <v>782.56666666666661</v>
      </c>
      <c r="G145" s="38">
        <v>761.78333333333319</v>
      </c>
      <c r="H145" s="38">
        <v>747.76666666666654</v>
      </c>
      <c r="I145" s="38">
        <v>726.98333333333312</v>
      </c>
      <c r="J145" s="38">
        <v>796.58333333333326</v>
      </c>
      <c r="K145" s="38">
        <v>817.36666666666656</v>
      </c>
      <c r="L145" s="38">
        <v>831.38333333333333</v>
      </c>
      <c r="M145" s="28">
        <v>803.35</v>
      </c>
      <c r="N145" s="28">
        <v>768.55</v>
      </c>
      <c r="O145" s="39">
        <v>1852500</v>
      </c>
      <c r="P145" s="40">
        <v>1.9677996422182469E-2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763.95</v>
      </c>
      <c r="F146" s="37">
        <v>767.83333333333337</v>
      </c>
      <c r="G146" s="38">
        <v>757.81666666666672</v>
      </c>
      <c r="H146" s="38">
        <v>751.68333333333339</v>
      </c>
      <c r="I146" s="38">
        <v>741.66666666666674</v>
      </c>
      <c r="J146" s="38">
        <v>773.9666666666667</v>
      </c>
      <c r="K146" s="38">
        <v>783.98333333333335</v>
      </c>
      <c r="L146" s="38">
        <v>790.11666666666667</v>
      </c>
      <c r="M146" s="28">
        <v>777.85</v>
      </c>
      <c r="N146" s="28">
        <v>761.7</v>
      </c>
      <c r="O146" s="39">
        <v>3421800</v>
      </c>
      <c r="P146" s="40">
        <v>1.3866666666666666E-2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3989.8</v>
      </c>
      <c r="F147" s="37">
        <v>4002.2166666666667</v>
      </c>
      <c r="G147" s="38">
        <v>3943.8333333333335</v>
      </c>
      <c r="H147" s="38">
        <v>3897.8666666666668</v>
      </c>
      <c r="I147" s="38">
        <v>3839.4833333333336</v>
      </c>
      <c r="J147" s="38">
        <v>4048.1833333333334</v>
      </c>
      <c r="K147" s="38">
        <v>4106.5666666666666</v>
      </c>
      <c r="L147" s="38">
        <v>4152.5333333333328</v>
      </c>
      <c r="M147" s="28">
        <v>4060.6</v>
      </c>
      <c r="N147" s="28">
        <v>3956.25</v>
      </c>
      <c r="O147" s="39">
        <v>2859800</v>
      </c>
      <c r="P147" s="40">
        <v>2.0700977942751088E-2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133.5</v>
      </c>
      <c r="F148" s="37">
        <v>134.95000000000002</v>
      </c>
      <c r="G148" s="38">
        <v>131.65000000000003</v>
      </c>
      <c r="H148" s="38">
        <v>129.80000000000001</v>
      </c>
      <c r="I148" s="38">
        <v>126.50000000000003</v>
      </c>
      <c r="J148" s="38">
        <v>136.80000000000004</v>
      </c>
      <c r="K148" s="38">
        <v>140.10000000000005</v>
      </c>
      <c r="L148" s="38">
        <v>141.95000000000005</v>
      </c>
      <c r="M148" s="28">
        <v>138.25</v>
      </c>
      <c r="N148" s="28">
        <v>133.1</v>
      </c>
      <c r="O148" s="39">
        <v>37530500</v>
      </c>
      <c r="P148" s="40">
        <v>-3.2220216606498195E-2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3117.15</v>
      </c>
      <c r="F149" s="37">
        <v>3117.5833333333335</v>
      </c>
      <c r="G149" s="38">
        <v>3076.166666666667</v>
      </c>
      <c r="H149" s="38">
        <v>3035.1833333333334</v>
      </c>
      <c r="I149" s="38">
        <v>2993.7666666666669</v>
      </c>
      <c r="J149" s="38">
        <v>3158.5666666666671</v>
      </c>
      <c r="K149" s="38">
        <v>3199.983333333334</v>
      </c>
      <c r="L149" s="38">
        <v>3240.9666666666672</v>
      </c>
      <c r="M149" s="28">
        <v>3159</v>
      </c>
      <c r="N149" s="28">
        <v>3076.6</v>
      </c>
      <c r="O149" s="39">
        <v>1656725</v>
      </c>
      <c r="P149" s="40">
        <v>2.5010827197921179E-2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66718.55</v>
      </c>
      <c r="F150" s="37">
        <v>67666.016666666663</v>
      </c>
      <c r="G150" s="38">
        <v>65594.483333333323</v>
      </c>
      <c r="H150" s="38">
        <v>64470.416666666657</v>
      </c>
      <c r="I150" s="38">
        <v>62398.883333333317</v>
      </c>
      <c r="J150" s="38">
        <v>68790.083333333328</v>
      </c>
      <c r="K150" s="38">
        <v>70861.616666666654</v>
      </c>
      <c r="L150" s="38">
        <v>71985.683333333334</v>
      </c>
      <c r="M150" s="28">
        <v>69737.55</v>
      </c>
      <c r="N150" s="28">
        <v>66541.95</v>
      </c>
      <c r="O150" s="39">
        <v>84100</v>
      </c>
      <c r="P150" s="40">
        <v>7.1610601427115186E-2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1358.8</v>
      </c>
      <c r="F151" s="37">
        <v>1352.8833333333332</v>
      </c>
      <c r="G151" s="38">
        <v>1340.9166666666665</v>
      </c>
      <c r="H151" s="38">
        <v>1323.0333333333333</v>
      </c>
      <c r="I151" s="38">
        <v>1311.0666666666666</v>
      </c>
      <c r="J151" s="38">
        <v>1370.7666666666664</v>
      </c>
      <c r="K151" s="38">
        <v>1382.7333333333331</v>
      </c>
      <c r="L151" s="38">
        <v>1400.6166666666663</v>
      </c>
      <c r="M151" s="28">
        <v>1364.85</v>
      </c>
      <c r="N151" s="28">
        <v>1335</v>
      </c>
      <c r="O151" s="39">
        <v>3515625</v>
      </c>
      <c r="P151" s="40">
        <v>-8.1464240372407948E-3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337.15</v>
      </c>
      <c r="F152" s="37">
        <v>338.75</v>
      </c>
      <c r="G152" s="38">
        <v>333.6</v>
      </c>
      <c r="H152" s="38">
        <v>330.05</v>
      </c>
      <c r="I152" s="38">
        <v>324.90000000000003</v>
      </c>
      <c r="J152" s="38">
        <v>342.3</v>
      </c>
      <c r="K152" s="38">
        <v>347.45</v>
      </c>
      <c r="L152" s="38">
        <v>351</v>
      </c>
      <c r="M152" s="28">
        <v>343.9</v>
      </c>
      <c r="N152" s="28">
        <v>335.2</v>
      </c>
      <c r="O152" s="39">
        <v>3699200</v>
      </c>
      <c r="P152" s="40">
        <v>3.1682284694332888E-2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122.9</v>
      </c>
      <c r="F153" s="37">
        <v>121.98333333333335</v>
      </c>
      <c r="G153" s="38">
        <v>119.76666666666669</v>
      </c>
      <c r="H153" s="38">
        <v>116.63333333333334</v>
      </c>
      <c r="I153" s="38">
        <v>114.41666666666669</v>
      </c>
      <c r="J153" s="38">
        <v>125.1166666666667</v>
      </c>
      <c r="K153" s="38">
        <v>127.33333333333334</v>
      </c>
      <c r="L153" s="38">
        <v>130.4666666666667</v>
      </c>
      <c r="M153" s="28">
        <v>124.2</v>
      </c>
      <c r="N153" s="28">
        <v>118.85</v>
      </c>
      <c r="O153" s="39">
        <v>93729500</v>
      </c>
      <c r="P153" s="40">
        <v>-4.7014086941491659E-2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4655.95</v>
      </c>
      <c r="F154" s="37">
        <v>4675.7666666666664</v>
      </c>
      <c r="G154" s="38">
        <v>4578.9833333333327</v>
      </c>
      <c r="H154" s="38">
        <v>4502.0166666666664</v>
      </c>
      <c r="I154" s="38">
        <v>4405.2333333333327</v>
      </c>
      <c r="J154" s="38">
        <v>4752.7333333333327</v>
      </c>
      <c r="K154" s="38">
        <v>4849.5166666666655</v>
      </c>
      <c r="L154" s="38">
        <v>4926.4833333333327</v>
      </c>
      <c r="M154" s="28">
        <v>4772.55</v>
      </c>
      <c r="N154" s="28">
        <v>4598.8</v>
      </c>
      <c r="O154" s="39">
        <v>1716625</v>
      </c>
      <c r="P154" s="40">
        <v>-6.4390102734770659E-3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4134.25</v>
      </c>
      <c r="F155" s="37">
        <v>4115.2666666666673</v>
      </c>
      <c r="G155" s="38">
        <v>4036.5833333333348</v>
      </c>
      <c r="H155" s="38">
        <v>3938.9166666666674</v>
      </c>
      <c r="I155" s="38">
        <v>3860.2333333333349</v>
      </c>
      <c r="J155" s="38">
        <v>4212.9333333333343</v>
      </c>
      <c r="K155" s="38">
        <v>4291.6166666666668</v>
      </c>
      <c r="L155" s="38">
        <v>4389.2833333333347</v>
      </c>
      <c r="M155" s="28">
        <v>4193.95</v>
      </c>
      <c r="N155" s="28">
        <v>4017.6</v>
      </c>
      <c r="O155" s="39">
        <v>414000</v>
      </c>
      <c r="P155" s="40">
        <v>7.1012805587892899E-2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39.049999999999997</v>
      </c>
      <c r="F156" s="37">
        <v>39.18333333333333</v>
      </c>
      <c r="G156" s="38">
        <v>38.36666666666666</v>
      </c>
      <c r="H156" s="38">
        <v>37.68333333333333</v>
      </c>
      <c r="I156" s="38">
        <v>36.86666666666666</v>
      </c>
      <c r="J156" s="38">
        <v>39.86666666666666</v>
      </c>
      <c r="K156" s="38">
        <v>40.683333333333337</v>
      </c>
      <c r="L156" s="38">
        <v>41.36666666666666</v>
      </c>
      <c r="M156" s="28">
        <v>40</v>
      </c>
      <c r="N156" s="28">
        <v>38.5</v>
      </c>
      <c r="O156" s="39">
        <v>25848000</v>
      </c>
      <c r="P156" s="40">
        <v>4.1082648622522956E-2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17914.900000000001</v>
      </c>
      <c r="F157" s="37">
        <v>18088.3</v>
      </c>
      <c r="G157" s="38">
        <v>17708.099999999999</v>
      </c>
      <c r="H157" s="38">
        <v>17501.3</v>
      </c>
      <c r="I157" s="38">
        <v>17121.099999999999</v>
      </c>
      <c r="J157" s="38">
        <v>18295.099999999999</v>
      </c>
      <c r="K157" s="38">
        <v>18675.300000000003</v>
      </c>
      <c r="L157" s="38">
        <v>18882.099999999999</v>
      </c>
      <c r="M157" s="28">
        <v>18468.5</v>
      </c>
      <c r="N157" s="28">
        <v>17881.5</v>
      </c>
      <c r="O157" s="39">
        <v>372975</v>
      </c>
      <c r="P157" s="40">
        <v>4.0233353450010059E-4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152.15</v>
      </c>
      <c r="F158" s="37">
        <v>152.63333333333333</v>
      </c>
      <c r="G158" s="38">
        <v>151.16666666666666</v>
      </c>
      <c r="H158" s="38">
        <v>150.18333333333334</v>
      </c>
      <c r="I158" s="38">
        <v>148.71666666666667</v>
      </c>
      <c r="J158" s="38">
        <v>153.61666666666665</v>
      </c>
      <c r="K158" s="38">
        <v>155.08333333333334</v>
      </c>
      <c r="L158" s="38">
        <v>156.06666666666663</v>
      </c>
      <c r="M158" s="28">
        <v>154.1</v>
      </c>
      <c r="N158" s="28">
        <v>151.65</v>
      </c>
      <c r="O158" s="39">
        <v>69753700</v>
      </c>
      <c r="P158" s="40">
        <v>-1.0267135659283201E-2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132.75</v>
      </c>
      <c r="F159" s="37">
        <v>132.81666666666669</v>
      </c>
      <c r="G159" s="38">
        <v>132.03333333333339</v>
      </c>
      <c r="H159" s="38">
        <v>131.31666666666669</v>
      </c>
      <c r="I159" s="38">
        <v>130.53333333333339</v>
      </c>
      <c r="J159" s="38">
        <v>133.53333333333339</v>
      </c>
      <c r="K159" s="38">
        <v>134.31666666666669</v>
      </c>
      <c r="L159" s="38">
        <v>135.03333333333339</v>
      </c>
      <c r="M159" s="28">
        <v>133.6</v>
      </c>
      <c r="N159" s="28">
        <v>132.1</v>
      </c>
      <c r="O159" s="39">
        <v>45873600</v>
      </c>
      <c r="P159" s="40">
        <v>-4.167658966420576E-2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914.7</v>
      </c>
      <c r="F160" s="37">
        <v>919.45000000000016</v>
      </c>
      <c r="G160" s="38">
        <v>907.45000000000027</v>
      </c>
      <c r="H160" s="38">
        <v>900.20000000000016</v>
      </c>
      <c r="I160" s="38">
        <v>888.20000000000027</v>
      </c>
      <c r="J160" s="38">
        <v>926.70000000000027</v>
      </c>
      <c r="K160" s="38">
        <v>938.7</v>
      </c>
      <c r="L160" s="38">
        <v>945.95000000000027</v>
      </c>
      <c r="M160" s="28">
        <v>931.45</v>
      </c>
      <c r="N160" s="28">
        <v>912.2</v>
      </c>
      <c r="O160" s="39">
        <v>2209900</v>
      </c>
      <c r="P160" s="40">
        <v>2.3338735818476498E-2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3550.05</v>
      </c>
      <c r="F161" s="37">
        <v>3560.0833333333335</v>
      </c>
      <c r="G161" s="38">
        <v>3533.5166666666669</v>
      </c>
      <c r="H161" s="38">
        <v>3516.9833333333336</v>
      </c>
      <c r="I161" s="38">
        <v>3490.416666666667</v>
      </c>
      <c r="J161" s="38">
        <v>3576.6166666666668</v>
      </c>
      <c r="K161" s="38">
        <v>3603.1833333333334</v>
      </c>
      <c r="L161" s="38">
        <v>3619.7166666666667</v>
      </c>
      <c r="M161" s="28">
        <v>3586.65</v>
      </c>
      <c r="N161" s="28">
        <v>3543.55</v>
      </c>
      <c r="O161" s="39">
        <v>563625</v>
      </c>
      <c r="P161" s="40">
        <v>-6.8281938325991188E-3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172.45</v>
      </c>
      <c r="F162" s="37">
        <v>172.13333333333333</v>
      </c>
      <c r="G162" s="38">
        <v>170.16666666666666</v>
      </c>
      <c r="H162" s="38">
        <v>167.88333333333333</v>
      </c>
      <c r="I162" s="38">
        <v>165.91666666666666</v>
      </c>
      <c r="J162" s="38">
        <v>174.41666666666666</v>
      </c>
      <c r="K162" s="38">
        <v>176.38333333333335</v>
      </c>
      <c r="L162" s="38">
        <v>178.66666666666666</v>
      </c>
      <c r="M162" s="28">
        <v>174.1</v>
      </c>
      <c r="N162" s="28">
        <v>169.85</v>
      </c>
      <c r="O162" s="39">
        <v>45645600</v>
      </c>
      <c r="P162" s="40">
        <v>1.5242336016441172E-2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42013.8</v>
      </c>
      <c r="F163" s="37">
        <v>42357.066666666673</v>
      </c>
      <c r="G163" s="38">
        <v>41509.833333333343</v>
      </c>
      <c r="H163" s="38">
        <v>41005.866666666669</v>
      </c>
      <c r="I163" s="38">
        <v>40158.633333333339</v>
      </c>
      <c r="J163" s="38">
        <v>42861.033333333347</v>
      </c>
      <c r="K163" s="38">
        <v>43708.26666666667</v>
      </c>
      <c r="L163" s="38">
        <v>44212.233333333352</v>
      </c>
      <c r="M163" s="28">
        <v>43204.3</v>
      </c>
      <c r="N163" s="28">
        <v>41853.1</v>
      </c>
      <c r="O163" s="39">
        <v>96510</v>
      </c>
      <c r="P163" s="40">
        <v>-9.5443349753694586E-3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2243.4499999999998</v>
      </c>
      <c r="F164" s="37">
        <v>2274.5</v>
      </c>
      <c r="G164" s="38">
        <v>2205.75</v>
      </c>
      <c r="H164" s="38">
        <v>2168.0500000000002</v>
      </c>
      <c r="I164" s="38">
        <v>2099.3000000000002</v>
      </c>
      <c r="J164" s="38">
        <v>2312.1999999999998</v>
      </c>
      <c r="K164" s="38">
        <v>2380.9499999999998</v>
      </c>
      <c r="L164" s="38">
        <v>2418.6499999999996</v>
      </c>
      <c r="M164" s="28">
        <v>2343.25</v>
      </c>
      <c r="N164" s="28">
        <v>2236.8000000000002</v>
      </c>
      <c r="O164" s="39">
        <v>4541900</v>
      </c>
      <c r="P164" s="40">
        <v>-1.7021783121057017E-2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4447.2</v>
      </c>
      <c r="F165" s="37">
        <v>4507.9833333333327</v>
      </c>
      <c r="G165" s="38">
        <v>4361.5666666666657</v>
      </c>
      <c r="H165" s="38">
        <v>4275.9333333333334</v>
      </c>
      <c r="I165" s="38">
        <v>4129.5166666666664</v>
      </c>
      <c r="J165" s="38">
        <v>4593.616666666665</v>
      </c>
      <c r="K165" s="38">
        <v>4740.033333333331</v>
      </c>
      <c r="L165" s="38">
        <v>4825.6666666666642</v>
      </c>
      <c r="M165" s="28">
        <v>4654.3999999999996</v>
      </c>
      <c r="N165" s="28">
        <v>4422.3500000000004</v>
      </c>
      <c r="O165" s="39">
        <v>350850</v>
      </c>
      <c r="P165" s="40">
        <v>5.598194130925508E-2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195.6</v>
      </c>
      <c r="F166" s="37">
        <v>198.83333333333334</v>
      </c>
      <c r="G166" s="38">
        <v>191.51666666666668</v>
      </c>
      <c r="H166" s="38">
        <v>187.43333333333334</v>
      </c>
      <c r="I166" s="38">
        <v>180.11666666666667</v>
      </c>
      <c r="J166" s="38">
        <v>202.91666666666669</v>
      </c>
      <c r="K166" s="38">
        <v>210.23333333333335</v>
      </c>
      <c r="L166" s="38">
        <v>214.31666666666669</v>
      </c>
      <c r="M166" s="28">
        <v>206.15</v>
      </c>
      <c r="N166" s="28">
        <v>194.75</v>
      </c>
      <c r="O166" s="39">
        <v>24423000</v>
      </c>
      <c r="P166" s="40">
        <v>0.18242556281771968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115.9</v>
      </c>
      <c r="F167" s="37">
        <v>116.11666666666667</v>
      </c>
      <c r="G167" s="38">
        <v>115.08333333333334</v>
      </c>
      <c r="H167" s="38">
        <v>114.26666666666667</v>
      </c>
      <c r="I167" s="38">
        <v>113.23333333333333</v>
      </c>
      <c r="J167" s="38">
        <v>116.93333333333335</v>
      </c>
      <c r="K167" s="38">
        <v>117.96666666666668</v>
      </c>
      <c r="L167" s="38">
        <v>118.78333333333336</v>
      </c>
      <c r="M167" s="28">
        <v>117.15</v>
      </c>
      <c r="N167" s="28">
        <v>115.3</v>
      </c>
      <c r="O167" s="39">
        <v>40275200</v>
      </c>
      <c r="P167" s="40">
        <v>-3.5281484890320601E-3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4524.8</v>
      </c>
      <c r="F168" s="37">
        <v>4496.8666666666677</v>
      </c>
      <c r="G168" s="38">
        <v>4432.133333333335</v>
      </c>
      <c r="H168" s="38">
        <v>4339.4666666666672</v>
      </c>
      <c r="I168" s="38">
        <v>4274.7333333333345</v>
      </c>
      <c r="J168" s="38">
        <v>4589.5333333333356</v>
      </c>
      <c r="K168" s="38">
        <v>4654.2666666666673</v>
      </c>
      <c r="L168" s="38">
        <v>4746.9333333333361</v>
      </c>
      <c r="M168" s="28">
        <v>4561.6000000000004</v>
      </c>
      <c r="N168" s="28">
        <v>4404.2</v>
      </c>
      <c r="O168" s="39">
        <v>145000</v>
      </c>
      <c r="P168" s="40">
        <v>0.10687022900763359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2488.0500000000002</v>
      </c>
      <c r="F169" s="37">
        <v>2501.4833333333331</v>
      </c>
      <c r="G169" s="38">
        <v>2460.2666666666664</v>
      </c>
      <c r="H169" s="38">
        <v>2432.4833333333331</v>
      </c>
      <c r="I169" s="38">
        <v>2391.2666666666664</v>
      </c>
      <c r="J169" s="38">
        <v>2529.2666666666664</v>
      </c>
      <c r="K169" s="38">
        <v>2570.4833333333327</v>
      </c>
      <c r="L169" s="38">
        <v>2598.2666666666664</v>
      </c>
      <c r="M169" s="28">
        <v>2542.6999999999998</v>
      </c>
      <c r="N169" s="28">
        <v>2473.6999999999998</v>
      </c>
      <c r="O169" s="39">
        <v>2947000</v>
      </c>
      <c r="P169" s="40">
        <v>3.1050467943671826E-2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2792.45</v>
      </c>
      <c r="F170" s="37">
        <v>2816.1333333333332</v>
      </c>
      <c r="G170" s="38">
        <v>2762.3166666666666</v>
      </c>
      <c r="H170" s="38">
        <v>2732.1833333333334</v>
      </c>
      <c r="I170" s="38">
        <v>2678.3666666666668</v>
      </c>
      <c r="J170" s="38">
        <v>2846.2666666666664</v>
      </c>
      <c r="K170" s="38">
        <v>2900.083333333333</v>
      </c>
      <c r="L170" s="38">
        <v>2930.2166666666662</v>
      </c>
      <c r="M170" s="28">
        <v>2869.95</v>
      </c>
      <c r="N170" s="28">
        <v>2786</v>
      </c>
      <c r="O170" s="39">
        <v>1736500</v>
      </c>
      <c r="P170" s="40">
        <v>3.9022980199450788E-3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35.799999999999997</v>
      </c>
      <c r="F171" s="37">
        <v>35.93333333333333</v>
      </c>
      <c r="G171" s="38">
        <v>35.61666666666666</v>
      </c>
      <c r="H171" s="38">
        <v>35.43333333333333</v>
      </c>
      <c r="I171" s="38">
        <v>35.11666666666666</v>
      </c>
      <c r="J171" s="38">
        <v>36.11666666666666</v>
      </c>
      <c r="K171" s="38">
        <v>36.433333333333337</v>
      </c>
      <c r="L171" s="38">
        <v>36.61666666666666</v>
      </c>
      <c r="M171" s="28">
        <v>36.25</v>
      </c>
      <c r="N171" s="28">
        <v>35.75</v>
      </c>
      <c r="O171" s="39">
        <v>209328000</v>
      </c>
      <c r="P171" s="40">
        <v>2.459080585793719E-2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2448.65</v>
      </c>
      <c r="F172" s="37">
        <v>2446.5166666666669</v>
      </c>
      <c r="G172" s="38">
        <v>2427.8333333333339</v>
      </c>
      <c r="H172" s="38">
        <v>2407.0166666666669</v>
      </c>
      <c r="I172" s="38">
        <v>2388.3333333333339</v>
      </c>
      <c r="J172" s="38">
        <v>2467.3333333333339</v>
      </c>
      <c r="K172" s="38">
        <v>2486.0166666666673</v>
      </c>
      <c r="L172" s="38">
        <v>2506.8333333333339</v>
      </c>
      <c r="M172" s="28">
        <v>2465.1999999999998</v>
      </c>
      <c r="N172" s="28">
        <v>2425.6999999999998</v>
      </c>
      <c r="O172" s="39">
        <v>628500</v>
      </c>
      <c r="P172" s="40">
        <v>-2.1942110177404293E-2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205.85</v>
      </c>
      <c r="F173" s="37">
        <v>208.48333333333335</v>
      </c>
      <c r="G173" s="38">
        <v>202.7166666666667</v>
      </c>
      <c r="H173" s="38">
        <v>199.58333333333334</v>
      </c>
      <c r="I173" s="38">
        <v>193.81666666666669</v>
      </c>
      <c r="J173" s="38">
        <v>211.6166666666667</v>
      </c>
      <c r="K173" s="38">
        <v>217.38333333333335</v>
      </c>
      <c r="L173" s="38">
        <v>220.51666666666671</v>
      </c>
      <c r="M173" s="28">
        <v>214.25</v>
      </c>
      <c r="N173" s="28">
        <v>205.35</v>
      </c>
      <c r="O173" s="39">
        <v>36909693</v>
      </c>
      <c r="P173" s="40">
        <v>8.3098591549295775E-2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1761.3</v>
      </c>
      <c r="F174" s="37">
        <v>1751.8</v>
      </c>
      <c r="G174" s="38">
        <v>1730.55</v>
      </c>
      <c r="H174" s="38">
        <v>1699.8</v>
      </c>
      <c r="I174" s="38">
        <v>1678.55</v>
      </c>
      <c r="J174" s="38">
        <v>1782.55</v>
      </c>
      <c r="K174" s="38">
        <v>1803.8</v>
      </c>
      <c r="L174" s="38">
        <v>1834.55</v>
      </c>
      <c r="M174" s="28">
        <v>1773.05</v>
      </c>
      <c r="N174" s="28">
        <v>1721.05</v>
      </c>
      <c r="O174" s="39">
        <v>3033371</v>
      </c>
      <c r="P174" s="40">
        <v>1.8030323726266905E-2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184</v>
      </c>
      <c r="F175" s="37">
        <v>184.81666666666669</v>
      </c>
      <c r="G175" s="38">
        <v>182.23333333333338</v>
      </c>
      <c r="H175" s="38">
        <v>180.4666666666667</v>
      </c>
      <c r="I175" s="38">
        <v>177.88333333333338</v>
      </c>
      <c r="J175" s="38">
        <v>186.58333333333337</v>
      </c>
      <c r="K175" s="38">
        <v>189.16666666666669</v>
      </c>
      <c r="L175" s="38">
        <v>190.93333333333337</v>
      </c>
      <c r="M175" s="28">
        <v>187.4</v>
      </c>
      <c r="N175" s="28">
        <v>183.05</v>
      </c>
      <c r="O175" s="39">
        <v>6682500</v>
      </c>
      <c r="P175" s="40">
        <v>-1.1210762331838565E-3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742.7</v>
      </c>
      <c r="F176" s="37">
        <v>743.80000000000007</v>
      </c>
      <c r="G176" s="38">
        <v>730.30000000000018</v>
      </c>
      <c r="H176" s="38">
        <v>717.90000000000009</v>
      </c>
      <c r="I176" s="38">
        <v>704.4000000000002</v>
      </c>
      <c r="J176" s="38">
        <v>756.20000000000016</v>
      </c>
      <c r="K176" s="38">
        <v>769.69999999999993</v>
      </c>
      <c r="L176" s="38">
        <v>782.10000000000014</v>
      </c>
      <c r="M176" s="28">
        <v>757.3</v>
      </c>
      <c r="N176" s="28">
        <v>731.4</v>
      </c>
      <c r="O176" s="39">
        <v>3255500</v>
      </c>
      <c r="P176" s="40">
        <v>3.0123722431414739E-2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133.5</v>
      </c>
      <c r="F177" s="37">
        <v>134.45000000000002</v>
      </c>
      <c r="G177" s="38">
        <v>131.35000000000002</v>
      </c>
      <c r="H177" s="38">
        <v>129.20000000000002</v>
      </c>
      <c r="I177" s="38">
        <v>126.10000000000002</v>
      </c>
      <c r="J177" s="38">
        <v>136.60000000000002</v>
      </c>
      <c r="K177" s="38">
        <v>139.69999999999999</v>
      </c>
      <c r="L177" s="38">
        <v>141.85000000000002</v>
      </c>
      <c r="M177" s="28">
        <v>137.55000000000001</v>
      </c>
      <c r="N177" s="28">
        <v>132.30000000000001</v>
      </c>
      <c r="O177" s="39">
        <v>43705900</v>
      </c>
      <c r="P177" s="40">
        <v>2.7544828526624394E-2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125.1</v>
      </c>
      <c r="F178" s="37">
        <v>125.61666666666667</v>
      </c>
      <c r="G178" s="38">
        <v>124.33333333333334</v>
      </c>
      <c r="H178" s="38">
        <v>123.56666666666666</v>
      </c>
      <c r="I178" s="38">
        <v>122.28333333333333</v>
      </c>
      <c r="J178" s="38">
        <v>126.38333333333335</v>
      </c>
      <c r="K178" s="38">
        <v>127.66666666666669</v>
      </c>
      <c r="L178" s="38">
        <v>128.43333333333337</v>
      </c>
      <c r="M178" s="28">
        <v>126.9</v>
      </c>
      <c r="N178" s="28">
        <v>124.85</v>
      </c>
      <c r="O178" s="39">
        <v>28614000</v>
      </c>
      <c r="P178" s="40">
        <v>5.6938000843525941E-3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2475.5</v>
      </c>
      <c r="F179" s="37">
        <v>2472.7999999999997</v>
      </c>
      <c r="G179" s="38">
        <v>2453.9499999999994</v>
      </c>
      <c r="H179" s="38">
        <v>2432.3999999999996</v>
      </c>
      <c r="I179" s="38">
        <v>2413.5499999999993</v>
      </c>
      <c r="J179" s="38">
        <v>2494.3499999999995</v>
      </c>
      <c r="K179" s="38">
        <v>2513.1999999999998</v>
      </c>
      <c r="L179" s="38">
        <v>2534.7499999999995</v>
      </c>
      <c r="M179" s="28">
        <v>2491.65</v>
      </c>
      <c r="N179" s="28">
        <v>2451.25</v>
      </c>
      <c r="O179" s="39">
        <v>34160250</v>
      </c>
      <c r="P179" s="40">
        <v>-4.1106373674428777E-3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97.2</v>
      </c>
      <c r="F180" s="37">
        <v>97.45</v>
      </c>
      <c r="G180" s="38">
        <v>96.050000000000011</v>
      </c>
      <c r="H180" s="38">
        <v>94.9</v>
      </c>
      <c r="I180" s="38">
        <v>93.500000000000014</v>
      </c>
      <c r="J180" s="38">
        <v>98.600000000000009</v>
      </c>
      <c r="K180" s="38">
        <v>100.00000000000001</v>
      </c>
      <c r="L180" s="38">
        <v>101.15</v>
      </c>
      <c r="M180" s="28">
        <v>98.85</v>
      </c>
      <c r="N180" s="28">
        <v>96.3</v>
      </c>
      <c r="O180" s="39">
        <v>163457000</v>
      </c>
      <c r="P180" s="40">
        <v>2.3885814156714242E-3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844.2</v>
      </c>
      <c r="F181" s="37">
        <v>848.33333333333337</v>
      </c>
      <c r="G181" s="38">
        <v>837.7166666666667</v>
      </c>
      <c r="H181" s="38">
        <v>831.23333333333335</v>
      </c>
      <c r="I181" s="38">
        <v>820.61666666666667</v>
      </c>
      <c r="J181" s="38">
        <v>854.81666666666672</v>
      </c>
      <c r="K181" s="38">
        <v>865.43333333333328</v>
      </c>
      <c r="L181" s="38">
        <v>871.91666666666674</v>
      </c>
      <c r="M181" s="28">
        <v>858.95</v>
      </c>
      <c r="N181" s="28">
        <v>841.85</v>
      </c>
      <c r="O181" s="39">
        <v>4386500</v>
      </c>
      <c r="P181" s="40">
        <v>-1.2938793879387938E-2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1098.4000000000001</v>
      </c>
      <c r="F182" s="37">
        <v>1109.0666666666668</v>
      </c>
      <c r="G182" s="38">
        <v>1084.9333333333336</v>
      </c>
      <c r="H182" s="38">
        <v>1071.4666666666667</v>
      </c>
      <c r="I182" s="38">
        <v>1047.3333333333335</v>
      </c>
      <c r="J182" s="38">
        <v>1122.5333333333338</v>
      </c>
      <c r="K182" s="38">
        <v>1146.666666666667</v>
      </c>
      <c r="L182" s="38">
        <v>1160.1333333333339</v>
      </c>
      <c r="M182" s="28">
        <v>1133.2</v>
      </c>
      <c r="N182" s="28">
        <v>1095.5999999999999</v>
      </c>
      <c r="O182" s="39">
        <v>7705500</v>
      </c>
      <c r="P182" s="40">
        <v>-1.9375775508256182E-2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492.75</v>
      </c>
      <c r="F183" s="37">
        <v>495.58333333333331</v>
      </c>
      <c r="G183" s="38">
        <v>487.91666666666663</v>
      </c>
      <c r="H183" s="38">
        <v>483.08333333333331</v>
      </c>
      <c r="I183" s="38">
        <v>475.41666666666663</v>
      </c>
      <c r="J183" s="38">
        <v>500.41666666666663</v>
      </c>
      <c r="K183" s="38">
        <v>508.08333333333326</v>
      </c>
      <c r="L183" s="38">
        <v>512.91666666666663</v>
      </c>
      <c r="M183" s="28">
        <v>503.25</v>
      </c>
      <c r="N183" s="28">
        <v>490.75</v>
      </c>
      <c r="O183" s="39">
        <v>66955500</v>
      </c>
      <c r="P183" s="40">
        <v>2.458339071753202E-2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23451.75</v>
      </c>
      <c r="F184" s="37">
        <v>23667.3</v>
      </c>
      <c r="G184" s="38">
        <v>23164.449999999997</v>
      </c>
      <c r="H184" s="38">
        <v>22877.149999999998</v>
      </c>
      <c r="I184" s="38">
        <v>22374.299999999996</v>
      </c>
      <c r="J184" s="38">
        <v>23954.6</v>
      </c>
      <c r="K184" s="38">
        <v>24457.449999999997</v>
      </c>
      <c r="L184" s="38">
        <v>24744.75</v>
      </c>
      <c r="M184" s="28">
        <v>24170.15</v>
      </c>
      <c r="N184" s="28">
        <v>23380</v>
      </c>
      <c r="O184" s="39">
        <v>239775</v>
      </c>
      <c r="P184" s="40">
        <v>-9.3988845279900854E-3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2357.15</v>
      </c>
      <c r="F185" s="37">
        <v>2376.3833333333332</v>
      </c>
      <c r="G185" s="38">
        <v>2330.7666666666664</v>
      </c>
      <c r="H185" s="38">
        <v>2304.3833333333332</v>
      </c>
      <c r="I185" s="38">
        <v>2258.7666666666664</v>
      </c>
      <c r="J185" s="38">
        <v>2402.7666666666664</v>
      </c>
      <c r="K185" s="38">
        <v>2448.3833333333332</v>
      </c>
      <c r="L185" s="38">
        <v>2474.7666666666664</v>
      </c>
      <c r="M185" s="28">
        <v>2422</v>
      </c>
      <c r="N185" s="28">
        <v>2350</v>
      </c>
      <c r="O185" s="39">
        <v>1573825</v>
      </c>
      <c r="P185" s="40">
        <v>3.5069261792039278E-3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2616.85</v>
      </c>
      <c r="F186" s="37">
        <v>2620.3333333333335</v>
      </c>
      <c r="G186" s="38">
        <v>2580.666666666667</v>
      </c>
      <c r="H186" s="38">
        <v>2544.4833333333336</v>
      </c>
      <c r="I186" s="38">
        <v>2504.8166666666671</v>
      </c>
      <c r="J186" s="38">
        <v>2656.5166666666669</v>
      </c>
      <c r="K186" s="38">
        <v>2696.1833333333338</v>
      </c>
      <c r="L186" s="38">
        <v>2732.3666666666668</v>
      </c>
      <c r="M186" s="28">
        <v>2660</v>
      </c>
      <c r="N186" s="28">
        <v>2584.15</v>
      </c>
      <c r="O186" s="39">
        <v>3175875</v>
      </c>
      <c r="P186" s="40">
        <v>1.7297297297297298E-2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1089.4000000000001</v>
      </c>
      <c r="F187" s="37">
        <v>1107.1000000000001</v>
      </c>
      <c r="G187" s="38">
        <v>1067.8500000000004</v>
      </c>
      <c r="H187" s="38">
        <v>1046.3000000000002</v>
      </c>
      <c r="I187" s="38">
        <v>1007.0500000000004</v>
      </c>
      <c r="J187" s="38">
        <v>1128.6500000000003</v>
      </c>
      <c r="K187" s="38">
        <v>1167.8999999999999</v>
      </c>
      <c r="L187" s="38">
        <v>1189.4500000000003</v>
      </c>
      <c r="M187" s="28">
        <v>1146.3499999999999</v>
      </c>
      <c r="N187" s="28">
        <v>1085.55</v>
      </c>
      <c r="O187" s="39">
        <v>4822000</v>
      </c>
      <c r="P187" s="40">
        <v>7.0128717265867738E-2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353.55</v>
      </c>
      <c r="F188" s="37">
        <v>349.58333333333331</v>
      </c>
      <c r="G188" s="38">
        <v>340.26666666666665</v>
      </c>
      <c r="H188" s="38">
        <v>326.98333333333335</v>
      </c>
      <c r="I188" s="38">
        <v>317.66666666666669</v>
      </c>
      <c r="J188" s="38">
        <v>362.86666666666662</v>
      </c>
      <c r="K188" s="38">
        <v>372.18333333333334</v>
      </c>
      <c r="L188" s="38">
        <v>385.46666666666658</v>
      </c>
      <c r="M188" s="28">
        <v>358.9</v>
      </c>
      <c r="N188" s="28">
        <v>336.3</v>
      </c>
      <c r="O188" s="39">
        <v>4952700</v>
      </c>
      <c r="P188" s="40">
        <v>1.6251154201292705E-2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916.45</v>
      </c>
      <c r="F189" s="37">
        <v>920.25</v>
      </c>
      <c r="G189" s="38">
        <v>909.2</v>
      </c>
      <c r="H189" s="38">
        <v>901.95</v>
      </c>
      <c r="I189" s="38">
        <v>890.90000000000009</v>
      </c>
      <c r="J189" s="38">
        <v>927.5</v>
      </c>
      <c r="K189" s="38">
        <v>938.55</v>
      </c>
      <c r="L189" s="38">
        <v>945.8</v>
      </c>
      <c r="M189" s="28">
        <v>931.3</v>
      </c>
      <c r="N189" s="28">
        <v>913</v>
      </c>
      <c r="O189" s="39">
        <v>19971000</v>
      </c>
      <c r="P189" s="40">
        <v>-9.2373940825114607E-3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466.65</v>
      </c>
      <c r="F190" s="37">
        <v>467.38333333333338</v>
      </c>
      <c r="G190" s="38">
        <v>457.76666666666677</v>
      </c>
      <c r="H190" s="38">
        <v>448.88333333333338</v>
      </c>
      <c r="I190" s="38">
        <v>439.26666666666677</v>
      </c>
      <c r="J190" s="38">
        <v>476.26666666666677</v>
      </c>
      <c r="K190" s="38">
        <v>485.88333333333344</v>
      </c>
      <c r="L190" s="38">
        <v>494.76666666666677</v>
      </c>
      <c r="M190" s="28">
        <v>477</v>
      </c>
      <c r="N190" s="28">
        <v>458.5</v>
      </c>
      <c r="O190" s="39">
        <v>14757000</v>
      </c>
      <c r="P190" s="40">
        <v>1.0061601642710472E-2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586.15</v>
      </c>
      <c r="F191" s="37">
        <v>591.13333333333333</v>
      </c>
      <c r="G191" s="38">
        <v>578.26666666666665</v>
      </c>
      <c r="H191" s="38">
        <v>570.38333333333333</v>
      </c>
      <c r="I191" s="38">
        <v>557.51666666666665</v>
      </c>
      <c r="J191" s="38">
        <v>599.01666666666665</v>
      </c>
      <c r="K191" s="38">
        <v>611.88333333333321</v>
      </c>
      <c r="L191" s="38">
        <v>619.76666666666665</v>
      </c>
      <c r="M191" s="28">
        <v>604</v>
      </c>
      <c r="N191" s="28">
        <v>583.25</v>
      </c>
      <c r="O191" s="39">
        <v>896750</v>
      </c>
      <c r="P191" s="40">
        <v>-9.3896713615023476E-3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943.95</v>
      </c>
      <c r="F192" s="37">
        <v>947.7833333333333</v>
      </c>
      <c r="G192" s="38">
        <v>937.06666666666661</v>
      </c>
      <c r="H192" s="38">
        <v>930.18333333333328</v>
      </c>
      <c r="I192" s="38">
        <v>919.46666666666658</v>
      </c>
      <c r="J192" s="38">
        <v>954.66666666666663</v>
      </c>
      <c r="K192" s="38">
        <v>965.38333333333333</v>
      </c>
      <c r="L192" s="38">
        <v>972.26666666666665</v>
      </c>
      <c r="M192" s="28">
        <v>958.5</v>
      </c>
      <c r="N192" s="28">
        <v>940.9</v>
      </c>
      <c r="O192" s="39">
        <v>5629000</v>
      </c>
      <c r="P192" s="40">
        <v>1.0048447873676656E-2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1149.4000000000001</v>
      </c>
      <c r="F193" s="37">
        <v>1155.2333333333333</v>
      </c>
      <c r="G193" s="38">
        <v>1139.7166666666667</v>
      </c>
      <c r="H193" s="38">
        <v>1130.0333333333333</v>
      </c>
      <c r="I193" s="38">
        <v>1114.5166666666667</v>
      </c>
      <c r="J193" s="38">
        <v>1164.9166666666667</v>
      </c>
      <c r="K193" s="38">
        <v>1180.4333333333336</v>
      </c>
      <c r="L193" s="38">
        <v>1190.1166666666668</v>
      </c>
      <c r="M193" s="28">
        <v>1170.75</v>
      </c>
      <c r="N193" s="28">
        <v>1145.55</v>
      </c>
      <c r="O193" s="39">
        <v>3072400</v>
      </c>
      <c r="P193" s="40">
        <v>6.9480859989512322E-3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751.05</v>
      </c>
      <c r="F194" s="37">
        <v>758.30000000000007</v>
      </c>
      <c r="G194" s="38">
        <v>740.75000000000011</v>
      </c>
      <c r="H194" s="38">
        <v>730.45</v>
      </c>
      <c r="I194" s="38">
        <v>712.90000000000009</v>
      </c>
      <c r="J194" s="38">
        <v>768.60000000000014</v>
      </c>
      <c r="K194" s="38">
        <v>786.15000000000009</v>
      </c>
      <c r="L194" s="38">
        <v>796.45000000000016</v>
      </c>
      <c r="M194" s="28">
        <v>775.85</v>
      </c>
      <c r="N194" s="28">
        <v>748</v>
      </c>
      <c r="O194" s="39">
        <v>10209375</v>
      </c>
      <c r="P194" s="40">
        <v>1.1638017523911444E-2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426.25</v>
      </c>
      <c r="F195" s="37">
        <v>429.01666666666665</v>
      </c>
      <c r="G195" s="38">
        <v>422.48333333333329</v>
      </c>
      <c r="H195" s="38">
        <v>418.71666666666664</v>
      </c>
      <c r="I195" s="38">
        <v>412.18333333333328</v>
      </c>
      <c r="J195" s="38">
        <v>432.7833333333333</v>
      </c>
      <c r="K195" s="38">
        <v>439.31666666666661</v>
      </c>
      <c r="L195" s="38">
        <v>443.08333333333331</v>
      </c>
      <c r="M195" s="28">
        <v>435.55</v>
      </c>
      <c r="N195" s="28">
        <v>425.25</v>
      </c>
      <c r="O195" s="39">
        <v>82316550</v>
      </c>
      <c r="P195" s="40">
        <v>2.910995510582199E-2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229.05</v>
      </c>
      <c r="F196" s="37">
        <v>230.5</v>
      </c>
      <c r="G196" s="38">
        <v>226.9</v>
      </c>
      <c r="H196" s="38">
        <v>224.75</v>
      </c>
      <c r="I196" s="38">
        <v>221.15</v>
      </c>
      <c r="J196" s="38">
        <v>232.65</v>
      </c>
      <c r="K196" s="38">
        <v>236.25000000000003</v>
      </c>
      <c r="L196" s="38">
        <v>238.4</v>
      </c>
      <c r="M196" s="28">
        <v>234.1</v>
      </c>
      <c r="N196" s="28">
        <v>228.35</v>
      </c>
      <c r="O196" s="39">
        <v>96558750</v>
      </c>
      <c r="P196" s="40">
        <v>3.5779430335344466E-3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1307.1500000000001</v>
      </c>
      <c r="F197" s="37">
        <v>1315.1166666666666</v>
      </c>
      <c r="G197" s="38">
        <v>1291.6833333333332</v>
      </c>
      <c r="H197" s="38">
        <v>1276.2166666666667</v>
      </c>
      <c r="I197" s="38">
        <v>1252.7833333333333</v>
      </c>
      <c r="J197" s="38">
        <v>1330.583333333333</v>
      </c>
      <c r="K197" s="38">
        <v>1354.0166666666664</v>
      </c>
      <c r="L197" s="38">
        <v>1369.4833333333329</v>
      </c>
      <c r="M197" s="28">
        <v>1338.55</v>
      </c>
      <c r="N197" s="28">
        <v>1299.6500000000001</v>
      </c>
      <c r="O197" s="39">
        <v>37941025</v>
      </c>
      <c r="P197" s="40">
        <v>6.2104100448592235E-3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3640.45</v>
      </c>
      <c r="F198" s="37">
        <v>3664.4499999999994</v>
      </c>
      <c r="G198" s="38">
        <v>3605.6999999999989</v>
      </c>
      <c r="H198" s="38">
        <v>3570.9499999999994</v>
      </c>
      <c r="I198" s="38">
        <v>3512.1999999999989</v>
      </c>
      <c r="J198" s="38">
        <v>3699.1999999999989</v>
      </c>
      <c r="K198" s="38">
        <v>3757.95</v>
      </c>
      <c r="L198" s="38">
        <v>3792.6999999999989</v>
      </c>
      <c r="M198" s="28">
        <v>3723.2</v>
      </c>
      <c r="N198" s="28">
        <v>3629.7</v>
      </c>
      <c r="O198" s="39">
        <v>12844350</v>
      </c>
      <c r="P198" s="40">
        <v>4.5416254624033987E-2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1485.85</v>
      </c>
      <c r="F199" s="37">
        <v>1498.1833333333334</v>
      </c>
      <c r="G199" s="38">
        <v>1470.8666666666668</v>
      </c>
      <c r="H199" s="38">
        <v>1455.8833333333334</v>
      </c>
      <c r="I199" s="38">
        <v>1428.5666666666668</v>
      </c>
      <c r="J199" s="38">
        <v>1513.1666666666667</v>
      </c>
      <c r="K199" s="38">
        <v>1540.4833333333333</v>
      </c>
      <c r="L199" s="38">
        <v>1555.4666666666667</v>
      </c>
      <c r="M199" s="28">
        <v>1525.5</v>
      </c>
      <c r="N199" s="28">
        <v>1483.2</v>
      </c>
      <c r="O199" s="39">
        <v>14266800</v>
      </c>
      <c r="P199" s="40">
        <v>6.7318684110250224E-3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2718.4</v>
      </c>
      <c r="F200" s="37">
        <v>2733.8333333333335</v>
      </c>
      <c r="G200" s="38">
        <v>2697.8166666666671</v>
      </c>
      <c r="H200" s="38">
        <v>2677.2333333333336</v>
      </c>
      <c r="I200" s="38">
        <v>2641.2166666666672</v>
      </c>
      <c r="J200" s="38">
        <v>2754.416666666667</v>
      </c>
      <c r="K200" s="38">
        <v>2790.4333333333334</v>
      </c>
      <c r="L200" s="38">
        <v>2811.0166666666669</v>
      </c>
      <c r="M200" s="28">
        <v>2769.85</v>
      </c>
      <c r="N200" s="28">
        <v>2713.25</v>
      </c>
      <c r="O200" s="39">
        <v>5191875</v>
      </c>
      <c r="P200" s="40">
        <v>3.128491620111732E-2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2775.85</v>
      </c>
      <c r="F201" s="37">
        <v>2805.1166666666668</v>
      </c>
      <c r="G201" s="38">
        <v>2715.2333333333336</v>
      </c>
      <c r="H201" s="38">
        <v>2654.6166666666668</v>
      </c>
      <c r="I201" s="38">
        <v>2564.7333333333336</v>
      </c>
      <c r="J201" s="38">
        <v>2865.7333333333336</v>
      </c>
      <c r="K201" s="38">
        <v>2955.6166666666668</v>
      </c>
      <c r="L201" s="38">
        <v>3016.2333333333336</v>
      </c>
      <c r="M201" s="28">
        <v>2895</v>
      </c>
      <c r="N201" s="28">
        <v>2744.5</v>
      </c>
      <c r="O201" s="39">
        <v>828500</v>
      </c>
      <c r="P201" s="40">
        <v>6.9887572166514736E-3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481.7</v>
      </c>
      <c r="F202" s="37">
        <v>482.81666666666666</v>
      </c>
      <c r="G202" s="38">
        <v>478.93333333333334</v>
      </c>
      <c r="H202" s="38">
        <v>476.16666666666669</v>
      </c>
      <c r="I202" s="38">
        <v>472.28333333333336</v>
      </c>
      <c r="J202" s="38">
        <v>485.58333333333331</v>
      </c>
      <c r="K202" s="38">
        <v>489.46666666666664</v>
      </c>
      <c r="L202" s="38">
        <v>492.23333333333329</v>
      </c>
      <c r="M202" s="28">
        <v>486.7</v>
      </c>
      <c r="N202" s="28">
        <v>480.05</v>
      </c>
      <c r="O202" s="39">
        <v>3186000</v>
      </c>
      <c r="P202" s="40">
        <v>-1.4842300556586271E-2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1281.95</v>
      </c>
      <c r="F203" s="37">
        <v>1279.9333333333334</v>
      </c>
      <c r="G203" s="38">
        <v>1257.0666666666668</v>
      </c>
      <c r="H203" s="38">
        <v>1232.1833333333334</v>
      </c>
      <c r="I203" s="38">
        <v>1209.3166666666668</v>
      </c>
      <c r="J203" s="38">
        <v>1304.8166666666668</v>
      </c>
      <c r="K203" s="38">
        <v>1327.6833333333336</v>
      </c>
      <c r="L203" s="38">
        <v>1352.5666666666668</v>
      </c>
      <c r="M203" s="28">
        <v>1302.8</v>
      </c>
      <c r="N203" s="28">
        <v>1255.05</v>
      </c>
      <c r="O203" s="39">
        <v>2868825</v>
      </c>
      <c r="P203" s="40">
        <v>-6.5277429073562643E-3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604.9</v>
      </c>
      <c r="F204" s="37">
        <v>607.48333333333323</v>
      </c>
      <c r="G204" s="38">
        <v>599.31666666666649</v>
      </c>
      <c r="H204" s="38">
        <v>593.73333333333323</v>
      </c>
      <c r="I204" s="38">
        <v>585.56666666666649</v>
      </c>
      <c r="J204" s="38">
        <v>613.06666666666649</v>
      </c>
      <c r="K204" s="38">
        <v>621.23333333333323</v>
      </c>
      <c r="L204" s="38">
        <v>626.81666666666649</v>
      </c>
      <c r="M204" s="28">
        <v>615.65</v>
      </c>
      <c r="N204" s="28">
        <v>601.9</v>
      </c>
      <c r="O204" s="39">
        <v>7929600</v>
      </c>
      <c r="P204" s="40">
        <v>-4.3944454209878716E-3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1452.05</v>
      </c>
      <c r="F205" s="37">
        <v>1468</v>
      </c>
      <c r="G205" s="38">
        <v>1429.5</v>
      </c>
      <c r="H205" s="38">
        <v>1406.95</v>
      </c>
      <c r="I205" s="38">
        <v>1368.45</v>
      </c>
      <c r="J205" s="38">
        <v>1490.55</v>
      </c>
      <c r="K205" s="38">
        <v>1529.05</v>
      </c>
      <c r="L205" s="38">
        <v>1551.6</v>
      </c>
      <c r="M205" s="28">
        <v>1506.5</v>
      </c>
      <c r="N205" s="28">
        <v>1445.45</v>
      </c>
      <c r="O205" s="39">
        <v>1315650</v>
      </c>
      <c r="P205" s="40">
        <v>1.6495402920497566E-2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6202.6</v>
      </c>
      <c r="F206" s="37">
        <v>6252.75</v>
      </c>
      <c r="G206" s="38">
        <v>6135.5</v>
      </c>
      <c r="H206" s="38">
        <v>6068.4</v>
      </c>
      <c r="I206" s="38">
        <v>5951.15</v>
      </c>
      <c r="J206" s="38">
        <v>6319.85</v>
      </c>
      <c r="K206" s="38">
        <v>6437.1</v>
      </c>
      <c r="L206" s="38">
        <v>6504.2000000000007</v>
      </c>
      <c r="M206" s="28">
        <v>6370</v>
      </c>
      <c r="N206" s="28">
        <v>6185.65</v>
      </c>
      <c r="O206" s="39">
        <v>2879900</v>
      </c>
      <c r="P206" s="40">
        <v>-1.5418803418803419E-2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776.65</v>
      </c>
      <c r="F207" s="37">
        <v>771.4</v>
      </c>
      <c r="G207" s="38">
        <v>764.5</v>
      </c>
      <c r="H207" s="38">
        <v>752.35</v>
      </c>
      <c r="I207" s="38">
        <v>745.45</v>
      </c>
      <c r="J207" s="38">
        <v>783.55</v>
      </c>
      <c r="K207" s="38">
        <v>790.44999999999982</v>
      </c>
      <c r="L207" s="38">
        <v>802.59999999999991</v>
      </c>
      <c r="M207" s="28">
        <v>778.3</v>
      </c>
      <c r="N207" s="28">
        <v>759.25</v>
      </c>
      <c r="O207" s="39">
        <v>23736700</v>
      </c>
      <c r="P207" s="40">
        <v>-9.1708270023876711E-3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401.5</v>
      </c>
      <c r="F208" s="37">
        <v>397.8</v>
      </c>
      <c r="G208" s="38">
        <v>386.6</v>
      </c>
      <c r="H208" s="38">
        <v>371.7</v>
      </c>
      <c r="I208" s="38">
        <v>360.5</v>
      </c>
      <c r="J208" s="38">
        <v>412.70000000000005</v>
      </c>
      <c r="K208" s="38">
        <v>423.9</v>
      </c>
      <c r="L208" s="38">
        <v>438.80000000000007</v>
      </c>
      <c r="M208" s="28">
        <v>409</v>
      </c>
      <c r="N208" s="28">
        <v>382.9</v>
      </c>
      <c r="O208" s="39">
        <v>66913500</v>
      </c>
      <c r="P208" s="40">
        <v>9.1253791708796758E-2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1290.55</v>
      </c>
      <c r="F209" s="37">
        <v>1295.6500000000001</v>
      </c>
      <c r="G209" s="38">
        <v>1279.3000000000002</v>
      </c>
      <c r="H209" s="38">
        <v>1268.0500000000002</v>
      </c>
      <c r="I209" s="38">
        <v>1251.7000000000003</v>
      </c>
      <c r="J209" s="38">
        <v>1306.9000000000001</v>
      </c>
      <c r="K209" s="38">
        <v>1323.25</v>
      </c>
      <c r="L209" s="38">
        <v>1334.5</v>
      </c>
      <c r="M209" s="28">
        <v>1312</v>
      </c>
      <c r="N209" s="28">
        <v>1284.4000000000001</v>
      </c>
      <c r="O209" s="39">
        <v>3757500</v>
      </c>
      <c r="P209" s="40">
        <v>-4.0107293396346916E-2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1642.2</v>
      </c>
      <c r="F210" s="37">
        <v>1650.75</v>
      </c>
      <c r="G210" s="38">
        <v>1627.55</v>
      </c>
      <c r="H210" s="38">
        <v>1612.8999999999999</v>
      </c>
      <c r="I210" s="38">
        <v>1589.6999999999998</v>
      </c>
      <c r="J210" s="38">
        <v>1665.4</v>
      </c>
      <c r="K210" s="38">
        <v>1688.6</v>
      </c>
      <c r="L210" s="38">
        <v>1703.2500000000002</v>
      </c>
      <c r="M210" s="28">
        <v>1673.95</v>
      </c>
      <c r="N210" s="28">
        <v>1636.1</v>
      </c>
      <c r="O210" s="39">
        <v>981750</v>
      </c>
      <c r="P210" s="40">
        <v>-5.1907291163689036E-2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600.95000000000005</v>
      </c>
      <c r="F211" s="37">
        <v>605.55000000000007</v>
      </c>
      <c r="G211" s="38">
        <v>594.50000000000011</v>
      </c>
      <c r="H211" s="38">
        <v>588.05000000000007</v>
      </c>
      <c r="I211" s="38">
        <v>577.00000000000011</v>
      </c>
      <c r="J211" s="38">
        <v>612.00000000000011</v>
      </c>
      <c r="K211" s="38">
        <v>623.05000000000007</v>
      </c>
      <c r="L211" s="38">
        <v>629.50000000000011</v>
      </c>
      <c r="M211" s="28">
        <v>616.6</v>
      </c>
      <c r="N211" s="28">
        <v>599.1</v>
      </c>
      <c r="O211" s="39">
        <v>35233600</v>
      </c>
      <c r="P211" s="40">
        <v>9.6513147337291671E-3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257.45</v>
      </c>
      <c r="F212" s="37">
        <v>259.11666666666662</v>
      </c>
      <c r="G212" s="38">
        <v>254.63333333333321</v>
      </c>
      <c r="H212" s="38">
        <v>251.81666666666661</v>
      </c>
      <c r="I212" s="38">
        <v>247.3333333333332</v>
      </c>
      <c r="J212" s="38">
        <v>261.93333333333322</v>
      </c>
      <c r="K212" s="38">
        <v>266.41666666666669</v>
      </c>
      <c r="L212" s="38">
        <v>269.23333333333323</v>
      </c>
      <c r="M212" s="28">
        <v>263.60000000000002</v>
      </c>
      <c r="N212" s="28">
        <v>256.3</v>
      </c>
      <c r="O212" s="39">
        <v>76524000</v>
      </c>
      <c r="P212" s="40">
        <v>-9.3999686667711106E-4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367.6</v>
      </c>
      <c r="F213" s="37">
        <v>370.81666666666666</v>
      </c>
      <c r="G213" s="38">
        <v>362.83333333333331</v>
      </c>
      <c r="H213" s="38">
        <v>358.06666666666666</v>
      </c>
      <c r="I213" s="38">
        <v>350.08333333333331</v>
      </c>
      <c r="J213" s="38">
        <v>375.58333333333331</v>
      </c>
      <c r="K213" s="38">
        <v>383.56666666666666</v>
      </c>
      <c r="L213" s="38">
        <v>388.33333333333331</v>
      </c>
      <c r="M213" s="28">
        <v>378.8</v>
      </c>
      <c r="N213" s="28">
        <v>366.05</v>
      </c>
      <c r="O213" s="39">
        <v>18059800</v>
      </c>
      <c r="P213" s="40">
        <v>2.0829447242429897E-2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3" t="s">
        <v>16</v>
      </c>
      <c r="B8" s="475"/>
      <c r="C8" s="479" t="s">
        <v>20</v>
      </c>
      <c r="D8" s="479" t="s">
        <v>21</v>
      </c>
      <c r="E8" s="470" t="s">
        <v>22</v>
      </c>
      <c r="F8" s="471"/>
      <c r="G8" s="472"/>
      <c r="H8" s="470" t="s">
        <v>23</v>
      </c>
      <c r="I8" s="471"/>
      <c r="J8" s="472"/>
      <c r="K8" s="23"/>
      <c r="L8" s="50"/>
      <c r="M8" s="50"/>
      <c r="N8" s="1"/>
      <c r="O8" s="1"/>
    </row>
    <row r="9" spans="1:15" ht="36" customHeight="1">
      <c r="A9" s="477"/>
      <c r="B9" s="478"/>
      <c r="C9" s="478"/>
      <c r="D9" s="4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17117.599999999999</v>
      </c>
      <c r="D10" s="32">
        <v>17189.116666666665</v>
      </c>
      <c r="E10" s="32">
        <v>17024.883333333331</v>
      </c>
      <c r="F10" s="32">
        <v>16932.166666666668</v>
      </c>
      <c r="G10" s="32">
        <v>16767.933333333334</v>
      </c>
      <c r="H10" s="32">
        <v>17281.833333333328</v>
      </c>
      <c r="I10" s="32">
        <v>17446.066666666658</v>
      </c>
      <c r="J10" s="32">
        <v>17538.783333333326</v>
      </c>
      <c r="K10" s="34">
        <v>17353.349999999999</v>
      </c>
      <c r="L10" s="34">
        <v>17096.400000000001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36018.5</v>
      </c>
      <c r="D11" s="37">
        <v>36172.966666666667</v>
      </c>
      <c r="E11" s="37">
        <v>35745.733333333337</v>
      </c>
      <c r="F11" s="37">
        <v>35472.966666666667</v>
      </c>
      <c r="G11" s="37">
        <v>35045.733333333337</v>
      </c>
      <c r="H11" s="37">
        <v>36445.733333333337</v>
      </c>
      <c r="I11" s="37">
        <v>36872.96666666666</v>
      </c>
      <c r="J11" s="37">
        <v>37145.733333333337</v>
      </c>
      <c r="K11" s="28">
        <v>36600.199999999997</v>
      </c>
      <c r="L11" s="28">
        <v>35900.199999999997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2480.8000000000002</v>
      </c>
      <c r="D12" s="37">
        <v>2486.2500000000005</v>
      </c>
      <c r="E12" s="37">
        <v>2470.6000000000008</v>
      </c>
      <c r="F12" s="37">
        <v>2460.4000000000005</v>
      </c>
      <c r="G12" s="37">
        <v>2444.7500000000009</v>
      </c>
      <c r="H12" s="37">
        <v>2496.4500000000007</v>
      </c>
      <c r="I12" s="37">
        <v>2512.1000000000004</v>
      </c>
      <c r="J12" s="37">
        <v>2522.3000000000006</v>
      </c>
      <c r="K12" s="28">
        <v>2501.9</v>
      </c>
      <c r="L12" s="28">
        <v>2476.0500000000002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4834.1499999999996</v>
      </c>
      <c r="D13" s="37">
        <v>4861.7333333333336</v>
      </c>
      <c r="E13" s="37">
        <v>4801.6166666666668</v>
      </c>
      <c r="F13" s="37">
        <v>4769.083333333333</v>
      </c>
      <c r="G13" s="37">
        <v>4708.9666666666662</v>
      </c>
      <c r="H13" s="37">
        <v>4894.2666666666673</v>
      </c>
      <c r="I13" s="37">
        <v>4954.3833333333341</v>
      </c>
      <c r="J13" s="37">
        <v>4986.9166666666679</v>
      </c>
      <c r="K13" s="28">
        <v>4921.8500000000004</v>
      </c>
      <c r="L13" s="28">
        <v>4829.2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35377.699999999997</v>
      </c>
      <c r="D14" s="37">
        <v>35604.1</v>
      </c>
      <c r="E14" s="37">
        <v>35072.699999999997</v>
      </c>
      <c r="F14" s="37">
        <v>34767.699999999997</v>
      </c>
      <c r="G14" s="37">
        <v>34236.299999999996</v>
      </c>
      <c r="H14" s="37">
        <v>35909.1</v>
      </c>
      <c r="I14" s="37">
        <v>36440.500000000007</v>
      </c>
      <c r="J14" s="37">
        <v>36745.5</v>
      </c>
      <c r="K14" s="28">
        <v>36135.5</v>
      </c>
      <c r="L14" s="28">
        <v>35299.1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4031.1</v>
      </c>
      <c r="D15" s="37">
        <v>4042.3166666666671</v>
      </c>
      <c r="E15" s="37">
        <v>4015.0833333333339</v>
      </c>
      <c r="F15" s="37">
        <v>3999.0666666666671</v>
      </c>
      <c r="G15" s="37">
        <v>3971.8333333333339</v>
      </c>
      <c r="H15" s="37">
        <v>4058.3333333333339</v>
      </c>
      <c r="I15" s="37">
        <v>4085.5666666666666</v>
      </c>
      <c r="J15" s="37">
        <v>4101.5833333333339</v>
      </c>
      <c r="K15" s="28">
        <v>4069.55</v>
      </c>
      <c r="L15" s="28">
        <v>4026.3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7953.75</v>
      </c>
      <c r="D16" s="37">
        <v>7983.2333333333336</v>
      </c>
      <c r="E16" s="37">
        <v>7912.7166666666672</v>
      </c>
      <c r="F16" s="37">
        <v>7871.6833333333334</v>
      </c>
      <c r="G16" s="37">
        <v>7801.166666666667</v>
      </c>
      <c r="H16" s="37">
        <v>8024.2666666666673</v>
      </c>
      <c r="I16" s="37">
        <v>8094.7833333333338</v>
      </c>
      <c r="J16" s="37">
        <v>8135.8166666666675</v>
      </c>
      <c r="K16" s="28">
        <v>8053.75</v>
      </c>
      <c r="L16" s="28">
        <v>7942.2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2055.75</v>
      </c>
      <c r="D17" s="37">
        <v>2081.3833333333332</v>
      </c>
      <c r="E17" s="37">
        <v>2021.0166666666664</v>
      </c>
      <c r="F17" s="37">
        <v>1986.2833333333333</v>
      </c>
      <c r="G17" s="37">
        <v>1925.9166666666665</v>
      </c>
      <c r="H17" s="37">
        <v>2116.1166666666663</v>
      </c>
      <c r="I17" s="37">
        <v>2176.4833333333331</v>
      </c>
      <c r="J17" s="37">
        <v>2211.2166666666662</v>
      </c>
      <c r="K17" s="28">
        <v>2141.75</v>
      </c>
      <c r="L17" s="28">
        <v>2046.65</v>
      </c>
      <c r="M17" s="28">
        <v>10.43891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1177.75</v>
      </c>
      <c r="D18" s="37">
        <v>1167.2</v>
      </c>
      <c r="E18" s="37">
        <v>1150.5500000000002</v>
      </c>
      <c r="F18" s="37">
        <v>1123.3500000000001</v>
      </c>
      <c r="G18" s="37">
        <v>1106.7000000000003</v>
      </c>
      <c r="H18" s="37">
        <v>1194.4000000000001</v>
      </c>
      <c r="I18" s="37">
        <v>1211.0500000000002</v>
      </c>
      <c r="J18" s="37">
        <v>1238.25</v>
      </c>
      <c r="K18" s="28">
        <v>1183.8499999999999</v>
      </c>
      <c r="L18" s="28">
        <v>1140</v>
      </c>
      <c r="M18" s="28">
        <v>12.77266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911.35</v>
      </c>
      <c r="D19" s="37">
        <v>911.44999999999993</v>
      </c>
      <c r="E19" s="37">
        <v>887.89999999999986</v>
      </c>
      <c r="F19" s="37">
        <v>864.44999999999993</v>
      </c>
      <c r="G19" s="37">
        <v>840.89999999999986</v>
      </c>
      <c r="H19" s="37">
        <v>934.89999999999986</v>
      </c>
      <c r="I19" s="37">
        <v>958.44999999999982</v>
      </c>
      <c r="J19" s="37">
        <v>981.89999999999986</v>
      </c>
      <c r="K19" s="28">
        <v>935</v>
      </c>
      <c r="L19" s="28">
        <v>888</v>
      </c>
      <c r="M19" s="28">
        <v>20.141549999999999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1802.95</v>
      </c>
      <c r="D20" s="37">
        <v>1813.6666666666667</v>
      </c>
      <c r="E20" s="37">
        <v>1785.4333333333334</v>
      </c>
      <c r="F20" s="37">
        <v>1767.9166666666667</v>
      </c>
      <c r="G20" s="37">
        <v>1739.6833333333334</v>
      </c>
      <c r="H20" s="37">
        <v>1831.1833333333334</v>
      </c>
      <c r="I20" s="37">
        <v>1859.4166666666665</v>
      </c>
      <c r="J20" s="37">
        <v>1876.9333333333334</v>
      </c>
      <c r="K20" s="28">
        <v>1841.9</v>
      </c>
      <c r="L20" s="28">
        <v>1796.15</v>
      </c>
      <c r="M20" s="28">
        <v>10.81052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1876.05</v>
      </c>
      <c r="D21" s="37">
        <v>1895.8500000000001</v>
      </c>
      <c r="E21" s="37">
        <v>1843.7000000000003</v>
      </c>
      <c r="F21" s="37">
        <v>1811.3500000000001</v>
      </c>
      <c r="G21" s="37">
        <v>1759.2000000000003</v>
      </c>
      <c r="H21" s="37">
        <v>1928.2000000000003</v>
      </c>
      <c r="I21" s="37">
        <v>1980.3500000000004</v>
      </c>
      <c r="J21" s="37">
        <v>2012.7000000000003</v>
      </c>
      <c r="K21" s="28">
        <v>1948</v>
      </c>
      <c r="L21" s="28">
        <v>1863.5</v>
      </c>
      <c r="M21" s="28">
        <v>5.46502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735.15</v>
      </c>
      <c r="D22" s="37">
        <v>737</v>
      </c>
      <c r="E22" s="37">
        <v>723.55</v>
      </c>
      <c r="F22" s="37">
        <v>711.94999999999993</v>
      </c>
      <c r="G22" s="37">
        <v>698.49999999999989</v>
      </c>
      <c r="H22" s="37">
        <v>748.6</v>
      </c>
      <c r="I22" s="37">
        <v>762.05000000000007</v>
      </c>
      <c r="J22" s="37">
        <v>773.65000000000009</v>
      </c>
      <c r="K22" s="28">
        <v>750.45</v>
      </c>
      <c r="L22" s="28">
        <v>725.4</v>
      </c>
      <c r="M22" s="28">
        <v>66.62688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1814.15</v>
      </c>
      <c r="D23" s="37">
        <v>1813.9000000000003</v>
      </c>
      <c r="E23" s="37">
        <v>1790.9000000000005</v>
      </c>
      <c r="F23" s="37">
        <v>1767.6500000000003</v>
      </c>
      <c r="G23" s="37">
        <v>1744.6500000000005</v>
      </c>
      <c r="H23" s="37">
        <v>1837.1500000000005</v>
      </c>
      <c r="I23" s="37">
        <v>1860.15</v>
      </c>
      <c r="J23" s="37">
        <v>1883.4000000000005</v>
      </c>
      <c r="K23" s="28">
        <v>1836.9</v>
      </c>
      <c r="L23" s="28">
        <v>1790.65</v>
      </c>
      <c r="M23" s="28">
        <v>1.5785800000000001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2289.0500000000002</v>
      </c>
      <c r="D24" s="37">
        <v>2314.65</v>
      </c>
      <c r="E24" s="37">
        <v>2249.4</v>
      </c>
      <c r="F24" s="37">
        <v>2209.75</v>
      </c>
      <c r="G24" s="37">
        <v>2144.5</v>
      </c>
      <c r="H24" s="37">
        <v>2354.3000000000002</v>
      </c>
      <c r="I24" s="37">
        <v>2419.5500000000002</v>
      </c>
      <c r="J24" s="37">
        <v>2459.2000000000003</v>
      </c>
      <c r="K24" s="28">
        <v>2379.9</v>
      </c>
      <c r="L24" s="28">
        <v>2275</v>
      </c>
      <c r="M24" s="28">
        <v>2.3983099999999999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107.8</v>
      </c>
      <c r="D25" s="37">
        <v>108.64999999999999</v>
      </c>
      <c r="E25" s="37">
        <v>106.59999999999998</v>
      </c>
      <c r="F25" s="37">
        <v>105.39999999999999</v>
      </c>
      <c r="G25" s="37">
        <v>103.34999999999998</v>
      </c>
      <c r="H25" s="37">
        <v>109.84999999999998</v>
      </c>
      <c r="I25" s="37">
        <v>111.89999999999999</v>
      </c>
      <c r="J25" s="37">
        <v>113.09999999999998</v>
      </c>
      <c r="K25" s="28">
        <v>110.7</v>
      </c>
      <c r="L25" s="28">
        <v>107.45</v>
      </c>
      <c r="M25" s="28">
        <v>26.952079999999999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286.5</v>
      </c>
      <c r="D26" s="37">
        <v>287.16666666666669</v>
      </c>
      <c r="E26" s="37">
        <v>282.73333333333335</v>
      </c>
      <c r="F26" s="37">
        <v>278.96666666666664</v>
      </c>
      <c r="G26" s="37">
        <v>274.5333333333333</v>
      </c>
      <c r="H26" s="37">
        <v>290.93333333333339</v>
      </c>
      <c r="I26" s="37">
        <v>295.36666666666667</v>
      </c>
      <c r="J26" s="37">
        <v>299.13333333333344</v>
      </c>
      <c r="K26" s="28">
        <v>291.60000000000002</v>
      </c>
      <c r="L26" s="28">
        <v>283.39999999999998</v>
      </c>
      <c r="M26" s="28">
        <v>18.455770000000001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1928.15</v>
      </c>
      <c r="D27" s="37">
        <v>1933.8833333333332</v>
      </c>
      <c r="E27" s="37">
        <v>1904.2666666666664</v>
      </c>
      <c r="F27" s="37">
        <v>1880.3833333333332</v>
      </c>
      <c r="G27" s="37">
        <v>1850.7666666666664</v>
      </c>
      <c r="H27" s="37">
        <v>1957.7666666666664</v>
      </c>
      <c r="I27" s="37">
        <v>1987.3833333333332</v>
      </c>
      <c r="J27" s="37">
        <v>2011.2666666666664</v>
      </c>
      <c r="K27" s="28">
        <v>1963.5</v>
      </c>
      <c r="L27" s="28">
        <v>1910</v>
      </c>
      <c r="M27" s="28">
        <v>0.78217000000000003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753.85</v>
      </c>
      <c r="D28" s="37">
        <v>749.5</v>
      </c>
      <c r="E28" s="37">
        <v>733.1</v>
      </c>
      <c r="F28" s="37">
        <v>712.35</v>
      </c>
      <c r="G28" s="37">
        <v>695.95</v>
      </c>
      <c r="H28" s="37">
        <v>770.25</v>
      </c>
      <c r="I28" s="37">
        <v>786.65000000000009</v>
      </c>
      <c r="J28" s="37">
        <v>807.4</v>
      </c>
      <c r="K28" s="28">
        <v>765.9</v>
      </c>
      <c r="L28" s="28">
        <v>728.75</v>
      </c>
      <c r="M28" s="28">
        <v>5.3948999999999998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3496.85</v>
      </c>
      <c r="D29" s="37">
        <v>3477.0333333333328</v>
      </c>
      <c r="E29" s="37">
        <v>3428.1166666666659</v>
      </c>
      <c r="F29" s="37">
        <v>3359.3833333333332</v>
      </c>
      <c r="G29" s="37">
        <v>3310.4666666666662</v>
      </c>
      <c r="H29" s="37">
        <v>3545.7666666666655</v>
      </c>
      <c r="I29" s="37">
        <v>3594.6833333333325</v>
      </c>
      <c r="J29" s="37">
        <v>3663.4166666666652</v>
      </c>
      <c r="K29" s="28">
        <v>3525.95</v>
      </c>
      <c r="L29" s="28">
        <v>3408.3</v>
      </c>
      <c r="M29" s="28">
        <v>0.74129999999999996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579.95000000000005</v>
      </c>
      <c r="D30" s="37">
        <v>580.08333333333337</v>
      </c>
      <c r="E30" s="37">
        <v>575.2166666666667</v>
      </c>
      <c r="F30" s="37">
        <v>570.48333333333335</v>
      </c>
      <c r="G30" s="37">
        <v>565.61666666666667</v>
      </c>
      <c r="H30" s="37">
        <v>584.81666666666672</v>
      </c>
      <c r="I30" s="37">
        <v>589.68333333333328</v>
      </c>
      <c r="J30" s="37">
        <v>594.41666666666674</v>
      </c>
      <c r="K30" s="28">
        <v>584.95000000000005</v>
      </c>
      <c r="L30" s="28">
        <v>575.35</v>
      </c>
      <c r="M30" s="28">
        <v>5.5424699999999998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300.35000000000002</v>
      </c>
      <c r="D31" s="37">
        <v>303.18333333333334</v>
      </c>
      <c r="E31" s="37">
        <v>297.16666666666669</v>
      </c>
      <c r="F31" s="37">
        <v>293.98333333333335</v>
      </c>
      <c r="G31" s="37">
        <v>287.9666666666667</v>
      </c>
      <c r="H31" s="37">
        <v>306.36666666666667</v>
      </c>
      <c r="I31" s="37">
        <v>312.38333333333333</v>
      </c>
      <c r="J31" s="37">
        <v>315.56666666666666</v>
      </c>
      <c r="K31" s="28">
        <v>309.2</v>
      </c>
      <c r="L31" s="28">
        <v>300</v>
      </c>
      <c r="M31" s="28">
        <v>45.836829999999999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4767.3999999999996</v>
      </c>
      <c r="D32" s="37">
        <v>4812.45</v>
      </c>
      <c r="E32" s="37">
        <v>4710</v>
      </c>
      <c r="F32" s="37">
        <v>4652.6000000000004</v>
      </c>
      <c r="G32" s="37">
        <v>4550.1500000000005</v>
      </c>
      <c r="H32" s="37">
        <v>4869.8499999999995</v>
      </c>
      <c r="I32" s="37">
        <v>4972.2999999999984</v>
      </c>
      <c r="J32" s="37">
        <v>5029.6999999999989</v>
      </c>
      <c r="K32" s="28">
        <v>4914.8999999999996</v>
      </c>
      <c r="L32" s="28">
        <v>4755.05</v>
      </c>
      <c r="M32" s="28">
        <v>5.09842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188.55</v>
      </c>
      <c r="D33" s="37">
        <v>190.21666666666667</v>
      </c>
      <c r="E33" s="37">
        <v>186.48333333333335</v>
      </c>
      <c r="F33" s="37">
        <v>184.41666666666669</v>
      </c>
      <c r="G33" s="37">
        <v>180.68333333333337</v>
      </c>
      <c r="H33" s="37">
        <v>192.28333333333333</v>
      </c>
      <c r="I33" s="37">
        <v>196.01666666666662</v>
      </c>
      <c r="J33" s="37">
        <v>198.08333333333331</v>
      </c>
      <c r="K33" s="28">
        <v>193.95</v>
      </c>
      <c r="L33" s="28">
        <v>188.15</v>
      </c>
      <c r="M33" s="28">
        <v>25.153700000000001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110.8</v>
      </c>
      <c r="D34" s="37">
        <v>112.03333333333335</v>
      </c>
      <c r="E34" s="37">
        <v>108.76666666666669</v>
      </c>
      <c r="F34" s="37">
        <v>106.73333333333335</v>
      </c>
      <c r="G34" s="37">
        <v>103.4666666666667</v>
      </c>
      <c r="H34" s="37">
        <v>114.06666666666669</v>
      </c>
      <c r="I34" s="37">
        <v>117.33333333333334</v>
      </c>
      <c r="J34" s="37">
        <v>119.36666666666669</v>
      </c>
      <c r="K34" s="28">
        <v>115.3</v>
      </c>
      <c r="L34" s="28">
        <v>110</v>
      </c>
      <c r="M34" s="28">
        <v>163.23106999999999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3045.75</v>
      </c>
      <c r="D35" s="37">
        <v>3064.3833333333332</v>
      </c>
      <c r="E35" s="37">
        <v>3011.4666666666662</v>
      </c>
      <c r="F35" s="37">
        <v>2977.1833333333329</v>
      </c>
      <c r="G35" s="37">
        <v>2924.266666666666</v>
      </c>
      <c r="H35" s="37">
        <v>3098.6666666666665</v>
      </c>
      <c r="I35" s="37">
        <v>3151.5833333333335</v>
      </c>
      <c r="J35" s="37">
        <v>3185.8666666666668</v>
      </c>
      <c r="K35" s="28">
        <v>3117.3</v>
      </c>
      <c r="L35" s="28">
        <v>3030.1</v>
      </c>
      <c r="M35" s="28">
        <v>12.59015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2019.45</v>
      </c>
      <c r="D36" s="37">
        <v>2023.4666666666665</v>
      </c>
      <c r="E36" s="37">
        <v>1993.9833333333331</v>
      </c>
      <c r="F36" s="37">
        <v>1968.5166666666667</v>
      </c>
      <c r="G36" s="37">
        <v>1939.0333333333333</v>
      </c>
      <c r="H36" s="37">
        <v>2048.9333333333329</v>
      </c>
      <c r="I36" s="37">
        <v>2078.4166666666661</v>
      </c>
      <c r="J36" s="37">
        <v>2103.8833333333328</v>
      </c>
      <c r="K36" s="28">
        <v>2052.9499999999998</v>
      </c>
      <c r="L36" s="28">
        <v>1998</v>
      </c>
      <c r="M36" s="28">
        <v>3.18153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679.4</v>
      </c>
      <c r="D37" s="37">
        <v>672.06666666666672</v>
      </c>
      <c r="E37" s="37">
        <v>655.13333333333344</v>
      </c>
      <c r="F37" s="37">
        <v>630.86666666666667</v>
      </c>
      <c r="G37" s="37">
        <v>613.93333333333339</v>
      </c>
      <c r="H37" s="37">
        <v>696.33333333333348</v>
      </c>
      <c r="I37" s="37">
        <v>713.26666666666665</v>
      </c>
      <c r="J37" s="37">
        <v>737.53333333333353</v>
      </c>
      <c r="K37" s="28">
        <v>689</v>
      </c>
      <c r="L37" s="28">
        <v>647.79999999999995</v>
      </c>
      <c r="M37" s="28">
        <v>80.414689999999993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4095.2</v>
      </c>
      <c r="D38" s="37">
        <v>4130.9333333333334</v>
      </c>
      <c r="E38" s="37">
        <v>4044.8666666666668</v>
      </c>
      <c r="F38" s="37">
        <v>3994.5333333333333</v>
      </c>
      <c r="G38" s="37">
        <v>3908.4666666666667</v>
      </c>
      <c r="H38" s="37">
        <v>4181.2666666666664</v>
      </c>
      <c r="I38" s="37">
        <v>4267.3333333333339</v>
      </c>
      <c r="J38" s="37">
        <v>4317.666666666667</v>
      </c>
      <c r="K38" s="28">
        <v>4217</v>
      </c>
      <c r="L38" s="28">
        <v>4080.6</v>
      </c>
      <c r="M38" s="28">
        <v>3.70641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725.9</v>
      </c>
      <c r="D39" s="37">
        <v>733</v>
      </c>
      <c r="E39" s="37">
        <v>716.6</v>
      </c>
      <c r="F39" s="37">
        <v>707.30000000000007</v>
      </c>
      <c r="G39" s="37">
        <v>690.90000000000009</v>
      </c>
      <c r="H39" s="37">
        <v>742.3</v>
      </c>
      <c r="I39" s="37">
        <v>758.7</v>
      </c>
      <c r="J39" s="37">
        <v>767.99999999999989</v>
      </c>
      <c r="K39" s="28">
        <v>749.4</v>
      </c>
      <c r="L39" s="28">
        <v>723.7</v>
      </c>
      <c r="M39" s="28">
        <v>74.956850000000003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3589.05</v>
      </c>
      <c r="D40" s="37">
        <v>3629.1</v>
      </c>
      <c r="E40" s="37">
        <v>3540.2</v>
      </c>
      <c r="F40" s="37">
        <v>3491.35</v>
      </c>
      <c r="G40" s="37">
        <v>3402.45</v>
      </c>
      <c r="H40" s="37">
        <v>3677.95</v>
      </c>
      <c r="I40" s="37">
        <v>3766.8500000000004</v>
      </c>
      <c r="J40" s="37">
        <v>3815.7</v>
      </c>
      <c r="K40" s="28">
        <v>3718</v>
      </c>
      <c r="L40" s="28">
        <v>3580.25</v>
      </c>
      <c r="M40" s="28">
        <v>4.3230899999999997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6870.4</v>
      </c>
      <c r="D41" s="37">
        <v>6913.05</v>
      </c>
      <c r="E41" s="37">
        <v>6807.35</v>
      </c>
      <c r="F41" s="37">
        <v>6744.3</v>
      </c>
      <c r="G41" s="37">
        <v>6638.6</v>
      </c>
      <c r="H41" s="37">
        <v>6976.1</v>
      </c>
      <c r="I41" s="37">
        <v>7081.7999999999993</v>
      </c>
      <c r="J41" s="37">
        <v>7144.85</v>
      </c>
      <c r="K41" s="28">
        <v>7018.75</v>
      </c>
      <c r="L41" s="28">
        <v>6850</v>
      </c>
      <c r="M41" s="28">
        <v>9.6201899999999991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16180.8</v>
      </c>
      <c r="D42" s="37">
        <v>16258.25</v>
      </c>
      <c r="E42" s="37">
        <v>16072.55</v>
      </c>
      <c r="F42" s="37">
        <v>15964.3</v>
      </c>
      <c r="G42" s="37">
        <v>15778.599999999999</v>
      </c>
      <c r="H42" s="37">
        <v>16366.5</v>
      </c>
      <c r="I42" s="37">
        <v>16552.2</v>
      </c>
      <c r="J42" s="37">
        <v>16660.45</v>
      </c>
      <c r="K42" s="28">
        <v>16443.95</v>
      </c>
      <c r="L42" s="28">
        <v>16150</v>
      </c>
      <c r="M42" s="28">
        <v>2.0163500000000001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5008.3999999999996</v>
      </c>
      <c r="D43" s="37">
        <v>5014.6333333333341</v>
      </c>
      <c r="E43" s="37">
        <v>4987.7166666666681</v>
      </c>
      <c r="F43" s="37">
        <v>4967.0333333333338</v>
      </c>
      <c r="G43" s="37">
        <v>4940.1166666666677</v>
      </c>
      <c r="H43" s="37">
        <v>5035.3166666666684</v>
      </c>
      <c r="I43" s="37">
        <v>5062.2333333333345</v>
      </c>
      <c r="J43" s="37">
        <v>5082.9166666666688</v>
      </c>
      <c r="K43" s="28">
        <v>5041.55</v>
      </c>
      <c r="L43" s="28">
        <v>4993.95</v>
      </c>
      <c r="M43" s="28">
        <v>0.15955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2055.35</v>
      </c>
      <c r="D44" s="37">
        <v>2085.5333333333333</v>
      </c>
      <c r="E44" s="37">
        <v>2020.0666666666666</v>
      </c>
      <c r="F44" s="37">
        <v>1984.7833333333333</v>
      </c>
      <c r="G44" s="37">
        <v>1919.3166666666666</v>
      </c>
      <c r="H44" s="37">
        <v>2120.8166666666666</v>
      </c>
      <c r="I44" s="37">
        <v>2186.2833333333328</v>
      </c>
      <c r="J44" s="37">
        <v>2221.5666666666666</v>
      </c>
      <c r="K44" s="28">
        <v>2151</v>
      </c>
      <c r="L44" s="28">
        <v>2050.25</v>
      </c>
      <c r="M44" s="28">
        <v>2.0943700000000001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294.95</v>
      </c>
      <c r="D45" s="37">
        <v>297.06666666666666</v>
      </c>
      <c r="E45" s="37">
        <v>290.38333333333333</v>
      </c>
      <c r="F45" s="37">
        <v>285.81666666666666</v>
      </c>
      <c r="G45" s="37">
        <v>279.13333333333333</v>
      </c>
      <c r="H45" s="37">
        <v>301.63333333333333</v>
      </c>
      <c r="I45" s="37">
        <v>308.31666666666661</v>
      </c>
      <c r="J45" s="37">
        <v>312.88333333333333</v>
      </c>
      <c r="K45" s="28">
        <v>303.75</v>
      </c>
      <c r="L45" s="28">
        <v>292.5</v>
      </c>
      <c r="M45" s="28">
        <v>71.269559999999998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106.5</v>
      </c>
      <c r="D46" s="37">
        <v>106.86666666666667</v>
      </c>
      <c r="E46" s="37">
        <v>105.38333333333335</v>
      </c>
      <c r="F46" s="37">
        <v>104.26666666666668</v>
      </c>
      <c r="G46" s="37">
        <v>102.78333333333336</v>
      </c>
      <c r="H46" s="37">
        <v>107.98333333333335</v>
      </c>
      <c r="I46" s="37">
        <v>109.46666666666667</v>
      </c>
      <c r="J46" s="37">
        <v>110.58333333333334</v>
      </c>
      <c r="K46" s="28">
        <v>108.35</v>
      </c>
      <c r="L46" s="28">
        <v>105.75</v>
      </c>
      <c r="M46" s="28">
        <v>248.79006000000001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47.45</v>
      </c>
      <c r="D47" s="37">
        <v>47.783333333333339</v>
      </c>
      <c r="E47" s="37">
        <v>46.866666666666674</v>
      </c>
      <c r="F47" s="37">
        <v>46.283333333333339</v>
      </c>
      <c r="G47" s="37">
        <v>45.366666666666674</v>
      </c>
      <c r="H47" s="37">
        <v>48.366666666666674</v>
      </c>
      <c r="I47" s="37">
        <v>49.283333333333346</v>
      </c>
      <c r="J47" s="37">
        <v>49.866666666666674</v>
      </c>
      <c r="K47" s="28">
        <v>48.7</v>
      </c>
      <c r="L47" s="28">
        <v>47.2</v>
      </c>
      <c r="M47" s="28">
        <v>31.95326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1956.35</v>
      </c>
      <c r="D48" s="37">
        <v>1956.1166666666668</v>
      </c>
      <c r="E48" s="37">
        <v>1927.2333333333336</v>
      </c>
      <c r="F48" s="37">
        <v>1898.1166666666668</v>
      </c>
      <c r="G48" s="37">
        <v>1869.2333333333336</v>
      </c>
      <c r="H48" s="37">
        <v>1985.2333333333336</v>
      </c>
      <c r="I48" s="37">
        <v>2014.1166666666668</v>
      </c>
      <c r="J48" s="37">
        <v>2043.2333333333336</v>
      </c>
      <c r="K48" s="28">
        <v>1985</v>
      </c>
      <c r="L48" s="28">
        <v>1927</v>
      </c>
      <c r="M48" s="28">
        <v>3.3818899999999998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693.55</v>
      </c>
      <c r="D49" s="37">
        <v>699.36666666666667</v>
      </c>
      <c r="E49" s="37">
        <v>685.83333333333337</v>
      </c>
      <c r="F49" s="37">
        <v>678.11666666666667</v>
      </c>
      <c r="G49" s="37">
        <v>664.58333333333337</v>
      </c>
      <c r="H49" s="37">
        <v>707.08333333333337</v>
      </c>
      <c r="I49" s="37">
        <v>720.61666666666667</v>
      </c>
      <c r="J49" s="37">
        <v>728.33333333333337</v>
      </c>
      <c r="K49" s="28">
        <v>712.9</v>
      </c>
      <c r="L49" s="28">
        <v>691.65</v>
      </c>
      <c r="M49" s="28">
        <v>8.6895000000000007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208.9</v>
      </c>
      <c r="D50" s="37">
        <v>210.06666666666669</v>
      </c>
      <c r="E50" s="37">
        <v>205.73333333333338</v>
      </c>
      <c r="F50" s="37">
        <v>202.56666666666669</v>
      </c>
      <c r="G50" s="37">
        <v>198.23333333333338</v>
      </c>
      <c r="H50" s="37">
        <v>213.23333333333338</v>
      </c>
      <c r="I50" s="37">
        <v>217.56666666666669</v>
      </c>
      <c r="J50" s="37">
        <v>220.73333333333338</v>
      </c>
      <c r="K50" s="28">
        <v>214.4</v>
      </c>
      <c r="L50" s="28">
        <v>206.9</v>
      </c>
      <c r="M50" s="28">
        <v>128.04611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669.05</v>
      </c>
      <c r="D51" s="37">
        <v>673.91666666666663</v>
      </c>
      <c r="E51" s="37">
        <v>661.13333333333321</v>
      </c>
      <c r="F51" s="37">
        <v>653.21666666666658</v>
      </c>
      <c r="G51" s="37">
        <v>640.43333333333317</v>
      </c>
      <c r="H51" s="37">
        <v>681.83333333333326</v>
      </c>
      <c r="I51" s="37">
        <v>694.61666666666679</v>
      </c>
      <c r="J51" s="37">
        <v>702.5333333333333</v>
      </c>
      <c r="K51" s="28">
        <v>686.7</v>
      </c>
      <c r="L51" s="28">
        <v>666</v>
      </c>
      <c r="M51" s="28">
        <v>6.9063100000000004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50.7</v>
      </c>
      <c r="D52" s="37">
        <v>51</v>
      </c>
      <c r="E52" s="37">
        <v>50.3</v>
      </c>
      <c r="F52" s="37">
        <v>49.9</v>
      </c>
      <c r="G52" s="37">
        <v>49.199999999999996</v>
      </c>
      <c r="H52" s="37">
        <v>51.4</v>
      </c>
      <c r="I52" s="37">
        <v>52.1</v>
      </c>
      <c r="J52" s="37">
        <v>52.5</v>
      </c>
      <c r="K52" s="28">
        <v>51.7</v>
      </c>
      <c r="L52" s="28">
        <v>50.6</v>
      </c>
      <c r="M52" s="28">
        <v>141.60082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357.2</v>
      </c>
      <c r="D53" s="37">
        <v>360.26666666666665</v>
      </c>
      <c r="E53" s="37">
        <v>353.23333333333329</v>
      </c>
      <c r="F53" s="37">
        <v>349.26666666666665</v>
      </c>
      <c r="G53" s="37">
        <v>342.23333333333329</v>
      </c>
      <c r="H53" s="37">
        <v>364.23333333333329</v>
      </c>
      <c r="I53" s="37">
        <v>371.26666666666659</v>
      </c>
      <c r="J53" s="37">
        <v>375.23333333333329</v>
      </c>
      <c r="K53" s="28">
        <v>367.3</v>
      </c>
      <c r="L53" s="28">
        <v>356.3</v>
      </c>
      <c r="M53" s="28">
        <v>61.84825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708.2</v>
      </c>
      <c r="D54" s="37">
        <v>713.11666666666679</v>
      </c>
      <c r="E54" s="37">
        <v>701.88333333333355</v>
      </c>
      <c r="F54" s="37">
        <v>695.56666666666672</v>
      </c>
      <c r="G54" s="37">
        <v>684.33333333333348</v>
      </c>
      <c r="H54" s="37">
        <v>719.43333333333362</v>
      </c>
      <c r="I54" s="37">
        <v>730.66666666666674</v>
      </c>
      <c r="J54" s="37">
        <v>736.98333333333369</v>
      </c>
      <c r="K54" s="28">
        <v>724.35</v>
      </c>
      <c r="L54" s="28">
        <v>706.8</v>
      </c>
      <c r="M54" s="28">
        <v>63.173050000000003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329.8</v>
      </c>
      <c r="D55" s="37">
        <v>331.40000000000003</v>
      </c>
      <c r="E55" s="37">
        <v>327.20000000000005</v>
      </c>
      <c r="F55" s="37">
        <v>324.60000000000002</v>
      </c>
      <c r="G55" s="37">
        <v>320.40000000000003</v>
      </c>
      <c r="H55" s="37">
        <v>334.00000000000006</v>
      </c>
      <c r="I55" s="37">
        <v>338.2</v>
      </c>
      <c r="J55" s="37">
        <v>340.80000000000007</v>
      </c>
      <c r="K55" s="28">
        <v>335.6</v>
      </c>
      <c r="L55" s="28">
        <v>328.8</v>
      </c>
      <c r="M55" s="28">
        <v>18.728459999999998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14249</v>
      </c>
      <c r="D56" s="37">
        <v>14364.300000000001</v>
      </c>
      <c r="E56" s="37">
        <v>14084.700000000003</v>
      </c>
      <c r="F56" s="37">
        <v>13920.400000000001</v>
      </c>
      <c r="G56" s="37">
        <v>13640.800000000003</v>
      </c>
      <c r="H56" s="37">
        <v>14528.600000000002</v>
      </c>
      <c r="I56" s="37">
        <v>14808.2</v>
      </c>
      <c r="J56" s="37">
        <v>14972.500000000002</v>
      </c>
      <c r="K56" s="28">
        <v>14643.9</v>
      </c>
      <c r="L56" s="28">
        <v>14200</v>
      </c>
      <c r="M56" s="28">
        <v>0.31935000000000002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3237.55</v>
      </c>
      <c r="D57" s="37">
        <v>3272.5166666666664</v>
      </c>
      <c r="E57" s="37">
        <v>3195.0333333333328</v>
      </c>
      <c r="F57" s="37">
        <v>3152.5166666666664</v>
      </c>
      <c r="G57" s="37">
        <v>3075.0333333333328</v>
      </c>
      <c r="H57" s="37">
        <v>3315.0333333333328</v>
      </c>
      <c r="I57" s="37">
        <v>3392.5166666666664</v>
      </c>
      <c r="J57" s="37">
        <v>3435.0333333333328</v>
      </c>
      <c r="K57" s="28">
        <v>3350</v>
      </c>
      <c r="L57" s="28">
        <v>3230</v>
      </c>
      <c r="M57" s="28">
        <v>3.5446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802.9</v>
      </c>
      <c r="D58" s="37">
        <v>795.4</v>
      </c>
      <c r="E58" s="37">
        <v>773.75</v>
      </c>
      <c r="F58" s="37">
        <v>744.6</v>
      </c>
      <c r="G58" s="37">
        <v>722.95</v>
      </c>
      <c r="H58" s="37">
        <v>824.55</v>
      </c>
      <c r="I58" s="37">
        <v>846.19999999999982</v>
      </c>
      <c r="J58" s="37">
        <v>875.34999999999991</v>
      </c>
      <c r="K58" s="28">
        <v>817.05</v>
      </c>
      <c r="L58" s="28">
        <v>766.25</v>
      </c>
      <c r="M58" s="28">
        <v>11.902900000000001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224.95</v>
      </c>
      <c r="D59" s="37">
        <v>225.70000000000002</v>
      </c>
      <c r="E59" s="37">
        <v>223.25000000000003</v>
      </c>
      <c r="F59" s="37">
        <v>221.55</v>
      </c>
      <c r="G59" s="37">
        <v>219.10000000000002</v>
      </c>
      <c r="H59" s="37">
        <v>227.40000000000003</v>
      </c>
      <c r="I59" s="37">
        <v>229.85000000000002</v>
      </c>
      <c r="J59" s="37">
        <v>231.55000000000004</v>
      </c>
      <c r="K59" s="28">
        <v>228.15</v>
      </c>
      <c r="L59" s="28">
        <v>224</v>
      </c>
      <c r="M59" s="28">
        <v>92.017629999999997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105.3</v>
      </c>
      <c r="D60" s="37">
        <v>105.73333333333333</v>
      </c>
      <c r="E60" s="37">
        <v>104.56666666666666</v>
      </c>
      <c r="F60" s="37">
        <v>103.83333333333333</v>
      </c>
      <c r="G60" s="37">
        <v>102.66666666666666</v>
      </c>
      <c r="H60" s="37">
        <v>106.46666666666667</v>
      </c>
      <c r="I60" s="37">
        <v>107.63333333333333</v>
      </c>
      <c r="J60" s="37">
        <v>108.36666666666667</v>
      </c>
      <c r="K60" s="28">
        <v>106.9</v>
      </c>
      <c r="L60" s="28">
        <v>105</v>
      </c>
      <c r="M60" s="28">
        <v>14.62311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697.85</v>
      </c>
      <c r="D61" s="37">
        <v>704.65</v>
      </c>
      <c r="E61" s="37">
        <v>689.44999999999993</v>
      </c>
      <c r="F61" s="37">
        <v>681.05</v>
      </c>
      <c r="G61" s="37">
        <v>665.84999999999991</v>
      </c>
      <c r="H61" s="37">
        <v>713.05</v>
      </c>
      <c r="I61" s="37">
        <v>728.25</v>
      </c>
      <c r="J61" s="37">
        <v>736.65</v>
      </c>
      <c r="K61" s="28">
        <v>719.85</v>
      </c>
      <c r="L61" s="28">
        <v>696.25</v>
      </c>
      <c r="M61" s="28">
        <v>17.020869999999999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1050.3</v>
      </c>
      <c r="D62" s="37">
        <v>1056.8</v>
      </c>
      <c r="E62" s="37">
        <v>1042.5999999999999</v>
      </c>
      <c r="F62" s="37">
        <v>1034.8999999999999</v>
      </c>
      <c r="G62" s="37">
        <v>1020.6999999999998</v>
      </c>
      <c r="H62" s="37">
        <v>1064.5</v>
      </c>
      <c r="I62" s="37">
        <v>1078.7000000000003</v>
      </c>
      <c r="J62" s="37">
        <v>1086.4000000000001</v>
      </c>
      <c r="K62" s="28">
        <v>1071</v>
      </c>
      <c r="L62" s="28">
        <v>1049.0999999999999</v>
      </c>
      <c r="M62" s="28">
        <v>20.398890000000002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119.8</v>
      </c>
      <c r="D63" s="37">
        <v>120.26666666666667</v>
      </c>
      <c r="E63" s="37">
        <v>118.73333333333333</v>
      </c>
      <c r="F63" s="37">
        <v>117.66666666666667</v>
      </c>
      <c r="G63" s="37">
        <v>116.13333333333334</v>
      </c>
      <c r="H63" s="37">
        <v>121.33333333333333</v>
      </c>
      <c r="I63" s="37">
        <v>122.86666666666666</v>
      </c>
      <c r="J63" s="37">
        <v>123.93333333333332</v>
      </c>
      <c r="K63" s="28">
        <v>121.8</v>
      </c>
      <c r="L63" s="28">
        <v>119.2</v>
      </c>
      <c r="M63" s="28">
        <v>14.99728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182.3</v>
      </c>
      <c r="D64" s="37">
        <v>182.04999999999998</v>
      </c>
      <c r="E64" s="37">
        <v>177.74999999999997</v>
      </c>
      <c r="F64" s="37">
        <v>173.2</v>
      </c>
      <c r="G64" s="37">
        <v>168.89999999999998</v>
      </c>
      <c r="H64" s="37">
        <v>186.59999999999997</v>
      </c>
      <c r="I64" s="37">
        <v>190.89999999999998</v>
      </c>
      <c r="J64" s="37">
        <v>195.44999999999996</v>
      </c>
      <c r="K64" s="28">
        <v>186.35</v>
      </c>
      <c r="L64" s="28">
        <v>177.5</v>
      </c>
      <c r="M64" s="28">
        <v>202.71556000000001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4433.8999999999996</v>
      </c>
      <c r="D65" s="37">
        <v>4437.6166666666659</v>
      </c>
      <c r="E65" s="37">
        <v>4390.2333333333318</v>
      </c>
      <c r="F65" s="37">
        <v>4346.5666666666657</v>
      </c>
      <c r="G65" s="37">
        <v>4299.1833333333316</v>
      </c>
      <c r="H65" s="37">
        <v>4481.2833333333319</v>
      </c>
      <c r="I65" s="37">
        <v>4528.6666666666652</v>
      </c>
      <c r="J65" s="37">
        <v>4572.3333333333321</v>
      </c>
      <c r="K65" s="28">
        <v>4485</v>
      </c>
      <c r="L65" s="28">
        <v>4393.95</v>
      </c>
      <c r="M65" s="28">
        <v>2.8565100000000001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1521.2</v>
      </c>
      <c r="D66" s="37">
        <v>1523.9333333333334</v>
      </c>
      <c r="E66" s="37">
        <v>1511.2666666666669</v>
      </c>
      <c r="F66" s="37">
        <v>1501.3333333333335</v>
      </c>
      <c r="G66" s="37">
        <v>1488.666666666667</v>
      </c>
      <c r="H66" s="37">
        <v>1533.8666666666668</v>
      </c>
      <c r="I66" s="37">
        <v>1546.5333333333333</v>
      </c>
      <c r="J66" s="37">
        <v>1556.4666666666667</v>
      </c>
      <c r="K66" s="28">
        <v>1536.6</v>
      </c>
      <c r="L66" s="28">
        <v>1514</v>
      </c>
      <c r="M66" s="28">
        <v>3.1953499999999999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614.9</v>
      </c>
      <c r="D67" s="37">
        <v>617.73333333333323</v>
      </c>
      <c r="E67" s="37">
        <v>607.16666666666652</v>
      </c>
      <c r="F67" s="37">
        <v>599.43333333333328</v>
      </c>
      <c r="G67" s="37">
        <v>588.86666666666656</v>
      </c>
      <c r="H67" s="37">
        <v>625.46666666666647</v>
      </c>
      <c r="I67" s="37">
        <v>636.0333333333333</v>
      </c>
      <c r="J67" s="37">
        <v>643.76666666666642</v>
      </c>
      <c r="K67" s="28">
        <v>628.29999999999995</v>
      </c>
      <c r="L67" s="28">
        <v>610</v>
      </c>
      <c r="M67" s="28">
        <v>10.479100000000001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854.75</v>
      </c>
      <c r="D68" s="37">
        <v>854.65</v>
      </c>
      <c r="E68" s="37">
        <v>841.44999999999993</v>
      </c>
      <c r="F68" s="37">
        <v>828.15</v>
      </c>
      <c r="G68" s="37">
        <v>814.94999999999993</v>
      </c>
      <c r="H68" s="37">
        <v>867.94999999999993</v>
      </c>
      <c r="I68" s="37">
        <v>881.15</v>
      </c>
      <c r="J68" s="37">
        <v>894.44999999999993</v>
      </c>
      <c r="K68" s="28">
        <v>867.85</v>
      </c>
      <c r="L68" s="28">
        <v>841.35</v>
      </c>
      <c r="M68" s="28">
        <v>9.9126700000000003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394.2</v>
      </c>
      <c r="D69" s="37">
        <v>392.7</v>
      </c>
      <c r="E69" s="37">
        <v>387.9</v>
      </c>
      <c r="F69" s="37">
        <v>381.59999999999997</v>
      </c>
      <c r="G69" s="37">
        <v>376.79999999999995</v>
      </c>
      <c r="H69" s="37">
        <v>399</v>
      </c>
      <c r="I69" s="37">
        <v>403.80000000000007</v>
      </c>
      <c r="J69" s="37">
        <v>410.1</v>
      </c>
      <c r="K69" s="28">
        <v>397.5</v>
      </c>
      <c r="L69" s="28">
        <v>386.4</v>
      </c>
      <c r="M69" s="28">
        <v>15.8695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1054</v>
      </c>
      <c r="D70" s="37">
        <v>1050.55</v>
      </c>
      <c r="E70" s="37">
        <v>1024.25</v>
      </c>
      <c r="F70" s="37">
        <v>994.5</v>
      </c>
      <c r="G70" s="37">
        <v>968.2</v>
      </c>
      <c r="H70" s="37">
        <v>1080.3</v>
      </c>
      <c r="I70" s="37">
        <v>1106.5999999999997</v>
      </c>
      <c r="J70" s="37">
        <v>1136.3499999999999</v>
      </c>
      <c r="K70" s="28">
        <v>1076.8499999999999</v>
      </c>
      <c r="L70" s="28">
        <v>1020.8</v>
      </c>
      <c r="M70" s="28">
        <v>17.39686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353.9</v>
      </c>
      <c r="D71" s="37">
        <v>357.56666666666666</v>
      </c>
      <c r="E71" s="37">
        <v>349.13333333333333</v>
      </c>
      <c r="F71" s="37">
        <v>344.36666666666667</v>
      </c>
      <c r="G71" s="37">
        <v>335.93333333333334</v>
      </c>
      <c r="H71" s="37">
        <v>362.33333333333331</v>
      </c>
      <c r="I71" s="37">
        <v>370.76666666666659</v>
      </c>
      <c r="J71" s="37">
        <v>375.5333333333333</v>
      </c>
      <c r="K71" s="28">
        <v>366</v>
      </c>
      <c r="L71" s="28">
        <v>352.8</v>
      </c>
      <c r="M71" s="28">
        <v>48.733289999999997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549.54999999999995</v>
      </c>
      <c r="D72" s="37">
        <v>552.5333333333333</v>
      </c>
      <c r="E72" s="37">
        <v>544.11666666666656</v>
      </c>
      <c r="F72" s="37">
        <v>538.68333333333328</v>
      </c>
      <c r="G72" s="37">
        <v>530.26666666666654</v>
      </c>
      <c r="H72" s="37">
        <v>557.96666666666658</v>
      </c>
      <c r="I72" s="37">
        <v>566.38333333333333</v>
      </c>
      <c r="J72" s="37">
        <v>571.81666666666661</v>
      </c>
      <c r="K72" s="28">
        <v>560.95000000000005</v>
      </c>
      <c r="L72" s="28">
        <v>547.1</v>
      </c>
      <c r="M72" s="28">
        <v>11.19604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1425.15</v>
      </c>
      <c r="D73" s="37">
        <v>1432.5</v>
      </c>
      <c r="E73" s="37">
        <v>1405</v>
      </c>
      <c r="F73" s="37">
        <v>1384.85</v>
      </c>
      <c r="G73" s="37">
        <v>1357.35</v>
      </c>
      <c r="H73" s="37">
        <v>1452.65</v>
      </c>
      <c r="I73" s="37">
        <v>1480.15</v>
      </c>
      <c r="J73" s="37">
        <v>1500.3000000000002</v>
      </c>
      <c r="K73" s="28">
        <v>1460</v>
      </c>
      <c r="L73" s="28">
        <v>1412.35</v>
      </c>
      <c r="M73" s="28">
        <v>2.7748699999999999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2269.8000000000002</v>
      </c>
      <c r="D74" s="37">
        <v>2261.7000000000003</v>
      </c>
      <c r="E74" s="37">
        <v>2229.1000000000004</v>
      </c>
      <c r="F74" s="37">
        <v>2188.4</v>
      </c>
      <c r="G74" s="37">
        <v>2155.8000000000002</v>
      </c>
      <c r="H74" s="37">
        <v>2302.4000000000005</v>
      </c>
      <c r="I74" s="37">
        <v>2335</v>
      </c>
      <c r="J74" s="37">
        <v>2375.7000000000007</v>
      </c>
      <c r="K74" s="28">
        <v>2294.3000000000002</v>
      </c>
      <c r="L74" s="28">
        <v>2221</v>
      </c>
      <c r="M74" s="28">
        <v>8.0590100000000007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69.05</v>
      </c>
      <c r="D75" s="37">
        <v>70.55</v>
      </c>
      <c r="E75" s="37">
        <v>67</v>
      </c>
      <c r="F75" s="37">
        <v>64.95</v>
      </c>
      <c r="G75" s="37">
        <v>61.400000000000006</v>
      </c>
      <c r="H75" s="37">
        <v>72.599999999999994</v>
      </c>
      <c r="I75" s="37">
        <v>76.149999999999977</v>
      </c>
      <c r="J75" s="37">
        <v>78.199999999999989</v>
      </c>
      <c r="K75" s="28">
        <v>74.099999999999994</v>
      </c>
      <c r="L75" s="28">
        <v>68.5</v>
      </c>
      <c r="M75" s="28">
        <v>50.00723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4456.25</v>
      </c>
      <c r="D76" s="37">
        <v>4475.4000000000005</v>
      </c>
      <c r="E76" s="37">
        <v>4408.3500000000013</v>
      </c>
      <c r="F76" s="37">
        <v>4360.4500000000007</v>
      </c>
      <c r="G76" s="37">
        <v>4293.4000000000015</v>
      </c>
      <c r="H76" s="37">
        <v>4523.3000000000011</v>
      </c>
      <c r="I76" s="37">
        <v>4590.3500000000004</v>
      </c>
      <c r="J76" s="37">
        <v>4638.2500000000009</v>
      </c>
      <c r="K76" s="28">
        <v>4542.45</v>
      </c>
      <c r="L76" s="28">
        <v>4427.5</v>
      </c>
      <c r="M76" s="28">
        <v>3.5674899999999998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4508.3999999999996</v>
      </c>
      <c r="D77" s="37">
        <v>4485.8499999999995</v>
      </c>
      <c r="E77" s="37">
        <v>4443.6999999999989</v>
      </c>
      <c r="F77" s="37">
        <v>4378.9999999999991</v>
      </c>
      <c r="G77" s="37">
        <v>4336.8499999999985</v>
      </c>
      <c r="H77" s="37">
        <v>4550.5499999999993</v>
      </c>
      <c r="I77" s="37">
        <v>4592.6999999999989</v>
      </c>
      <c r="J77" s="37">
        <v>4657.3999999999996</v>
      </c>
      <c r="K77" s="28">
        <v>4528</v>
      </c>
      <c r="L77" s="28">
        <v>4421.1499999999996</v>
      </c>
      <c r="M77" s="28">
        <v>1.98594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2663.6</v>
      </c>
      <c r="D78" s="37">
        <v>2691.2000000000003</v>
      </c>
      <c r="E78" s="37">
        <v>2622.4000000000005</v>
      </c>
      <c r="F78" s="37">
        <v>2581.2000000000003</v>
      </c>
      <c r="G78" s="37">
        <v>2512.4000000000005</v>
      </c>
      <c r="H78" s="37">
        <v>2732.4000000000005</v>
      </c>
      <c r="I78" s="37">
        <v>2801.2000000000007</v>
      </c>
      <c r="J78" s="37">
        <v>2842.4000000000005</v>
      </c>
      <c r="K78" s="28">
        <v>2760</v>
      </c>
      <c r="L78" s="28">
        <v>2650</v>
      </c>
      <c r="M78" s="28">
        <v>3.1990799999999999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4004.95</v>
      </c>
      <c r="D79" s="37">
        <v>4028.2166666666667</v>
      </c>
      <c r="E79" s="37">
        <v>3973.4833333333336</v>
      </c>
      <c r="F79" s="37">
        <v>3942.0166666666669</v>
      </c>
      <c r="G79" s="37">
        <v>3887.2833333333338</v>
      </c>
      <c r="H79" s="37">
        <v>4059.6833333333334</v>
      </c>
      <c r="I79" s="37">
        <v>4114.4166666666661</v>
      </c>
      <c r="J79" s="37">
        <v>4145.8833333333332</v>
      </c>
      <c r="K79" s="28">
        <v>4082.95</v>
      </c>
      <c r="L79" s="28">
        <v>3996.75</v>
      </c>
      <c r="M79" s="28">
        <v>4.0163900000000003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2378.75</v>
      </c>
      <c r="D80" s="37">
        <v>2399.9</v>
      </c>
      <c r="E80" s="37">
        <v>2350.8500000000004</v>
      </c>
      <c r="F80" s="37">
        <v>2322.9500000000003</v>
      </c>
      <c r="G80" s="37">
        <v>2273.9000000000005</v>
      </c>
      <c r="H80" s="37">
        <v>2427.8000000000002</v>
      </c>
      <c r="I80" s="37">
        <v>2476.8500000000004</v>
      </c>
      <c r="J80" s="37">
        <v>2504.75</v>
      </c>
      <c r="K80" s="28">
        <v>2448.9499999999998</v>
      </c>
      <c r="L80" s="28">
        <v>2372</v>
      </c>
      <c r="M80" s="28">
        <v>4.8011600000000003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480.9</v>
      </c>
      <c r="D81" s="37">
        <v>481.2833333333333</v>
      </c>
      <c r="E81" s="37">
        <v>476.66666666666663</v>
      </c>
      <c r="F81" s="37">
        <v>472.43333333333334</v>
      </c>
      <c r="G81" s="37">
        <v>467.81666666666666</v>
      </c>
      <c r="H81" s="37">
        <v>485.51666666666659</v>
      </c>
      <c r="I81" s="37">
        <v>490.13333333333327</v>
      </c>
      <c r="J81" s="37">
        <v>494.36666666666656</v>
      </c>
      <c r="K81" s="28">
        <v>485.9</v>
      </c>
      <c r="L81" s="28">
        <v>477.05</v>
      </c>
      <c r="M81" s="28">
        <v>2.3800400000000002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1168.4000000000001</v>
      </c>
      <c r="D82" s="37">
        <v>1177.6000000000001</v>
      </c>
      <c r="E82" s="37">
        <v>1150.8000000000002</v>
      </c>
      <c r="F82" s="37">
        <v>1133.2</v>
      </c>
      <c r="G82" s="37">
        <v>1106.4000000000001</v>
      </c>
      <c r="H82" s="37">
        <v>1195.2000000000003</v>
      </c>
      <c r="I82" s="37">
        <v>1222</v>
      </c>
      <c r="J82" s="37">
        <v>1239.6000000000004</v>
      </c>
      <c r="K82" s="28">
        <v>1204.4000000000001</v>
      </c>
      <c r="L82" s="28">
        <v>1160</v>
      </c>
      <c r="M82" s="28">
        <v>0.42088999999999999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1847.15</v>
      </c>
      <c r="D83" s="37">
        <v>1840.6333333333332</v>
      </c>
      <c r="E83" s="37">
        <v>1832.0166666666664</v>
      </c>
      <c r="F83" s="37">
        <v>1816.8833333333332</v>
      </c>
      <c r="G83" s="37">
        <v>1808.2666666666664</v>
      </c>
      <c r="H83" s="37">
        <v>1855.7666666666664</v>
      </c>
      <c r="I83" s="37">
        <v>1864.3833333333332</v>
      </c>
      <c r="J83" s="37">
        <v>1879.5166666666664</v>
      </c>
      <c r="K83" s="28">
        <v>1849.25</v>
      </c>
      <c r="L83" s="28">
        <v>1825.5</v>
      </c>
      <c r="M83" s="28">
        <v>6.3005399999999998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154.85</v>
      </c>
      <c r="D84" s="37">
        <v>155.86666666666667</v>
      </c>
      <c r="E84" s="37">
        <v>153.23333333333335</v>
      </c>
      <c r="F84" s="37">
        <v>151.61666666666667</v>
      </c>
      <c r="G84" s="37">
        <v>148.98333333333335</v>
      </c>
      <c r="H84" s="37">
        <v>157.48333333333335</v>
      </c>
      <c r="I84" s="37">
        <v>160.11666666666667</v>
      </c>
      <c r="J84" s="37">
        <v>161.73333333333335</v>
      </c>
      <c r="K84" s="28">
        <v>158.5</v>
      </c>
      <c r="L84" s="28">
        <v>154.25</v>
      </c>
      <c r="M84" s="28">
        <v>23.575679999999998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97.35</v>
      </c>
      <c r="D85" s="37">
        <v>97.533333333333346</v>
      </c>
      <c r="E85" s="37">
        <v>96.616666666666688</v>
      </c>
      <c r="F85" s="37">
        <v>95.88333333333334</v>
      </c>
      <c r="G85" s="37">
        <v>94.966666666666683</v>
      </c>
      <c r="H85" s="37">
        <v>98.266666666666694</v>
      </c>
      <c r="I85" s="37">
        <v>99.183333333333351</v>
      </c>
      <c r="J85" s="37">
        <v>99.9166666666667</v>
      </c>
      <c r="K85" s="28">
        <v>98.45</v>
      </c>
      <c r="L85" s="28">
        <v>96.8</v>
      </c>
      <c r="M85" s="28">
        <v>101.29862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258.35000000000002</v>
      </c>
      <c r="D86" s="37">
        <v>259.61666666666667</v>
      </c>
      <c r="E86" s="37">
        <v>255.33333333333337</v>
      </c>
      <c r="F86" s="37">
        <v>252.31666666666672</v>
      </c>
      <c r="G86" s="37">
        <v>248.03333333333342</v>
      </c>
      <c r="H86" s="37">
        <v>262.63333333333333</v>
      </c>
      <c r="I86" s="37">
        <v>266.91666666666663</v>
      </c>
      <c r="J86" s="37">
        <v>269.93333333333328</v>
      </c>
      <c r="K86" s="28">
        <v>263.89999999999998</v>
      </c>
      <c r="L86" s="28">
        <v>256.60000000000002</v>
      </c>
      <c r="M86" s="28">
        <v>11.00925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144.30000000000001</v>
      </c>
      <c r="D87" s="37">
        <v>145.33333333333334</v>
      </c>
      <c r="E87" s="37">
        <v>142.9666666666667</v>
      </c>
      <c r="F87" s="37">
        <v>141.63333333333335</v>
      </c>
      <c r="G87" s="37">
        <v>139.26666666666671</v>
      </c>
      <c r="H87" s="37">
        <v>146.66666666666669</v>
      </c>
      <c r="I87" s="37">
        <v>149.0333333333333</v>
      </c>
      <c r="J87" s="37">
        <v>150.36666666666667</v>
      </c>
      <c r="K87" s="28">
        <v>147.69999999999999</v>
      </c>
      <c r="L87" s="28">
        <v>144</v>
      </c>
      <c r="M87" s="28">
        <v>190.59074000000001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37.4</v>
      </c>
      <c r="D88" s="37">
        <v>37.699999999999996</v>
      </c>
      <c r="E88" s="37">
        <v>36.999999999999993</v>
      </c>
      <c r="F88" s="37">
        <v>36.599999999999994</v>
      </c>
      <c r="G88" s="37">
        <v>35.899999999999991</v>
      </c>
      <c r="H88" s="37">
        <v>38.099999999999994</v>
      </c>
      <c r="I88" s="37">
        <v>38.799999999999997</v>
      </c>
      <c r="J88" s="37">
        <v>39.199999999999996</v>
      </c>
      <c r="K88" s="28">
        <v>38.4</v>
      </c>
      <c r="L88" s="28">
        <v>37.299999999999997</v>
      </c>
      <c r="M88" s="28">
        <v>129.32688999999999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3282.65</v>
      </c>
      <c r="D89" s="37">
        <v>3290.5333333333333</v>
      </c>
      <c r="E89" s="37">
        <v>3248.1166666666668</v>
      </c>
      <c r="F89" s="37">
        <v>3213.5833333333335</v>
      </c>
      <c r="G89" s="37">
        <v>3171.166666666667</v>
      </c>
      <c r="H89" s="37">
        <v>3325.0666666666666</v>
      </c>
      <c r="I89" s="37">
        <v>3367.4833333333336</v>
      </c>
      <c r="J89" s="37">
        <v>3402.0166666666664</v>
      </c>
      <c r="K89" s="28">
        <v>3332.95</v>
      </c>
      <c r="L89" s="28">
        <v>3256</v>
      </c>
      <c r="M89" s="28">
        <v>0.72209000000000001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455.75</v>
      </c>
      <c r="D90" s="37">
        <v>456.01666666666665</v>
      </c>
      <c r="E90" s="37">
        <v>445.2833333333333</v>
      </c>
      <c r="F90" s="37">
        <v>434.81666666666666</v>
      </c>
      <c r="G90" s="37">
        <v>424.08333333333331</v>
      </c>
      <c r="H90" s="37">
        <v>466.48333333333329</v>
      </c>
      <c r="I90" s="37">
        <v>477.21666666666664</v>
      </c>
      <c r="J90" s="37">
        <v>487.68333333333328</v>
      </c>
      <c r="K90" s="28">
        <v>466.75</v>
      </c>
      <c r="L90" s="28">
        <v>445.55</v>
      </c>
      <c r="M90" s="28">
        <v>24.233989999999999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722.25</v>
      </c>
      <c r="D91" s="37">
        <v>731.9666666666667</v>
      </c>
      <c r="E91" s="37">
        <v>710.28333333333342</v>
      </c>
      <c r="F91" s="37">
        <v>698.31666666666672</v>
      </c>
      <c r="G91" s="37">
        <v>676.63333333333344</v>
      </c>
      <c r="H91" s="37">
        <v>743.93333333333339</v>
      </c>
      <c r="I91" s="37">
        <v>765.61666666666679</v>
      </c>
      <c r="J91" s="37">
        <v>777.58333333333337</v>
      </c>
      <c r="K91" s="28">
        <v>753.65</v>
      </c>
      <c r="L91" s="28">
        <v>720</v>
      </c>
      <c r="M91" s="28">
        <v>15.19162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489.9</v>
      </c>
      <c r="D92" s="37">
        <v>491.65000000000003</v>
      </c>
      <c r="E92" s="37">
        <v>481.30000000000007</v>
      </c>
      <c r="F92" s="37">
        <v>472.70000000000005</v>
      </c>
      <c r="G92" s="37">
        <v>462.35000000000008</v>
      </c>
      <c r="H92" s="37">
        <v>500.25000000000006</v>
      </c>
      <c r="I92" s="37">
        <v>510.60000000000008</v>
      </c>
      <c r="J92" s="37">
        <v>519.20000000000005</v>
      </c>
      <c r="K92" s="28">
        <v>502</v>
      </c>
      <c r="L92" s="28">
        <v>483.05</v>
      </c>
      <c r="M92" s="28">
        <v>1.36232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1607.8</v>
      </c>
      <c r="D93" s="37">
        <v>1616.3166666666666</v>
      </c>
      <c r="E93" s="37">
        <v>1592.9333333333332</v>
      </c>
      <c r="F93" s="37">
        <v>1578.0666666666666</v>
      </c>
      <c r="G93" s="37">
        <v>1554.6833333333332</v>
      </c>
      <c r="H93" s="37">
        <v>1631.1833333333332</v>
      </c>
      <c r="I93" s="37">
        <v>1654.5666666666664</v>
      </c>
      <c r="J93" s="37">
        <v>1669.4333333333332</v>
      </c>
      <c r="K93" s="28">
        <v>1639.7</v>
      </c>
      <c r="L93" s="28">
        <v>1601.45</v>
      </c>
      <c r="M93" s="28">
        <v>12.062419999999999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1569.45</v>
      </c>
      <c r="D94" s="37">
        <v>1580.1166666666668</v>
      </c>
      <c r="E94" s="37">
        <v>1545.7833333333335</v>
      </c>
      <c r="F94" s="37">
        <v>1522.1166666666668</v>
      </c>
      <c r="G94" s="37">
        <v>1487.7833333333335</v>
      </c>
      <c r="H94" s="37">
        <v>1603.7833333333335</v>
      </c>
      <c r="I94" s="37">
        <v>1638.1166666666666</v>
      </c>
      <c r="J94" s="37">
        <v>1661.7833333333335</v>
      </c>
      <c r="K94" s="28">
        <v>1614.45</v>
      </c>
      <c r="L94" s="28">
        <v>1556.45</v>
      </c>
      <c r="M94" s="28">
        <v>12.863250000000001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499.7</v>
      </c>
      <c r="D95" s="37">
        <v>501.84999999999997</v>
      </c>
      <c r="E95" s="37">
        <v>495.84999999999991</v>
      </c>
      <c r="F95" s="37">
        <v>491.99999999999994</v>
      </c>
      <c r="G95" s="37">
        <v>485.99999999999989</v>
      </c>
      <c r="H95" s="37">
        <v>505.69999999999993</v>
      </c>
      <c r="I95" s="37">
        <v>511.70000000000005</v>
      </c>
      <c r="J95" s="37">
        <v>515.54999999999995</v>
      </c>
      <c r="K95" s="28">
        <v>507.85</v>
      </c>
      <c r="L95" s="28">
        <v>498</v>
      </c>
      <c r="M95" s="28">
        <v>13.34474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269.55</v>
      </c>
      <c r="D96" s="37">
        <v>268.38333333333338</v>
      </c>
      <c r="E96" s="37">
        <v>262.36666666666679</v>
      </c>
      <c r="F96" s="37">
        <v>255.18333333333339</v>
      </c>
      <c r="G96" s="37">
        <v>249.1666666666668</v>
      </c>
      <c r="H96" s="37">
        <v>275.56666666666678</v>
      </c>
      <c r="I96" s="37">
        <v>281.58333333333331</v>
      </c>
      <c r="J96" s="37">
        <v>288.76666666666677</v>
      </c>
      <c r="K96" s="28">
        <v>274.39999999999998</v>
      </c>
      <c r="L96" s="28">
        <v>261.2</v>
      </c>
      <c r="M96" s="28">
        <v>13.30702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1168.05</v>
      </c>
      <c r="D97" s="37">
        <v>1181.0166666666667</v>
      </c>
      <c r="E97" s="37">
        <v>1152.1333333333332</v>
      </c>
      <c r="F97" s="37">
        <v>1136.2166666666665</v>
      </c>
      <c r="G97" s="37">
        <v>1107.333333333333</v>
      </c>
      <c r="H97" s="37">
        <v>1196.9333333333334</v>
      </c>
      <c r="I97" s="37">
        <v>1225.8166666666671</v>
      </c>
      <c r="J97" s="37">
        <v>1241.7333333333336</v>
      </c>
      <c r="K97" s="28">
        <v>1209.9000000000001</v>
      </c>
      <c r="L97" s="28">
        <v>1165.0999999999999</v>
      </c>
      <c r="M97" s="28">
        <v>40.464399999999998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2152.85</v>
      </c>
      <c r="D98" s="37">
        <v>2184.7333333333336</v>
      </c>
      <c r="E98" s="37">
        <v>2113.7166666666672</v>
      </c>
      <c r="F98" s="37">
        <v>2074.5833333333335</v>
      </c>
      <c r="G98" s="37">
        <v>2003.5666666666671</v>
      </c>
      <c r="H98" s="37">
        <v>2223.8666666666672</v>
      </c>
      <c r="I98" s="37">
        <v>2294.8833333333337</v>
      </c>
      <c r="J98" s="37">
        <v>2334.0166666666673</v>
      </c>
      <c r="K98" s="28">
        <v>2255.75</v>
      </c>
      <c r="L98" s="28">
        <v>2145.6</v>
      </c>
      <c r="M98" s="28">
        <v>3.6789399999999999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1486.5</v>
      </c>
      <c r="D99" s="37">
        <v>1484.3166666666666</v>
      </c>
      <c r="E99" s="37">
        <v>1474.9833333333331</v>
      </c>
      <c r="F99" s="37">
        <v>1463.4666666666665</v>
      </c>
      <c r="G99" s="37">
        <v>1454.133333333333</v>
      </c>
      <c r="H99" s="37">
        <v>1495.8333333333333</v>
      </c>
      <c r="I99" s="37">
        <v>1505.1666666666667</v>
      </c>
      <c r="J99" s="37">
        <v>1516.6833333333334</v>
      </c>
      <c r="K99" s="28">
        <v>1493.65</v>
      </c>
      <c r="L99" s="28">
        <v>1472.8</v>
      </c>
      <c r="M99" s="28">
        <v>61.289380000000001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522.35</v>
      </c>
      <c r="D100" s="37">
        <v>525.63333333333333</v>
      </c>
      <c r="E100" s="37">
        <v>516.9666666666667</v>
      </c>
      <c r="F100" s="37">
        <v>511.58333333333337</v>
      </c>
      <c r="G100" s="37">
        <v>502.91666666666674</v>
      </c>
      <c r="H100" s="37">
        <v>531.01666666666665</v>
      </c>
      <c r="I100" s="37">
        <v>539.68333333333339</v>
      </c>
      <c r="J100" s="37">
        <v>545.06666666666661</v>
      </c>
      <c r="K100" s="28">
        <v>534.29999999999995</v>
      </c>
      <c r="L100" s="28">
        <v>520.25</v>
      </c>
      <c r="M100" s="28">
        <v>40.640030000000003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1137.1500000000001</v>
      </c>
      <c r="D101" s="37">
        <v>1144.1499999999999</v>
      </c>
      <c r="E101" s="37">
        <v>1124.0499999999997</v>
      </c>
      <c r="F101" s="37">
        <v>1110.9499999999998</v>
      </c>
      <c r="G101" s="37">
        <v>1090.8499999999997</v>
      </c>
      <c r="H101" s="37">
        <v>1157.2499999999998</v>
      </c>
      <c r="I101" s="37">
        <v>1177.3499999999997</v>
      </c>
      <c r="J101" s="37">
        <v>1190.4499999999998</v>
      </c>
      <c r="K101" s="28">
        <v>1164.25</v>
      </c>
      <c r="L101" s="28">
        <v>1131.05</v>
      </c>
      <c r="M101" s="28">
        <v>10.00399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2391.5500000000002</v>
      </c>
      <c r="D102" s="37">
        <v>2406.5</v>
      </c>
      <c r="E102" s="37">
        <v>2365.0500000000002</v>
      </c>
      <c r="F102" s="37">
        <v>2338.5500000000002</v>
      </c>
      <c r="G102" s="37">
        <v>2297.1000000000004</v>
      </c>
      <c r="H102" s="37">
        <v>2433</v>
      </c>
      <c r="I102" s="37">
        <v>2474.4499999999998</v>
      </c>
      <c r="J102" s="37">
        <v>2500.9499999999998</v>
      </c>
      <c r="K102" s="28">
        <v>2447.9499999999998</v>
      </c>
      <c r="L102" s="28">
        <v>2380</v>
      </c>
      <c r="M102" s="28">
        <v>5.1689299999999996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589.95000000000005</v>
      </c>
      <c r="D103" s="37">
        <v>591.15</v>
      </c>
      <c r="E103" s="37">
        <v>581.34999999999991</v>
      </c>
      <c r="F103" s="37">
        <v>572.74999999999989</v>
      </c>
      <c r="G103" s="37">
        <v>562.94999999999982</v>
      </c>
      <c r="H103" s="37">
        <v>599.75</v>
      </c>
      <c r="I103" s="37">
        <v>609.54999999999995</v>
      </c>
      <c r="J103" s="37">
        <v>618.15000000000009</v>
      </c>
      <c r="K103" s="28">
        <v>600.95000000000005</v>
      </c>
      <c r="L103" s="28">
        <v>582.54999999999995</v>
      </c>
      <c r="M103" s="28">
        <v>141.59370999999999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1446.2</v>
      </c>
      <c r="D104" s="37">
        <v>1451.6833333333332</v>
      </c>
      <c r="E104" s="37">
        <v>1433.3666666666663</v>
      </c>
      <c r="F104" s="37">
        <v>1420.5333333333331</v>
      </c>
      <c r="G104" s="37">
        <v>1402.2166666666662</v>
      </c>
      <c r="H104" s="37">
        <v>1464.5166666666664</v>
      </c>
      <c r="I104" s="37">
        <v>1482.8333333333335</v>
      </c>
      <c r="J104" s="37">
        <v>1495.6666666666665</v>
      </c>
      <c r="K104" s="28">
        <v>1470</v>
      </c>
      <c r="L104" s="28">
        <v>1438.85</v>
      </c>
      <c r="M104" s="28">
        <v>5.8749399999999996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117</v>
      </c>
      <c r="D105" s="37">
        <v>118.16666666666667</v>
      </c>
      <c r="E105" s="37">
        <v>115.33333333333334</v>
      </c>
      <c r="F105" s="37">
        <v>113.66666666666667</v>
      </c>
      <c r="G105" s="37">
        <v>110.83333333333334</v>
      </c>
      <c r="H105" s="37">
        <v>119.83333333333334</v>
      </c>
      <c r="I105" s="37">
        <v>122.66666666666669</v>
      </c>
      <c r="J105" s="37">
        <v>124.33333333333334</v>
      </c>
      <c r="K105" s="28">
        <v>121</v>
      </c>
      <c r="L105" s="28">
        <v>116.5</v>
      </c>
      <c r="M105" s="28">
        <v>53.466769999999997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276.2</v>
      </c>
      <c r="D106" s="37">
        <v>276.36666666666662</v>
      </c>
      <c r="E106" s="37">
        <v>273.08333333333326</v>
      </c>
      <c r="F106" s="37">
        <v>269.96666666666664</v>
      </c>
      <c r="G106" s="37">
        <v>266.68333333333328</v>
      </c>
      <c r="H106" s="37">
        <v>279.48333333333323</v>
      </c>
      <c r="I106" s="37">
        <v>282.76666666666665</v>
      </c>
      <c r="J106" s="37">
        <v>285.88333333333321</v>
      </c>
      <c r="K106" s="28">
        <v>279.64999999999998</v>
      </c>
      <c r="L106" s="28">
        <v>273.25</v>
      </c>
      <c r="M106" s="28">
        <v>76.484560000000002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2051.1999999999998</v>
      </c>
      <c r="D107" s="37">
        <v>2069.3666666666668</v>
      </c>
      <c r="E107" s="37">
        <v>2027.8333333333335</v>
      </c>
      <c r="F107" s="37">
        <v>2004.4666666666667</v>
      </c>
      <c r="G107" s="37">
        <v>1962.9333333333334</v>
      </c>
      <c r="H107" s="37">
        <v>2092.7333333333336</v>
      </c>
      <c r="I107" s="37">
        <v>2134.2666666666664</v>
      </c>
      <c r="J107" s="37">
        <v>2157.6333333333337</v>
      </c>
      <c r="K107" s="28">
        <v>2110.9</v>
      </c>
      <c r="L107" s="28">
        <v>2046</v>
      </c>
      <c r="M107" s="28">
        <v>16.74982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311.39999999999998</v>
      </c>
      <c r="D108" s="37">
        <v>312.24999999999994</v>
      </c>
      <c r="E108" s="37">
        <v>309.7999999999999</v>
      </c>
      <c r="F108" s="37">
        <v>308.19999999999993</v>
      </c>
      <c r="G108" s="37">
        <v>305.74999999999989</v>
      </c>
      <c r="H108" s="37">
        <v>313.84999999999991</v>
      </c>
      <c r="I108" s="37">
        <v>316.29999999999995</v>
      </c>
      <c r="J108" s="37">
        <v>317.89999999999992</v>
      </c>
      <c r="K108" s="28">
        <v>314.7</v>
      </c>
      <c r="L108" s="28">
        <v>310.64999999999998</v>
      </c>
      <c r="M108" s="28">
        <v>10.531169999999999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2391.9</v>
      </c>
      <c r="D109" s="37">
        <v>2411.4666666666667</v>
      </c>
      <c r="E109" s="37">
        <v>2363.9333333333334</v>
      </c>
      <c r="F109" s="37">
        <v>2335.9666666666667</v>
      </c>
      <c r="G109" s="37">
        <v>2288.4333333333334</v>
      </c>
      <c r="H109" s="37">
        <v>2439.4333333333334</v>
      </c>
      <c r="I109" s="37">
        <v>2486.9666666666672</v>
      </c>
      <c r="J109" s="37">
        <v>2514.9333333333334</v>
      </c>
      <c r="K109" s="28">
        <v>2459</v>
      </c>
      <c r="L109" s="28">
        <v>2383.5</v>
      </c>
      <c r="M109" s="28">
        <v>37.02411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710.75</v>
      </c>
      <c r="D110" s="37">
        <v>713.05000000000007</v>
      </c>
      <c r="E110" s="37">
        <v>703.20000000000016</v>
      </c>
      <c r="F110" s="37">
        <v>695.65000000000009</v>
      </c>
      <c r="G110" s="37">
        <v>685.80000000000018</v>
      </c>
      <c r="H110" s="37">
        <v>720.60000000000014</v>
      </c>
      <c r="I110" s="37">
        <v>730.45</v>
      </c>
      <c r="J110" s="37">
        <v>738.00000000000011</v>
      </c>
      <c r="K110" s="28">
        <v>722.9</v>
      </c>
      <c r="L110" s="28">
        <v>705.5</v>
      </c>
      <c r="M110" s="28">
        <v>128.66838999999999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1240.55</v>
      </c>
      <c r="D111" s="37">
        <v>1252.1666666666667</v>
      </c>
      <c r="E111" s="37">
        <v>1226.3833333333334</v>
      </c>
      <c r="F111" s="37">
        <v>1212.2166666666667</v>
      </c>
      <c r="G111" s="37">
        <v>1186.4333333333334</v>
      </c>
      <c r="H111" s="37">
        <v>1266.3333333333335</v>
      </c>
      <c r="I111" s="37">
        <v>1292.1166666666668</v>
      </c>
      <c r="J111" s="37">
        <v>1306.2833333333335</v>
      </c>
      <c r="K111" s="28">
        <v>1277.95</v>
      </c>
      <c r="L111" s="28">
        <v>1238</v>
      </c>
      <c r="M111" s="28">
        <v>5.8789899999999999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477.45</v>
      </c>
      <c r="D112" s="37">
        <v>484.18333333333334</v>
      </c>
      <c r="E112" s="37">
        <v>470.01666666666665</v>
      </c>
      <c r="F112" s="37">
        <v>462.58333333333331</v>
      </c>
      <c r="G112" s="37">
        <v>448.41666666666663</v>
      </c>
      <c r="H112" s="37">
        <v>491.61666666666667</v>
      </c>
      <c r="I112" s="37">
        <v>505.7833333333333</v>
      </c>
      <c r="J112" s="37">
        <v>513.2166666666667</v>
      </c>
      <c r="K112" s="28">
        <v>498.35</v>
      </c>
      <c r="L112" s="28">
        <v>476.75</v>
      </c>
      <c r="M112" s="28">
        <v>14.81944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645.4</v>
      </c>
      <c r="D113" s="37">
        <v>644.58333333333337</v>
      </c>
      <c r="E113" s="37">
        <v>629.16666666666674</v>
      </c>
      <c r="F113" s="37">
        <v>612.93333333333339</v>
      </c>
      <c r="G113" s="37">
        <v>597.51666666666677</v>
      </c>
      <c r="H113" s="37">
        <v>660.81666666666672</v>
      </c>
      <c r="I113" s="37">
        <v>676.23333333333346</v>
      </c>
      <c r="J113" s="37">
        <v>692.4666666666667</v>
      </c>
      <c r="K113" s="28">
        <v>660</v>
      </c>
      <c r="L113" s="28">
        <v>628.35</v>
      </c>
      <c r="M113" s="28">
        <v>10.238899999999999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41.85</v>
      </c>
      <c r="D114" s="37">
        <v>42.266666666666673</v>
      </c>
      <c r="E114" s="37">
        <v>41.333333333333343</v>
      </c>
      <c r="F114" s="37">
        <v>40.81666666666667</v>
      </c>
      <c r="G114" s="37">
        <v>39.88333333333334</v>
      </c>
      <c r="H114" s="37">
        <v>42.783333333333346</v>
      </c>
      <c r="I114" s="37">
        <v>43.716666666666669</v>
      </c>
      <c r="J114" s="37">
        <v>44.233333333333348</v>
      </c>
      <c r="K114" s="28">
        <v>43.2</v>
      </c>
      <c r="L114" s="28">
        <v>41.75</v>
      </c>
      <c r="M114" s="28">
        <v>187.21207000000001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244.5</v>
      </c>
      <c r="D115" s="37">
        <v>245.35</v>
      </c>
      <c r="E115" s="37">
        <v>242.95</v>
      </c>
      <c r="F115" s="37">
        <v>241.4</v>
      </c>
      <c r="G115" s="37">
        <v>239</v>
      </c>
      <c r="H115" s="37">
        <v>246.89999999999998</v>
      </c>
      <c r="I115" s="37">
        <v>249.3</v>
      </c>
      <c r="J115" s="37">
        <v>250.84999999999997</v>
      </c>
      <c r="K115" s="28">
        <v>247.75</v>
      </c>
      <c r="L115" s="28">
        <v>243.8</v>
      </c>
      <c r="M115" s="28">
        <v>279.75134000000003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4431</v>
      </c>
      <c r="D116" s="37">
        <v>4474.0333333333328</v>
      </c>
      <c r="E116" s="37">
        <v>4364.0166666666655</v>
      </c>
      <c r="F116" s="37">
        <v>4297.0333333333328</v>
      </c>
      <c r="G116" s="37">
        <v>4187.0166666666655</v>
      </c>
      <c r="H116" s="37">
        <v>4541.0166666666655</v>
      </c>
      <c r="I116" s="37">
        <v>4651.0333333333319</v>
      </c>
      <c r="J116" s="37">
        <v>4718.0166666666655</v>
      </c>
      <c r="K116" s="28">
        <v>4584.05</v>
      </c>
      <c r="L116" s="28">
        <v>4407.05</v>
      </c>
      <c r="M116" s="28">
        <v>0.96470999999999996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155.69999999999999</v>
      </c>
      <c r="D117" s="37">
        <v>155.68333333333331</v>
      </c>
      <c r="E117" s="37">
        <v>153.36666666666662</v>
      </c>
      <c r="F117" s="37">
        <v>151.0333333333333</v>
      </c>
      <c r="G117" s="37">
        <v>148.71666666666661</v>
      </c>
      <c r="H117" s="37">
        <v>158.01666666666662</v>
      </c>
      <c r="I117" s="37">
        <v>160.33333333333329</v>
      </c>
      <c r="J117" s="37">
        <v>162.66666666666663</v>
      </c>
      <c r="K117" s="28">
        <v>158</v>
      </c>
      <c r="L117" s="28">
        <v>153.35</v>
      </c>
      <c r="M117" s="28">
        <v>17.653230000000001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206</v>
      </c>
      <c r="D118" s="37">
        <v>207.83333333333334</v>
      </c>
      <c r="E118" s="37">
        <v>203.16666666666669</v>
      </c>
      <c r="F118" s="37">
        <v>200.33333333333334</v>
      </c>
      <c r="G118" s="37">
        <v>195.66666666666669</v>
      </c>
      <c r="H118" s="37">
        <v>210.66666666666669</v>
      </c>
      <c r="I118" s="37">
        <v>215.33333333333337</v>
      </c>
      <c r="J118" s="37">
        <v>218.16666666666669</v>
      </c>
      <c r="K118" s="28">
        <v>212.5</v>
      </c>
      <c r="L118" s="28">
        <v>205</v>
      </c>
      <c r="M118" s="28">
        <v>43.400649999999999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</v>
      </c>
      <c r="D119" s="37">
        <v>119.2</v>
      </c>
      <c r="E119" s="37">
        <v>116.60000000000001</v>
      </c>
      <c r="F119" s="37">
        <v>115.2</v>
      </c>
      <c r="G119" s="37">
        <v>112.60000000000001</v>
      </c>
      <c r="H119" s="37">
        <v>120.60000000000001</v>
      </c>
      <c r="I119" s="37">
        <v>123.2</v>
      </c>
      <c r="J119" s="37">
        <v>124.60000000000001</v>
      </c>
      <c r="K119" s="28">
        <v>121.8</v>
      </c>
      <c r="L119" s="28">
        <v>117.8</v>
      </c>
      <c r="M119" s="28">
        <v>121.11014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770.75</v>
      </c>
      <c r="D120" s="37">
        <v>773.81666666666661</v>
      </c>
      <c r="E120" s="37">
        <v>764.93333333333317</v>
      </c>
      <c r="F120" s="37">
        <v>759.11666666666656</v>
      </c>
      <c r="G120" s="37">
        <v>750.23333333333312</v>
      </c>
      <c r="H120" s="37">
        <v>779.63333333333321</v>
      </c>
      <c r="I120" s="37">
        <v>788.51666666666665</v>
      </c>
      <c r="J120" s="37">
        <v>794.33333333333326</v>
      </c>
      <c r="K120" s="28">
        <v>782.7</v>
      </c>
      <c r="L120" s="28">
        <v>768</v>
      </c>
      <c r="M120" s="28">
        <v>21.655380000000001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22.65</v>
      </c>
      <c r="D121" s="37">
        <v>22.783333333333331</v>
      </c>
      <c r="E121" s="37">
        <v>22.466666666666661</v>
      </c>
      <c r="F121" s="37">
        <v>22.283333333333331</v>
      </c>
      <c r="G121" s="37">
        <v>21.966666666666661</v>
      </c>
      <c r="H121" s="37">
        <v>22.966666666666661</v>
      </c>
      <c r="I121" s="37">
        <v>23.283333333333331</v>
      </c>
      <c r="J121" s="37">
        <v>23.466666666666661</v>
      </c>
      <c r="K121" s="28">
        <v>23.1</v>
      </c>
      <c r="L121" s="28">
        <v>22.6</v>
      </c>
      <c r="M121" s="28">
        <v>60.838979999999999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374.2</v>
      </c>
      <c r="D122" s="37">
        <v>379.96666666666664</v>
      </c>
      <c r="E122" s="37">
        <v>367.0333333333333</v>
      </c>
      <c r="F122" s="37">
        <v>359.86666666666667</v>
      </c>
      <c r="G122" s="37">
        <v>346.93333333333334</v>
      </c>
      <c r="H122" s="37">
        <v>387.13333333333327</v>
      </c>
      <c r="I122" s="37">
        <v>400.06666666666655</v>
      </c>
      <c r="J122" s="37">
        <v>407.23333333333323</v>
      </c>
      <c r="K122" s="28">
        <v>392.9</v>
      </c>
      <c r="L122" s="28">
        <v>372.8</v>
      </c>
      <c r="M122" s="28">
        <v>33.987679999999997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209.95</v>
      </c>
      <c r="D123" s="37">
        <v>213.85</v>
      </c>
      <c r="E123" s="37">
        <v>205.2</v>
      </c>
      <c r="F123" s="37">
        <v>200.45</v>
      </c>
      <c r="G123" s="37">
        <v>191.79999999999998</v>
      </c>
      <c r="H123" s="37">
        <v>218.6</v>
      </c>
      <c r="I123" s="37">
        <v>227.25000000000003</v>
      </c>
      <c r="J123" s="37">
        <v>232</v>
      </c>
      <c r="K123" s="28">
        <v>222.5</v>
      </c>
      <c r="L123" s="28">
        <v>209.1</v>
      </c>
      <c r="M123" s="28">
        <v>62.55048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913.4</v>
      </c>
      <c r="D124" s="37">
        <v>920.80000000000007</v>
      </c>
      <c r="E124" s="37">
        <v>903.60000000000014</v>
      </c>
      <c r="F124" s="37">
        <v>893.80000000000007</v>
      </c>
      <c r="G124" s="37">
        <v>876.60000000000014</v>
      </c>
      <c r="H124" s="37">
        <v>930.60000000000014</v>
      </c>
      <c r="I124" s="37">
        <v>947.80000000000018</v>
      </c>
      <c r="J124" s="37">
        <v>957.60000000000014</v>
      </c>
      <c r="K124" s="28">
        <v>938</v>
      </c>
      <c r="L124" s="28">
        <v>911</v>
      </c>
      <c r="M124" s="28">
        <v>23.630590000000002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4643.1000000000004</v>
      </c>
      <c r="D125" s="37">
        <v>4664.3666666666668</v>
      </c>
      <c r="E125" s="37">
        <v>4568.7333333333336</v>
      </c>
      <c r="F125" s="37">
        <v>4494.3666666666668</v>
      </c>
      <c r="G125" s="37">
        <v>4398.7333333333336</v>
      </c>
      <c r="H125" s="37">
        <v>4738.7333333333336</v>
      </c>
      <c r="I125" s="37">
        <v>4834.3666666666668</v>
      </c>
      <c r="J125" s="37">
        <v>4908.7333333333336</v>
      </c>
      <c r="K125" s="28">
        <v>4760</v>
      </c>
      <c r="L125" s="28">
        <v>4590</v>
      </c>
      <c r="M125" s="28">
        <v>6.2299899999999999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1853.05</v>
      </c>
      <c r="D126" s="37">
        <v>1860.3499999999997</v>
      </c>
      <c r="E126" s="37">
        <v>1833.7999999999993</v>
      </c>
      <c r="F126" s="37">
        <v>1814.5499999999995</v>
      </c>
      <c r="G126" s="37">
        <v>1787.9999999999991</v>
      </c>
      <c r="H126" s="37">
        <v>1879.5999999999995</v>
      </c>
      <c r="I126" s="37">
        <v>1906.15</v>
      </c>
      <c r="J126" s="37">
        <v>1925.3999999999996</v>
      </c>
      <c r="K126" s="28">
        <v>1886.9</v>
      </c>
      <c r="L126" s="28">
        <v>1841.1</v>
      </c>
      <c r="M126" s="28">
        <v>83.620850000000004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1814.05</v>
      </c>
      <c r="D127" s="37">
        <v>1839.5333333333335</v>
      </c>
      <c r="E127" s="37">
        <v>1784.0666666666671</v>
      </c>
      <c r="F127" s="37">
        <v>1754.0833333333335</v>
      </c>
      <c r="G127" s="37">
        <v>1698.616666666667</v>
      </c>
      <c r="H127" s="37">
        <v>1869.5166666666671</v>
      </c>
      <c r="I127" s="37">
        <v>1924.9833333333338</v>
      </c>
      <c r="J127" s="37">
        <v>1954.9666666666672</v>
      </c>
      <c r="K127" s="28">
        <v>1895</v>
      </c>
      <c r="L127" s="28">
        <v>1809.55</v>
      </c>
      <c r="M127" s="28">
        <v>7.15151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1003</v>
      </c>
      <c r="D128" s="37">
        <v>1015.1666666666666</v>
      </c>
      <c r="E128" s="37">
        <v>987.83333333333326</v>
      </c>
      <c r="F128" s="37">
        <v>972.66666666666663</v>
      </c>
      <c r="G128" s="37">
        <v>945.33333333333326</v>
      </c>
      <c r="H128" s="37">
        <v>1030.3333333333333</v>
      </c>
      <c r="I128" s="37">
        <v>1057.6666666666665</v>
      </c>
      <c r="J128" s="37">
        <v>1072.8333333333333</v>
      </c>
      <c r="K128" s="28">
        <v>1042.5</v>
      </c>
      <c r="L128" s="28">
        <v>1000</v>
      </c>
      <c r="M128" s="28">
        <v>2.8695900000000001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304.7</v>
      </c>
      <c r="D129" s="37">
        <v>303.23333333333335</v>
      </c>
      <c r="E129" s="37">
        <v>299.4666666666667</v>
      </c>
      <c r="F129" s="37">
        <v>294.23333333333335</v>
      </c>
      <c r="G129" s="37">
        <v>290.4666666666667</v>
      </c>
      <c r="H129" s="37">
        <v>308.4666666666667</v>
      </c>
      <c r="I129" s="37">
        <v>312.23333333333335</v>
      </c>
      <c r="J129" s="37">
        <v>317.4666666666667</v>
      </c>
      <c r="K129" s="28">
        <v>307</v>
      </c>
      <c r="L129" s="28">
        <v>298</v>
      </c>
      <c r="M129" s="28">
        <v>1.43218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681.3</v>
      </c>
      <c r="D130" s="37">
        <v>686.43333333333339</v>
      </c>
      <c r="E130" s="37">
        <v>673.86666666666679</v>
      </c>
      <c r="F130" s="37">
        <v>666.43333333333339</v>
      </c>
      <c r="G130" s="37">
        <v>653.86666666666679</v>
      </c>
      <c r="H130" s="37">
        <v>693.86666666666679</v>
      </c>
      <c r="I130" s="37">
        <v>706.43333333333339</v>
      </c>
      <c r="J130" s="37">
        <v>713.86666666666679</v>
      </c>
      <c r="K130" s="28">
        <v>699</v>
      </c>
      <c r="L130" s="28">
        <v>679</v>
      </c>
      <c r="M130" s="28">
        <v>46.097709999999999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487.6</v>
      </c>
      <c r="D131" s="37">
        <v>487.66666666666669</v>
      </c>
      <c r="E131" s="37">
        <v>480.58333333333337</v>
      </c>
      <c r="F131" s="37">
        <v>473.56666666666666</v>
      </c>
      <c r="G131" s="37">
        <v>466.48333333333335</v>
      </c>
      <c r="H131" s="37">
        <v>494.68333333333339</v>
      </c>
      <c r="I131" s="37">
        <v>501.76666666666677</v>
      </c>
      <c r="J131" s="37">
        <v>508.78333333333342</v>
      </c>
      <c r="K131" s="28">
        <v>494.75</v>
      </c>
      <c r="L131" s="28">
        <v>480.65</v>
      </c>
      <c r="M131" s="28">
        <v>74.375609999999995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2552.65</v>
      </c>
      <c r="D132" s="37">
        <v>2564.5</v>
      </c>
      <c r="E132" s="37">
        <v>2523.15</v>
      </c>
      <c r="F132" s="37">
        <v>2493.65</v>
      </c>
      <c r="G132" s="37">
        <v>2452.3000000000002</v>
      </c>
      <c r="H132" s="37">
        <v>2594</v>
      </c>
      <c r="I132" s="37">
        <v>2635.3500000000004</v>
      </c>
      <c r="J132" s="37">
        <v>2664.85</v>
      </c>
      <c r="K132" s="28">
        <v>2605.85</v>
      </c>
      <c r="L132" s="28">
        <v>2535</v>
      </c>
      <c r="M132" s="28">
        <v>12.516819999999999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1777.1</v>
      </c>
      <c r="D133" s="37">
        <v>1793.3666666666668</v>
      </c>
      <c r="E133" s="37">
        <v>1756.7333333333336</v>
      </c>
      <c r="F133" s="37">
        <v>1736.3666666666668</v>
      </c>
      <c r="G133" s="37">
        <v>1699.7333333333336</v>
      </c>
      <c r="H133" s="37">
        <v>1813.7333333333336</v>
      </c>
      <c r="I133" s="37">
        <v>1850.3666666666668</v>
      </c>
      <c r="J133" s="37">
        <v>1870.7333333333336</v>
      </c>
      <c r="K133" s="28">
        <v>1830</v>
      </c>
      <c r="L133" s="28">
        <v>1773</v>
      </c>
      <c r="M133" s="28">
        <v>23.976990000000001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72.400000000000006</v>
      </c>
      <c r="D134" s="37">
        <v>71.666666666666671</v>
      </c>
      <c r="E134" s="37">
        <v>70.63333333333334</v>
      </c>
      <c r="F134" s="37">
        <v>68.866666666666674</v>
      </c>
      <c r="G134" s="37">
        <v>67.833333333333343</v>
      </c>
      <c r="H134" s="37">
        <v>73.433333333333337</v>
      </c>
      <c r="I134" s="37">
        <v>74.466666666666669</v>
      </c>
      <c r="J134" s="37">
        <v>76.233333333333334</v>
      </c>
      <c r="K134" s="28">
        <v>72.7</v>
      </c>
      <c r="L134" s="28">
        <v>69.900000000000006</v>
      </c>
      <c r="M134" s="28">
        <v>113.38457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4788.1000000000004</v>
      </c>
      <c r="D135" s="37">
        <v>4780.7</v>
      </c>
      <c r="E135" s="37">
        <v>4743.3999999999996</v>
      </c>
      <c r="F135" s="37">
        <v>4698.7</v>
      </c>
      <c r="G135" s="37">
        <v>4661.3999999999996</v>
      </c>
      <c r="H135" s="37">
        <v>4825.3999999999996</v>
      </c>
      <c r="I135" s="37">
        <v>4862.7000000000007</v>
      </c>
      <c r="J135" s="37">
        <v>4907.3999999999996</v>
      </c>
      <c r="K135" s="28">
        <v>4818</v>
      </c>
      <c r="L135" s="28">
        <v>4736</v>
      </c>
      <c r="M135" s="28">
        <v>2.03017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357.85</v>
      </c>
      <c r="D136" s="37">
        <v>360.4666666666667</v>
      </c>
      <c r="E136" s="37">
        <v>353.83333333333337</v>
      </c>
      <c r="F136" s="37">
        <v>349.81666666666666</v>
      </c>
      <c r="G136" s="37">
        <v>343.18333333333334</v>
      </c>
      <c r="H136" s="37">
        <v>364.48333333333341</v>
      </c>
      <c r="I136" s="37">
        <v>371.11666666666673</v>
      </c>
      <c r="J136" s="37">
        <v>375.13333333333344</v>
      </c>
      <c r="K136" s="28">
        <v>367.1</v>
      </c>
      <c r="L136" s="28">
        <v>356.45</v>
      </c>
      <c r="M136" s="28">
        <v>32.05547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5992.4</v>
      </c>
      <c r="D137" s="37">
        <v>6053.2666666666664</v>
      </c>
      <c r="E137" s="37">
        <v>5916.6333333333332</v>
      </c>
      <c r="F137" s="37">
        <v>5840.8666666666668</v>
      </c>
      <c r="G137" s="37">
        <v>5704.2333333333336</v>
      </c>
      <c r="H137" s="37">
        <v>6129.0333333333328</v>
      </c>
      <c r="I137" s="37">
        <v>6265.6666666666661</v>
      </c>
      <c r="J137" s="37">
        <v>6341.4333333333325</v>
      </c>
      <c r="K137" s="28">
        <v>6189.9</v>
      </c>
      <c r="L137" s="28">
        <v>5977.5</v>
      </c>
      <c r="M137" s="28">
        <v>3.55524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1756.3</v>
      </c>
      <c r="D138" s="37">
        <v>1768.7666666666667</v>
      </c>
      <c r="E138" s="37">
        <v>1732.5333333333333</v>
      </c>
      <c r="F138" s="37">
        <v>1708.7666666666667</v>
      </c>
      <c r="G138" s="37">
        <v>1672.5333333333333</v>
      </c>
      <c r="H138" s="37">
        <v>1792.5333333333333</v>
      </c>
      <c r="I138" s="37">
        <v>1828.7666666666664</v>
      </c>
      <c r="J138" s="37">
        <v>1852.5333333333333</v>
      </c>
      <c r="K138" s="28">
        <v>1805</v>
      </c>
      <c r="L138" s="28">
        <v>1745</v>
      </c>
      <c r="M138" s="28">
        <v>23.014620000000001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592.35</v>
      </c>
      <c r="D139" s="37">
        <v>590.7166666666667</v>
      </c>
      <c r="E139" s="37">
        <v>579.73333333333335</v>
      </c>
      <c r="F139" s="37">
        <v>567.11666666666667</v>
      </c>
      <c r="G139" s="37">
        <v>556.13333333333333</v>
      </c>
      <c r="H139" s="37">
        <v>603.33333333333337</v>
      </c>
      <c r="I139" s="37">
        <v>614.31666666666672</v>
      </c>
      <c r="J139" s="37">
        <v>626.93333333333339</v>
      </c>
      <c r="K139" s="28">
        <v>601.70000000000005</v>
      </c>
      <c r="L139" s="28">
        <v>578.1</v>
      </c>
      <c r="M139" s="28">
        <v>27.607900000000001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755.15</v>
      </c>
      <c r="D140" s="37">
        <v>761.6</v>
      </c>
      <c r="E140" s="37">
        <v>746.25</v>
      </c>
      <c r="F140" s="37">
        <v>737.35</v>
      </c>
      <c r="G140" s="37">
        <v>722</v>
      </c>
      <c r="H140" s="37">
        <v>770.5</v>
      </c>
      <c r="I140" s="37">
        <v>785.85000000000014</v>
      </c>
      <c r="J140" s="37">
        <v>794.75</v>
      </c>
      <c r="K140" s="28">
        <v>776.95</v>
      </c>
      <c r="L140" s="28">
        <v>752.7</v>
      </c>
      <c r="M140" s="28">
        <v>10.72681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66876.350000000006</v>
      </c>
      <c r="D141" s="37">
        <v>67774.78333333334</v>
      </c>
      <c r="E141" s="37">
        <v>65689.56666666668</v>
      </c>
      <c r="F141" s="37">
        <v>64502.78333333334</v>
      </c>
      <c r="G141" s="37">
        <v>62417.56666666668</v>
      </c>
      <c r="H141" s="37">
        <v>68961.56666666668</v>
      </c>
      <c r="I141" s="37">
        <v>71046.783333333326</v>
      </c>
      <c r="J141" s="37">
        <v>72233.56666666668</v>
      </c>
      <c r="K141" s="28">
        <v>69860</v>
      </c>
      <c r="L141" s="28">
        <v>66588</v>
      </c>
      <c r="M141" s="28">
        <v>0.12368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763.2</v>
      </c>
      <c r="D142" s="37">
        <v>766.15</v>
      </c>
      <c r="E142" s="37">
        <v>757.3</v>
      </c>
      <c r="F142" s="37">
        <v>751.4</v>
      </c>
      <c r="G142" s="37">
        <v>742.55</v>
      </c>
      <c r="H142" s="37">
        <v>772.05</v>
      </c>
      <c r="I142" s="37">
        <v>780.90000000000009</v>
      </c>
      <c r="J142" s="37">
        <v>786.8</v>
      </c>
      <c r="K142" s="28">
        <v>775</v>
      </c>
      <c r="L142" s="28">
        <v>760.25</v>
      </c>
      <c r="M142" s="28">
        <v>4.1326900000000002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157.30000000000001</v>
      </c>
      <c r="D143" s="37">
        <v>157.25</v>
      </c>
      <c r="E143" s="37">
        <v>155.94999999999999</v>
      </c>
      <c r="F143" s="37">
        <v>154.6</v>
      </c>
      <c r="G143" s="37">
        <v>153.29999999999998</v>
      </c>
      <c r="H143" s="37">
        <v>158.6</v>
      </c>
      <c r="I143" s="37">
        <v>159.9</v>
      </c>
      <c r="J143" s="37">
        <v>161.25</v>
      </c>
      <c r="K143" s="28">
        <v>158.55000000000001</v>
      </c>
      <c r="L143" s="28">
        <v>155.9</v>
      </c>
      <c r="M143" s="28">
        <v>50.610300000000002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783.5</v>
      </c>
      <c r="D144" s="37">
        <v>784.9</v>
      </c>
      <c r="E144" s="37">
        <v>778.69999999999993</v>
      </c>
      <c r="F144" s="37">
        <v>773.9</v>
      </c>
      <c r="G144" s="37">
        <v>767.69999999999993</v>
      </c>
      <c r="H144" s="37">
        <v>789.69999999999993</v>
      </c>
      <c r="I144" s="37">
        <v>795.9</v>
      </c>
      <c r="J144" s="37">
        <v>800.69999999999993</v>
      </c>
      <c r="K144" s="28">
        <v>791.1</v>
      </c>
      <c r="L144" s="28">
        <v>780.1</v>
      </c>
      <c r="M144" s="28">
        <v>30.080190000000002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116.4</v>
      </c>
      <c r="D145" s="37">
        <v>117.39999999999999</v>
      </c>
      <c r="E145" s="37">
        <v>114.99999999999999</v>
      </c>
      <c r="F145" s="37">
        <v>113.6</v>
      </c>
      <c r="G145" s="37">
        <v>111.19999999999999</v>
      </c>
      <c r="H145" s="37">
        <v>118.79999999999998</v>
      </c>
      <c r="I145" s="37">
        <v>121.19999999999999</v>
      </c>
      <c r="J145" s="37">
        <v>122.59999999999998</v>
      </c>
      <c r="K145" s="28">
        <v>119.8</v>
      </c>
      <c r="L145" s="28">
        <v>116</v>
      </c>
      <c r="M145" s="28">
        <v>43.270440000000001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504.35</v>
      </c>
      <c r="D146" s="37">
        <v>510.43333333333339</v>
      </c>
      <c r="E146" s="37">
        <v>497.01666666666677</v>
      </c>
      <c r="F146" s="37">
        <v>489.68333333333339</v>
      </c>
      <c r="G146" s="37">
        <v>476.26666666666677</v>
      </c>
      <c r="H146" s="37">
        <v>517.76666666666677</v>
      </c>
      <c r="I146" s="37">
        <v>531.18333333333328</v>
      </c>
      <c r="J146" s="37">
        <v>538.51666666666677</v>
      </c>
      <c r="K146" s="28">
        <v>523.85</v>
      </c>
      <c r="L146" s="28">
        <v>503.1</v>
      </c>
      <c r="M146" s="28">
        <v>16.55968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7705.55</v>
      </c>
      <c r="D147" s="37">
        <v>7765.1833333333334</v>
      </c>
      <c r="E147" s="37">
        <v>7590.3666666666668</v>
      </c>
      <c r="F147" s="37">
        <v>7475.1833333333334</v>
      </c>
      <c r="G147" s="37">
        <v>7300.3666666666668</v>
      </c>
      <c r="H147" s="37">
        <v>7880.3666666666668</v>
      </c>
      <c r="I147" s="37">
        <v>8055.1833333333343</v>
      </c>
      <c r="J147" s="37">
        <v>8170.3666666666668</v>
      </c>
      <c r="K147" s="28">
        <v>7940</v>
      </c>
      <c r="L147" s="28">
        <v>7650</v>
      </c>
      <c r="M147" s="28">
        <v>13.545249999999999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778.55</v>
      </c>
      <c r="D148" s="37">
        <v>783.30000000000007</v>
      </c>
      <c r="E148" s="37">
        <v>761.60000000000014</v>
      </c>
      <c r="F148" s="37">
        <v>744.65000000000009</v>
      </c>
      <c r="G148" s="37">
        <v>722.95000000000016</v>
      </c>
      <c r="H148" s="37">
        <v>800.25000000000011</v>
      </c>
      <c r="I148" s="37">
        <v>821.95000000000016</v>
      </c>
      <c r="J148" s="37">
        <v>838.90000000000009</v>
      </c>
      <c r="K148" s="28">
        <v>805</v>
      </c>
      <c r="L148" s="28">
        <v>766.35</v>
      </c>
      <c r="M148" s="28">
        <v>7.6784400000000002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3975.95</v>
      </c>
      <c r="D149" s="37">
        <v>3987.1833333333329</v>
      </c>
      <c r="E149" s="37">
        <v>3929.4166666666661</v>
      </c>
      <c r="F149" s="37">
        <v>3882.8833333333332</v>
      </c>
      <c r="G149" s="37">
        <v>3825.1166666666663</v>
      </c>
      <c r="H149" s="37">
        <v>4033.7166666666658</v>
      </c>
      <c r="I149" s="37">
        <v>4091.4833333333331</v>
      </c>
      <c r="J149" s="37">
        <v>4138.0166666666655</v>
      </c>
      <c r="K149" s="28">
        <v>4044.95</v>
      </c>
      <c r="L149" s="28">
        <v>3940.65</v>
      </c>
      <c r="M149" s="28">
        <v>5.9389399999999997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3103.9</v>
      </c>
      <c r="D150" s="37">
        <v>3108.7666666666664</v>
      </c>
      <c r="E150" s="37">
        <v>3065.1333333333328</v>
      </c>
      <c r="F150" s="37">
        <v>3026.3666666666663</v>
      </c>
      <c r="G150" s="37">
        <v>2982.7333333333327</v>
      </c>
      <c r="H150" s="37">
        <v>3147.5333333333328</v>
      </c>
      <c r="I150" s="37">
        <v>3191.1666666666661</v>
      </c>
      <c r="J150" s="37">
        <v>3229.9333333333329</v>
      </c>
      <c r="K150" s="28">
        <v>3152.4</v>
      </c>
      <c r="L150" s="28">
        <v>3070</v>
      </c>
      <c r="M150" s="28">
        <v>5.3953499999999996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1354.55</v>
      </c>
      <c r="D151" s="37">
        <v>1349.3999999999999</v>
      </c>
      <c r="E151" s="37">
        <v>1337.1499999999996</v>
      </c>
      <c r="F151" s="37">
        <v>1319.7499999999998</v>
      </c>
      <c r="G151" s="37">
        <v>1307.4999999999995</v>
      </c>
      <c r="H151" s="37">
        <v>1366.7999999999997</v>
      </c>
      <c r="I151" s="37">
        <v>1379.0500000000002</v>
      </c>
      <c r="J151" s="37">
        <v>1396.4499999999998</v>
      </c>
      <c r="K151" s="28">
        <v>1361.65</v>
      </c>
      <c r="L151" s="28">
        <v>1332</v>
      </c>
      <c r="M151" s="28">
        <v>7.56656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807.7</v>
      </c>
      <c r="D152" s="37">
        <v>813.9</v>
      </c>
      <c r="E152" s="37">
        <v>797.8</v>
      </c>
      <c r="F152" s="37">
        <v>787.9</v>
      </c>
      <c r="G152" s="37">
        <v>771.8</v>
      </c>
      <c r="H152" s="37">
        <v>823.8</v>
      </c>
      <c r="I152" s="37">
        <v>839.90000000000009</v>
      </c>
      <c r="J152" s="37">
        <v>849.8</v>
      </c>
      <c r="K152" s="28">
        <v>830</v>
      </c>
      <c r="L152" s="28">
        <v>804</v>
      </c>
      <c r="M152" s="28">
        <v>2.3268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151.55000000000001</v>
      </c>
      <c r="D153" s="37">
        <v>152.11666666666667</v>
      </c>
      <c r="E153" s="37">
        <v>150.43333333333334</v>
      </c>
      <c r="F153" s="37">
        <v>149.31666666666666</v>
      </c>
      <c r="G153" s="37">
        <v>147.63333333333333</v>
      </c>
      <c r="H153" s="37">
        <v>153.23333333333335</v>
      </c>
      <c r="I153" s="37">
        <v>154.91666666666669</v>
      </c>
      <c r="J153" s="37">
        <v>156.03333333333336</v>
      </c>
      <c r="K153" s="28">
        <v>153.80000000000001</v>
      </c>
      <c r="L153" s="28">
        <v>151</v>
      </c>
      <c r="M153" s="28">
        <v>55.30874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132.9</v>
      </c>
      <c r="D154" s="37">
        <v>132.66666666666666</v>
      </c>
      <c r="E154" s="37">
        <v>131.93333333333331</v>
      </c>
      <c r="F154" s="37">
        <v>130.96666666666664</v>
      </c>
      <c r="G154" s="37">
        <v>130.23333333333329</v>
      </c>
      <c r="H154" s="37">
        <v>133.63333333333333</v>
      </c>
      <c r="I154" s="37">
        <v>134.36666666666667</v>
      </c>
      <c r="J154" s="37">
        <v>135.33333333333334</v>
      </c>
      <c r="K154" s="28">
        <v>133.4</v>
      </c>
      <c r="L154" s="28">
        <v>131.69999999999999</v>
      </c>
      <c r="M154" s="28">
        <v>91.722070000000002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122.8</v>
      </c>
      <c r="D155" s="37">
        <v>121.86666666666667</v>
      </c>
      <c r="E155" s="37">
        <v>119.93333333333335</v>
      </c>
      <c r="F155" s="37">
        <v>117.06666666666668</v>
      </c>
      <c r="G155" s="37">
        <v>115.13333333333335</v>
      </c>
      <c r="H155" s="37">
        <v>124.73333333333335</v>
      </c>
      <c r="I155" s="37">
        <v>126.66666666666669</v>
      </c>
      <c r="J155" s="37">
        <v>129.53333333333336</v>
      </c>
      <c r="K155" s="28">
        <v>123.8</v>
      </c>
      <c r="L155" s="28">
        <v>119</v>
      </c>
      <c r="M155" s="28">
        <v>426.09037000000001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4122.6000000000004</v>
      </c>
      <c r="D156" s="37">
        <v>4118.1333333333332</v>
      </c>
      <c r="E156" s="37">
        <v>4057.5666666666666</v>
      </c>
      <c r="F156" s="37">
        <v>3992.5333333333333</v>
      </c>
      <c r="G156" s="37">
        <v>3931.9666666666667</v>
      </c>
      <c r="H156" s="37">
        <v>4183.1666666666661</v>
      </c>
      <c r="I156" s="37">
        <v>4243.7333333333318</v>
      </c>
      <c r="J156" s="37">
        <v>4308.7666666666664</v>
      </c>
      <c r="K156" s="28">
        <v>4178.7</v>
      </c>
      <c r="L156" s="28">
        <v>4053.1</v>
      </c>
      <c r="M156" s="28">
        <v>1.9219599999999999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17876.45</v>
      </c>
      <c r="D157" s="37">
        <v>18019.983333333334</v>
      </c>
      <c r="E157" s="37">
        <v>17669.966666666667</v>
      </c>
      <c r="F157" s="37">
        <v>17463.483333333334</v>
      </c>
      <c r="G157" s="37">
        <v>17113.466666666667</v>
      </c>
      <c r="H157" s="37">
        <v>18226.466666666667</v>
      </c>
      <c r="I157" s="37">
        <v>18576.483333333337</v>
      </c>
      <c r="J157" s="37">
        <v>18782.966666666667</v>
      </c>
      <c r="K157" s="28">
        <v>18370</v>
      </c>
      <c r="L157" s="28">
        <v>17813.5</v>
      </c>
      <c r="M157" s="28">
        <v>0.40334999999999999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336.8</v>
      </c>
      <c r="D158" s="37">
        <v>338.5</v>
      </c>
      <c r="E158" s="37">
        <v>332.85</v>
      </c>
      <c r="F158" s="37">
        <v>328.90000000000003</v>
      </c>
      <c r="G158" s="37">
        <v>323.25000000000006</v>
      </c>
      <c r="H158" s="37">
        <v>342.45</v>
      </c>
      <c r="I158" s="37">
        <v>348.09999999999997</v>
      </c>
      <c r="J158" s="37">
        <v>352.04999999999995</v>
      </c>
      <c r="K158" s="28">
        <v>344.15</v>
      </c>
      <c r="L158" s="28">
        <v>334.55</v>
      </c>
      <c r="M158" s="28">
        <v>7.04291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910.9</v>
      </c>
      <c r="D159" s="37">
        <v>916.06666666666661</v>
      </c>
      <c r="E159" s="37">
        <v>902.43333333333317</v>
      </c>
      <c r="F159" s="37">
        <v>893.96666666666658</v>
      </c>
      <c r="G159" s="37">
        <v>880.33333333333314</v>
      </c>
      <c r="H159" s="37">
        <v>924.53333333333319</v>
      </c>
      <c r="I159" s="37">
        <v>938.16666666666663</v>
      </c>
      <c r="J159" s="37">
        <v>946.63333333333321</v>
      </c>
      <c r="K159" s="28">
        <v>929.7</v>
      </c>
      <c r="L159" s="28">
        <v>907.6</v>
      </c>
      <c r="M159" s="28">
        <v>5.0032500000000004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172.55</v>
      </c>
      <c r="D160" s="37">
        <v>172.61666666666667</v>
      </c>
      <c r="E160" s="37">
        <v>170.23333333333335</v>
      </c>
      <c r="F160" s="37">
        <v>167.91666666666669</v>
      </c>
      <c r="G160" s="37">
        <v>165.53333333333336</v>
      </c>
      <c r="H160" s="37">
        <v>174.93333333333334</v>
      </c>
      <c r="I160" s="37">
        <v>177.31666666666666</v>
      </c>
      <c r="J160" s="37">
        <v>179.63333333333333</v>
      </c>
      <c r="K160" s="28">
        <v>175</v>
      </c>
      <c r="L160" s="28">
        <v>170.3</v>
      </c>
      <c r="M160" s="28">
        <v>206.14652000000001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233.2</v>
      </c>
      <c r="D161" s="37">
        <v>230.43333333333331</v>
      </c>
      <c r="E161" s="37">
        <v>225.06666666666661</v>
      </c>
      <c r="F161" s="37">
        <v>216.93333333333331</v>
      </c>
      <c r="G161" s="37">
        <v>211.56666666666661</v>
      </c>
      <c r="H161" s="37">
        <v>238.56666666666661</v>
      </c>
      <c r="I161" s="37">
        <v>243.93333333333334</v>
      </c>
      <c r="J161" s="37">
        <v>252.06666666666661</v>
      </c>
      <c r="K161" s="28">
        <v>235.8</v>
      </c>
      <c r="L161" s="28">
        <v>222.3</v>
      </c>
      <c r="M161" s="28">
        <v>36.459539999999997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2784.05</v>
      </c>
      <c r="D162" s="37">
        <v>2806.1833333333329</v>
      </c>
      <c r="E162" s="37">
        <v>2752.3666666666659</v>
      </c>
      <c r="F162" s="37">
        <v>2720.6833333333329</v>
      </c>
      <c r="G162" s="37">
        <v>2666.8666666666659</v>
      </c>
      <c r="H162" s="37">
        <v>2837.8666666666659</v>
      </c>
      <c r="I162" s="37">
        <v>2891.6833333333325</v>
      </c>
      <c r="J162" s="37">
        <v>2923.3666666666659</v>
      </c>
      <c r="K162" s="28">
        <v>2860</v>
      </c>
      <c r="L162" s="28">
        <v>2774.5</v>
      </c>
      <c r="M162" s="28">
        <v>2.5339299999999998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41826.199999999997</v>
      </c>
      <c r="D163" s="37">
        <v>42193.716666666667</v>
      </c>
      <c r="E163" s="37">
        <v>41288.433333333334</v>
      </c>
      <c r="F163" s="37">
        <v>40750.666666666664</v>
      </c>
      <c r="G163" s="37">
        <v>39845.383333333331</v>
      </c>
      <c r="H163" s="37">
        <v>42731.483333333337</v>
      </c>
      <c r="I163" s="37">
        <v>43636.766666666677</v>
      </c>
      <c r="J163" s="37">
        <v>44174.53333333334</v>
      </c>
      <c r="K163" s="28">
        <v>43099</v>
      </c>
      <c r="L163" s="28">
        <v>41655.949999999997</v>
      </c>
      <c r="M163" s="28">
        <v>0.17924000000000001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194.85</v>
      </c>
      <c r="D164" s="37">
        <v>197.51666666666665</v>
      </c>
      <c r="E164" s="37">
        <v>191.5333333333333</v>
      </c>
      <c r="F164" s="37">
        <v>188.21666666666664</v>
      </c>
      <c r="G164" s="37">
        <v>182.23333333333329</v>
      </c>
      <c r="H164" s="37">
        <v>200.83333333333331</v>
      </c>
      <c r="I164" s="37">
        <v>206.81666666666666</v>
      </c>
      <c r="J164" s="37">
        <v>210.13333333333333</v>
      </c>
      <c r="K164" s="28">
        <v>203.5</v>
      </c>
      <c r="L164" s="28">
        <v>194.2</v>
      </c>
      <c r="M164" s="28">
        <v>79.157600000000002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4506.95</v>
      </c>
      <c r="D165" s="37">
        <v>4481.666666666667</v>
      </c>
      <c r="E165" s="37">
        <v>4415.3333333333339</v>
      </c>
      <c r="F165" s="37">
        <v>4323.7166666666672</v>
      </c>
      <c r="G165" s="37">
        <v>4257.3833333333341</v>
      </c>
      <c r="H165" s="37">
        <v>4573.2833333333338</v>
      </c>
      <c r="I165" s="37">
        <v>4639.6166666666677</v>
      </c>
      <c r="J165" s="37">
        <v>4731.2333333333336</v>
      </c>
      <c r="K165" s="28">
        <v>4548</v>
      </c>
      <c r="L165" s="28">
        <v>4390.05</v>
      </c>
      <c r="M165" s="28">
        <v>0.73190999999999995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2485.25</v>
      </c>
      <c r="D166" s="37">
        <v>2491.3666666666668</v>
      </c>
      <c r="E166" s="37">
        <v>2438.8833333333337</v>
      </c>
      <c r="F166" s="37">
        <v>2392.5166666666669</v>
      </c>
      <c r="G166" s="37">
        <v>2340.0333333333338</v>
      </c>
      <c r="H166" s="37">
        <v>2537.7333333333336</v>
      </c>
      <c r="I166" s="37">
        <v>2590.2166666666672</v>
      </c>
      <c r="J166" s="37">
        <v>2636.5833333333335</v>
      </c>
      <c r="K166" s="28">
        <v>2543.85</v>
      </c>
      <c r="L166" s="28">
        <v>2445</v>
      </c>
      <c r="M166" s="28">
        <v>6.8462399999999999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2234.6</v>
      </c>
      <c r="D167" s="37">
        <v>2262.5666666666662</v>
      </c>
      <c r="E167" s="37">
        <v>2197.4333333333325</v>
      </c>
      <c r="F167" s="37">
        <v>2160.2666666666664</v>
      </c>
      <c r="G167" s="37">
        <v>2095.1333333333328</v>
      </c>
      <c r="H167" s="37">
        <v>2299.7333333333322</v>
      </c>
      <c r="I167" s="37">
        <v>2364.8666666666663</v>
      </c>
      <c r="J167" s="37">
        <v>2402.0333333333319</v>
      </c>
      <c r="K167" s="28">
        <v>2327.6999999999998</v>
      </c>
      <c r="L167" s="28">
        <v>2225.4</v>
      </c>
      <c r="M167" s="28">
        <v>6.7622799999999996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2438.4</v>
      </c>
      <c r="D168" s="37">
        <v>2438.7833333333333</v>
      </c>
      <c r="E168" s="37">
        <v>2417.8666666666668</v>
      </c>
      <c r="F168" s="37">
        <v>2397.3333333333335</v>
      </c>
      <c r="G168" s="37">
        <v>2376.416666666667</v>
      </c>
      <c r="H168" s="37">
        <v>2459.3166666666666</v>
      </c>
      <c r="I168" s="37">
        <v>2480.2333333333336</v>
      </c>
      <c r="J168" s="37">
        <v>2500.7666666666664</v>
      </c>
      <c r="K168" s="28">
        <v>2459.6999999999998</v>
      </c>
      <c r="L168" s="28">
        <v>2418.25</v>
      </c>
      <c r="M168" s="28">
        <v>1.5663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115.35</v>
      </c>
      <c r="D169" s="37">
        <v>115.71666666666665</v>
      </c>
      <c r="E169" s="37">
        <v>114.63333333333331</v>
      </c>
      <c r="F169" s="37">
        <v>113.91666666666666</v>
      </c>
      <c r="G169" s="37">
        <v>112.83333333333331</v>
      </c>
      <c r="H169" s="37">
        <v>116.43333333333331</v>
      </c>
      <c r="I169" s="37">
        <v>117.51666666666665</v>
      </c>
      <c r="J169" s="37">
        <v>118.23333333333331</v>
      </c>
      <c r="K169" s="28">
        <v>116.8</v>
      </c>
      <c r="L169" s="28">
        <v>115</v>
      </c>
      <c r="M169" s="28">
        <v>23.87087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204.9</v>
      </c>
      <c r="D170" s="37">
        <v>208.46666666666667</v>
      </c>
      <c r="E170" s="37">
        <v>200.93333333333334</v>
      </c>
      <c r="F170" s="37">
        <v>196.96666666666667</v>
      </c>
      <c r="G170" s="37">
        <v>189.43333333333334</v>
      </c>
      <c r="H170" s="37">
        <v>212.43333333333334</v>
      </c>
      <c r="I170" s="37">
        <v>219.9666666666667</v>
      </c>
      <c r="J170" s="37">
        <v>223.93333333333334</v>
      </c>
      <c r="K170" s="28">
        <v>216</v>
      </c>
      <c r="L170" s="28">
        <v>204.5</v>
      </c>
      <c r="M170" s="28">
        <v>133.48061999999999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474.8</v>
      </c>
      <c r="D171" s="37">
        <v>478.7166666666667</v>
      </c>
      <c r="E171" s="37">
        <v>467.43333333333339</v>
      </c>
      <c r="F171" s="37">
        <v>460.06666666666672</v>
      </c>
      <c r="G171" s="37">
        <v>448.78333333333342</v>
      </c>
      <c r="H171" s="37">
        <v>486.08333333333337</v>
      </c>
      <c r="I171" s="37">
        <v>497.36666666666667</v>
      </c>
      <c r="J171" s="37">
        <v>504.73333333333335</v>
      </c>
      <c r="K171" s="28">
        <v>490</v>
      </c>
      <c r="L171" s="28">
        <v>471.35</v>
      </c>
      <c r="M171" s="28">
        <v>4.1656399999999998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15493.6</v>
      </c>
      <c r="D172" s="37">
        <v>15558</v>
      </c>
      <c r="E172" s="37">
        <v>15366</v>
      </c>
      <c r="F172" s="37">
        <v>15238.4</v>
      </c>
      <c r="G172" s="37">
        <v>15046.4</v>
      </c>
      <c r="H172" s="37">
        <v>15685.6</v>
      </c>
      <c r="I172" s="37">
        <v>15877.6</v>
      </c>
      <c r="J172" s="37">
        <v>16005.2</v>
      </c>
      <c r="K172" s="28">
        <v>15750</v>
      </c>
      <c r="L172" s="28">
        <v>15430.4</v>
      </c>
      <c r="M172" s="28">
        <v>4.5199999999999997E-2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35.700000000000003</v>
      </c>
      <c r="D173" s="37">
        <v>35.81666666666667</v>
      </c>
      <c r="E173" s="37">
        <v>35.433333333333337</v>
      </c>
      <c r="F173" s="37">
        <v>35.166666666666664</v>
      </c>
      <c r="G173" s="37">
        <v>34.783333333333331</v>
      </c>
      <c r="H173" s="37">
        <v>36.083333333333343</v>
      </c>
      <c r="I173" s="37">
        <v>36.466666666666683</v>
      </c>
      <c r="J173" s="37">
        <v>36.733333333333348</v>
      </c>
      <c r="K173" s="28">
        <v>36.200000000000003</v>
      </c>
      <c r="L173" s="28">
        <v>35.549999999999997</v>
      </c>
      <c r="M173" s="28">
        <v>282.91811000000001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133.30000000000001</v>
      </c>
      <c r="D174" s="37">
        <v>134.19999999999999</v>
      </c>
      <c r="E174" s="37">
        <v>131.29999999999998</v>
      </c>
      <c r="F174" s="37">
        <v>129.29999999999998</v>
      </c>
      <c r="G174" s="37">
        <v>126.39999999999998</v>
      </c>
      <c r="H174" s="37">
        <v>136.19999999999999</v>
      </c>
      <c r="I174" s="37">
        <v>139.09999999999997</v>
      </c>
      <c r="J174" s="37">
        <v>141.1</v>
      </c>
      <c r="K174" s="28">
        <v>137.1</v>
      </c>
      <c r="L174" s="28">
        <v>132.19999999999999</v>
      </c>
      <c r="M174" s="28">
        <v>127.92577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124.6</v>
      </c>
      <c r="D175" s="37">
        <v>125.15000000000002</v>
      </c>
      <c r="E175" s="37">
        <v>123.85000000000004</v>
      </c>
      <c r="F175" s="37">
        <v>123.10000000000002</v>
      </c>
      <c r="G175" s="37">
        <v>121.80000000000004</v>
      </c>
      <c r="H175" s="37">
        <v>125.90000000000003</v>
      </c>
      <c r="I175" s="37">
        <v>127.20000000000002</v>
      </c>
      <c r="J175" s="37">
        <v>127.95000000000003</v>
      </c>
      <c r="K175" s="28">
        <v>126.45</v>
      </c>
      <c r="L175" s="28">
        <v>124.4</v>
      </c>
      <c r="M175" s="28">
        <v>23.8202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2467.4</v>
      </c>
      <c r="D176" s="37">
        <v>2463.4666666666667</v>
      </c>
      <c r="E176" s="37">
        <v>2442.9333333333334</v>
      </c>
      <c r="F176" s="37">
        <v>2418.4666666666667</v>
      </c>
      <c r="G176" s="37">
        <v>2397.9333333333334</v>
      </c>
      <c r="H176" s="37">
        <v>2487.9333333333334</v>
      </c>
      <c r="I176" s="37">
        <v>2508.4666666666672</v>
      </c>
      <c r="J176" s="37">
        <v>2532.9333333333334</v>
      </c>
      <c r="K176" s="28">
        <v>2484</v>
      </c>
      <c r="L176" s="28">
        <v>2439</v>
      </c>
      <c r="M176" s="28">
        <v>55.377519999999997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842.15</v>
      </c>
      <c r="D177" s="37">
        <v>845.5333333333333</v>
      </c>
      <c r="E177" s="37">
        <v>836.66666666666663</v>
      </c>
      <c r="F177" s="37">
        <v>831.18333333333328</v>
      </c>
      <c r="G177" s="37">
        <v>822.31666666666661</v>
      </c>
      <c r="H177" s="37">
        <v>851.01666666666665</v>
      </c>
      <c r="I177" s="37">
        <v>859.88333333333344</v>
      </c>
      <c r="J177" s="37">
        <v>865.36666666666667</v>
      </c>
      <c r="K177" s="28">
        <v>854.4</v>
      </c>
      <c r="L177" s="28">
        <v>840.05</v>
      </c>
      <c r="M177" s="28">
        <v>7.5229200000000001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1095.8</v>
      </c>
      <c r="D178" s="37">
        <v>1109.6000000000001</v>
      </c>
      <c r="E178" s="37">
        <v>1080.2000000000003</v>
      </c>
      <c r="F178" s="37">
        <v>1064.6000000000001</v>
      </c>
      <c r="G178" s="37">
        <v>1035.2000000000003</v>
      </c>
      <c r="H178" s="37">
        <v>1125.2000000000003</v>
      </c>
      <c r="I178" s="37">
        <v>1154.6000000000004</v>
      </c>
      <c r="J178" s="37">
        <v>1170.2000000000003</v>
      </c>
      <c r="K178" s="28">
        <v>1139</v>
      </c>
      <c r="L178" s="28">
        <v>1094</v>
      </c>
      <c r="M178" s="28">
        <v>8.4976299999999991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2605.4499999999998</v>
      </c>
      <c r="D179" s="37">
        <v>2615.5166666666664</v>
      </c>
      <c r="E179" s="37">
        <v>2572.083333333333</v>
      </c>
      <c r="F179" s="37">
        <v>2538.7166666666667</v>
      </c>
      <c r="G179" s="37">
        <v>2495.2833333333333</v>
      </c>
      <c r="H179" s="37">
        <v>2648.8833333333328</v>
      </c>
      <c r="I179" s="37">
        <v>2692.3166666666662</v>
      </c>
      <c r="J179" s="37">
        <v>2725.6833333333325</v>
      </c>
      <c r="K179" s="28">
        <v>2658.95</v>
      </c>
      <c r="L179" s="28">
        <v>2582.15</v>
      </c>
      <c r="M179" s="28">
        <v>10.550879999999999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7601</v>
      </c>
      <c r="D180" s="37">
        <v>7609</v>
      </c>
      <c r="E180" s="37">
        <v>7493</v>
      </c>
      <c r="F180" s="37">
        <v>7385</v>
      </c>
      <c r="G180" s="37">
        <v>7269</v>
      </c>
      <c r="H180" s="37">
        <v>7717</v>
      </c>
      <c r="I180" s="37">
        <v>7833</v>
      </c>
      <c r="J180" s="37">
        <v>7941</v>
      </c>
      <c r="K180" s="28">
        <v>7725</v>
      </c>
      <c r="L180" s="28">
        <v>7501</v>
      </c>
      <c r="M180" s="28">
        <v>0.24925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23390.3</v>
      </c>
      <c r="D181" s="37">
        <v>23637.116666666669</v>
      </c>
      <c r="E181" s="37">
        <v>23086.183333333338</v>
      </c>
      <c r="F181" s="37">
        <v>22782.066666666669</v>
      </c>
      <c r="G181" s="37">
        <v>22231.133333333339</v>
      </c>
      <c r="H181" s="37">
        <v>23941.233333333337</v>
      </c>
      <c r="I181" s="37">
        <v>24492.166666666672</v>
      </c>
      <c r="J181" s="37">
        <v>24796.283333333336</v>
      </c>
      <c r="K181" s="28">
        <v>24188.05</v>
      </c>
      <c r="L181" s="28">
        <v>23333</v>
      </c>
      <c r="M181" s="28">
        <v>0.50943000000000005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1086.4000000000001</v>
      </c>
      <c r="D182" s="37">
        <v>1104.2</v>
      </c>
      <c r="E182" s="37">
        <v>1067</v>
      </c>
      <c r="F182" s="37">
        <v>1047.5999999999999</v>
      </c>
      <c r="G182" s="37">
        <v>1010.3999999999999</v>
      </c>
      <c r="H182" s="37">
        <v>1123.6000000000001</v>
      </c>
      <c r="I182" s="37">
        <v>1160.8000000000004</v>
      </c>
      <c r="J182" s="37">
        <v>1180.2000000000003</v>
      </c>
      <c r="K182" s="28">
        <v>1141.4000000000001</v>
      </c>
      <c r="L182" s="28">
        <v>1084.8</v>
      </c>
      <c r="M182" s="28">
        <v>12.6167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2348.9</v>
      </c>
      <c r="D183" s="37">
        <v>2366.9333333333338</v>
      </c>
      <c r="E183" s="37">
        <v>2323.5666666666675</v>
      </c>
      <c r="F183" s="37">
        <v>2298.2333333333336</v>
      </c>
      <c r="G183" s="37">
        <v>2254.8666666666672</v>
      </c>
      <c r="H183" s="37">
        <v>2392.2666666666678</v>
      </c>
      <c r="I183" s="37">
        <v>2435.6333333333337</v>
      </c>
      <c r="J183" s="37">
        <v>2460.9666666666681</v>
      </c>
      <c r="K183" s="28">
        <v>2410.3000000000002</v>
      </c>
      <c r="L183" s="28">
        <v>2341.6</v>
      </c>
      <c r="M183" s="28">
        <v>1.67492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490.6</v>
      </c>
      <c r="D184" s="37">
        <v>493.86666666666662</v>
      </c>
      <c r="E184" s="37">
        <v>485.73333333333323</v>
      </c>
      <c r="F184" s="37">
        <v>480.86666666666662</v>
      </c>
      <c r="G184" s="37">
        <v>472.73333333333323</v>
      </c>
      <c r="H184" s="37">
        <v>498.73333333333323</v>
      </c>
      <c r="I184" s="37">
        <v>506.86666666666656</v>
      </c>
      <c r="J184" s="37">
        <v>511.73333333333323</v>
      </c>
      <c r="K184" s="28">
        <v>502</v>
      </c>
      <c r="L184" s="28">
        <v>489</v>
      </c>
      <c r="M184" s="28">
        <v>190.64060000000001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99.4</v>
      </c>
      <c r="D185" s="37">
        <v>99.583333333333329</v>
      </c>
      <c r="E185" s="37">
        <v>98.316666666666663</v>
      </c>
      <c r="F185" s="37">
        <v>97.233333333333334</v>
      </c>
      <c r="G185" s="37">
        <v>95.966666666666669</v>
      </c>
      <c r="H185" s="37">
        <v>100.66666666666666</v>
      </c>
      <c r="I185" s="37">
        <v>101.93333333333334</v>
      </c>
      <c r="J185" s="37">
        <v>103.01666666666665</v>
      </c>
      <c r="K185" s="28">
        <v>100.85</v>
      </c>
      <c r="L185" s="28">
        <v>98.5</v>
      </c>
      <c r="M185" s="28">
        <v>441.40019999999998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913.8</v>
      </c>
      <c r="D186" s="37">
        <v>918.69999999999993</v>
      </c>
      <c r="E186" s="37">
        <v>906.39999999999986</v>
      </c>
      <c r="F186" s="37">
        <v>898.99999999999989</v>
      </c>
      <c r="G186" s="37">
        <v>886.69999999999982</v>
      </c>
      <c r="H186" s="37">
        <v>926.09999999999991</v>
      </c>
      <c r="I186" s="37">
        <v>938.39999999999986</v>
      </c>
      <c r="J186" s="37">
        <v>945.8</v>
      </c>
      <c r="K186" s="28">
        <v>931</v>
      </c>
      <c r="L186" s="28">
        <v>911.3</v>
      </c>
      <c r="M186" s="28">
        <v>38.787439999999997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465.85</v>
      </c>
      <c r="D187" s="37">
        <v>467.4666666666667</v>
      </c>
      <c r="E187" s="37">
        <v>455.93333333333339</v>
      </c>
      <c r="F187" s="37">
        <v>446.01666666666671</v>
      </c>
      <c r="G187" s="37">
        <v>434.48333333333341</v>
      </c>
      <c r="H187" s="37">
        <v>477.38333333333338</v>
      </c>
      <c r="I187" s="37">
        <v>488.91666666666669</v>
      </c>
      <c r="J187" s="37">
        <v>498.83333333333337</v>
      </c>
      <c r="K187" s="28">
        <v>479</v>
      </c>
      <c r="L187" s="28">
        <v>457.55</v>
      </c>
      <c r="M187" s="28">
        <v>14.378220000000001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583.95000000000005</v>
      </c>
      <c r="D188" s="37">
        <v>589.68333333333339</v>
      </c>
      <c r="E188" s="37">
        <v>575.51666666666677</v>
      </c>
      <c r="F188" s="37">
        <v>567.08333333333337</v>
      </c>
      <c r="G188" s="37">
        <v>552.91666666666674</v>
      </c>
      <c r="H188" s="37">
        <v>598.11666666666679</v>
      </c>
      <c r="I188" s="37">
        <v>612.2833333333333</v>
      </c>
      <c r="J188" s="37">
        <v>620.71666666666681</v>
      </c>
      <c r="K188" s="28">
        <v>603.85</v>
      </c>
      <c r="L188" s="28">
        <v>581.25</v>
      </c>
      <c r="M188" s="28">
        <v>3.4152999999999998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608.70000000000005</v>
      </c>
      <c r="D189" s="37">
        <v>611.98333333333346</v>
      </c>
      <c r="E189" s="37">
        <v>602.3666666666669</v>
      </c>
      <c r="F189" s="37">
        <v>596.03333333333342</v>
      </c>
      <c r="G189" s="37">
        <v>586.41666666666686</v>
      </c>
      <c r="H189" s="37">
        <v>618.31666666666695</v>
      </c>
      <c r="I189" s="37">
        <v>627.93333333333351</v>
      </c>
      <c r="J189" s="37">
        <v>634.26666666666699</v>
      </c>
      <c r="K189" s="28">
        <v>621.6</v>
      </c>
      <c r="L189" s="28">
        <v>605.65</v>
      </c>
      <c r="M189" s="28">
        <v>7.8029700000000002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939.25</v>
      </c>
      <c r="D190" s="37">
        <v>943.65</v>
      </c>
      <c r="E190" s="37">
        <v>932.44999999999993</v>
      </c>
      <c r="F190" s="37">
        <v>925.65</v>
      </c>
      <c r="G190" s="37">
        <v>914.44999999999993</v>
      </c>
      <c r="H190" s="37">
        <v>950.44999999999993</v>
      </c>
      <c r="I190" s="37">
        <v>961.65</v>
      </c>
      <c r="J190" s="37">
        <v>968.44999999999993</v>
      </c>
      <c r="K190" s="28">
        <v>954.85</v>
      </c>
      <c r="L190" s="28">
        <v>936.85</v>
      </c>
      <c r="M190" s="28">
        <v>10.143359999999999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1147.8</v>
      </c>
      <c r="D191" s="37">
        <v>1153.0833333333333</v>
      </c>
      <c r="E191" s="37">
        <v>1139.0166666666664</v>
      </c>
      <c r="F191" s="37">
        <v>1130.2333333333331</v>
      </c>
      <c r="G191" s="37">
        <v>1116.1666666666663</v>
      </c>
      <c r="H191" s="37">
        <v>1161.8666666666666</v>
      </c>
      <c r="I191" s="37">
        <v>1175.9333333333336</v>
      </c>
      <c r="J191" s="37">
        <v>1184.7166666666667</v>
      </c>
      <c r="K191" s="28">
        <v>1167.1500000000001</v>
      </c>
      <c r="L191" s="28">
        <v>1144.3</v>
      </c>
      <c r="M191" s="28">
        <v>3.3449599999999999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3626.7</v>
      </c>
      <c r="D192" s="37">
        <v>3651.8833333333332</v>
      </c>
      <c r="E192" s="37">
        <v>3589.8166666666666</v>
      </c>
      <c r="F192" s="37">
        <v>3552.9333333333334</v>
      </c>
      <c r="G192" s="37">
        <v>3490.8666666666668</v>
      </c>
      <c r="H192" s="37">
        <v>3688.7666666666664</v>
      </c>
      <c r="I192" s="37">
        <v>3750.833333333333</v>
      </c>
      <c r="J192" s="37">
        <v>3787.7166666666662</v>
      </c>
      <c r="K192" s="28">
        <v>3713.95</v>
      </c>
      <c r="L192" s="28">
        <v>3615</v>
      </c>
      <c r="M192" s="28">
        <v>24.138310000000001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747.8</v>
      </c>
      <c r="D193" s="37">
        <v>755.65</v>
      </c>
      <c r="E193" s="37">
        <v>737.44999999999993</v>
      </c>
      <c r="F193" s="37">
        <v>727.09999999999991</v>
      </c>
      <c r="G193" s="37">
        <v>708.89999999999986</v>
      </c>
      <c r="H193" s="37">
        <v>766</v>
      </c>
      <c r="I193" s="37">
        <v>784.2</v>
      </c>
      <c r="J193" s="37">
        <v>794.55000000000007</v>
      </c>
      <c r="K193" s="28">
        <v>773.85</v>
      </c>
      <c r="L193" s="28">
        <v>745.3</v>
      </c>
      <c r="M193" s="28">
        <v>18.89226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7403.75</v>
      </c>
      <c r="D194" s="37">
        <v>7423.8166666666666</v>
      </c>
      <c r="E194" s="37">
        <v>7320.0333333333328</v>
      </c>
      <c r="F194" s="37">
        <v>7236.3166666666666</v>
      </c>
      <c r="G194" s="37">
        <v>7132.5333333333328</v>
      </c>
      <c r="H194" s="37">
        <v>7507.5333333333328</v>
      </c>
      <c r="I194" s="37">
        <v>7611.3166666666675</v>
      </c>
      <c r="J194" s="37">
        <v>7695.0333333333328</v>
      </c>
      <c r="K194" s="28">
        <v>7527.6</v>
      </c>
      <c r="L194" s="28">
        <v>7340.1</v>
      </c>
      <c r="M194" s="28">
        <v>2.78972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427.95</v>
      </c>
      <c r="D195" s="37">
        <v>430.45</v>
      </c>
      <c r="E195" s="37">
        <v>424.59999999999997</v>
      </c>
      <c r="F195" s="37">
        <v>421.25</v>
      </c>
      <c r="G195" s="37">
        <v>415.4</v>
      </c>
      <c r="H195" s="37">
        <v>433.79999999999995</v>
      </c>
      <c r="I195" s="37">
        <v>439.65</v>
      </c>
      <c r="J195" s="37">
        <v>442.99999999999994</v>
      </c>
      <c r="K195" s="28">
        <v>436.3</v>
      </c>
      <c r="L195" s="28">
        <v>427.1</v>
      </c>
      <c r="M195" s="28">
        <v>182.70994999999999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227.95</v>
      </c>
      <c r="D196" s="37">
        <v>229.56666666666669</v>
      </c>
      <c r="E196" s="37">
        <v>225.73333333333338</v>
      </c>
      <c r="F196" s="37">
        <v>223.51666666666668</v>
      </c>
      <c r="G196" s="37">
        <v>219.68333333333337</v>
      </c>
      <c r="H196" s="37">
        <v>231.78333333333339</v>
      </c>
      <c r="I196" s="37">
        <v>235.6166666666667</v>
      </c>
      <c r="J196" s="37">
        <v>237.8333333333334</v>
      </c>
      <c r="K196" s="28">
        <v>233.4</v>
      </c>
      <c r="L196" s="28">
        <v>227.35</v>
      </c>
      <c r="M196" s="28">
        <v>123.56507999999999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1302.95</v>
      </c>
      <c r="D197" s="37">
        <v>1310.4833333333333</v>
      </c>
      <c r="E197" s="37">
        <v>1286.9666666666667</v>
      </c>
      <c r="F197" s="37">
        <v>1270.9833333333333</v>
      </c>
      <c r="G197" s="37">
        <v>1247.4666666666667</v>
      </c>
      <c r="H197" s="37">
        <v>1326.4666666666667</v>
      </c>
      <c r="I197" s="37">
        <v>1349.9833333333336</v>
      </c>
      <c r="J197" s="37">
        <v>1365.9666666666667</v>
      </c>
      <c r="K197" s="28">
        <v>1334</v>
      </c>
      <c r="L197" s="28">
        <v>1294.5</v>
      </c>
      <c r="M197" s="28">
        <v>84.227630000000005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1479.8</v>
      </c>
      <c r="D198" s="37">
        <v>1492</v>
      </c>
      <c r="E198" s="37">
        <v>1464</v>
      </c>
      <c r="F198" s="37">
        <v>1448.2</v>
      </c>
      <c r="G198" s="37">
        <v>1420.2</v>
      </c>
      <c r="H198" s="37">
        <v>1507.8</v>
      </c>
      <c r="I198" s="37">
        <v>1535.8</v>
      </c>
      <c r="J198" s="37">
        <v>1551.6</v>
      </c>
      <c r="K198" s="28">
        <v>1520</v>
      </c>
      <c r="L198" s="28">
        <v>1476.2</v>
      </c>
      <c r="M198" s="28">
        <v>21.102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742</v>
      </c>
      <c r="D199" s="37">
        <v>744.23333333333323</v>
      </c>
      <c r="E199" s="37">
        <v>728.46666666666647</v>
      </c>
      <c r="F199" s="37">
        <v>714.93333333333328</v>
      </c>
      <c r="G199" s="37">
        <v>699.16666666666652</v>
      </c>
      <c r="H199" s="37">
        <v>757.76666666666642</v>
      </c>
      <c r="I199" s="37">
        <v>773.53333333333308</v>
      </c>
      <c r="J199" s="37">
        <v>787.06666666666638</v>
      </c>
      <c r="K199" s="28">
        <v>760</v>
      </c>
      <c r="L199" s="28">
        <v>730.7</v>
      </c>
      <c r="M199" s="28">
        <v>6.4940800000000003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2707.25</v>
      </c>
      <c r="D200" s="37">
        <v>2725.0833333333335</v>
      </c>
      <c r="E200" s="37">
        <v>2682.166666666667</v>
      </c>
      <c r="F200" s="37">
        <v>2657.0833333333335</v>
      </c>
      <c r="G200" s="37">
        <v>2614.166666666667</v>
      </c>
      <c r="H200" s="37">
        <v>2750.166666666667</v>
      </c>
      <c r="I200" s="37">
        <v>2793.0833333333339</v>
      </c>
      <c r="J200" s="37">
        <v>2818.166666666667</v>
      </c>
      <c r="K200" s="28">
        <v>2768</v>
      </c>
      <c r="L200" s="28">
        <v>2700</v>
      </c>
      <c r="M200" s="28">
        <v>18.892610000000001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2763.6</v>
      </c>
      <c r="D201" s="37">
        <v>2802.5166666666664</v>
      </c>
      <c r="E201" s="37">
        <v>2692.6833333333329</v>
      </c>
      <c r="F201" s="37">
        <v>2621.7666666666664</v>
      </c>
      <c r="G201" s="37">
        <v>2511.9333333333329</v>
      </c>
      <c r="H201" s="37">
        <v>2873.4333333333329</v>
      </c>
      <c r="I201" s="37">
        <v>2983.2666666666669</v>
      </c>
      <c r="J201" s="37">
        <v>3054.1833333333329</v>
      </c>
      <c r="K201" s="28">
        <v>2912.35</v>
      </c>
      <c r="L201" s="28">
        <v>2731.6</v>
      </c>
      <c r="M201" s="28">
        <v>2.7794699999999999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482.2</v>
      </c>
      <c r="D202" s="37">
        <v>483.0333333333333</v>
      </c>
      <c r="E202" s="37">
        <v>479.16666666666663</v>
      </c>
      <c r="F202" s="37">
        <v>476.13333333333333</v>
      </c>
      <c r="G202" s="37">
        <v>472.26666666666665</v>
      </c>
      <c r="H202" s="37">
        <v>486.06666666666661</v>
      </c>
      <c r="I202" s="37">
        <v>489.93333333333328</v>
      </c>
      <c r="J202" s="37">
        <v>492.96666666666658</v>
      </c>
      <c r="K202" s="28">
        <v>486.9</v>
      </c>
      <c r="L202" s="28">
        <v>480</v>
      </c>
      <c r="M202" s="28">
        <v>1.6513500000000001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1279.5999999999999</v>
      </c>
      <c r="D203" s="37">
        <v>1277.7</v>
      </c>
      <c r="E203" s="37">
        <v>1252.9000000000001</v>
      </c>
      <c r="F203" s="37">
        <v>1226.2</v>
      </c>
      <c r="G203" s="37">
        <v>1201.4000000000001</v>
      </c>
      <c r="H203" s="37">
        <v>1304.4000000000001</v>
      </c>
      <c r="I203" s="37">
        <v>1329.1999999999998</v>
      </c>
      <c r="J203" s="37">
        <v>1355.9</v>
      </c>
      <c r="K203" s="28">
        <v>1302.5</v>
      </c>
      <c r="L203" s="28">
        <v>1251</v>
      </c>
      <c r="M203" s="28">
        <v>15.201510000000001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775.9</v>
      </c>
      <c r="D204" s="37">
        <v>771.2166666666667</v>
      </c>
      <c r="E204" s="37">
        <v>764.68333333333339</v>
      </c>
      <c r="F204" s="37">
        <v>753.4666666666667</v>
      </c>
      <c r="G204" s="37">
        <v>746.93333333333339</v>
      </c>
      <c r="H204" s="37">
        <v>782.43333333333339</v>
      </c>
      <c r="I204" s="37">
        <v>788.9666666666667</v>
      </c>
      <c r="J204" s="37">
        <v>800.18333333333339</v>
      </c>
      <c r="K204" s="28">
        <v>777.75</v>
      </c>
      <c r="L204" s="28">
        <v>760</v>
      </c>
      <c r="M204" s="28">
        <v>32.216560000000001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6191.25</v>
      </c>
      <c r="D205" s="37">
        <v>6245.7666666666664</v>
      </c>
      <c r="E205" s="37">
        <v>6121.5333333333328</v>
      </c>
      <c r="F205" s="37">
        <v>6051.8166666666666</v>
      </c>
      <c r="G205" s="37">
        <v>5927.583333333333</v>
      </c>
      <c r="H205" s="37">
        <v>6315.4833333333327</v>
      </c>
      <c r="I205" s="37">
        <v>6439.7166666666662</v>
      </c>
      <c r="J205" s="37">
        <v>6509.4333333333325</v>
      </c>
      <c r="K205" s="28">
        <v>6370</v>
      </c>
      <c r="L205" s="28">
        <v>6176.05</v>
      </c>
      <c r="M205" s="28">
        <v>5.3142199999999997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39.700000000000003</v>
      </c>
      <c r="D206" s="37">
        <v>39.883333333333333</v>
      </c>
      <c r="E206" s="37">
        <v>39.416666666666664</v>
      </c>
      <c r="F206" s="37">
        <v>39.133333333333333</v>
      </c>
      <c r="G206" s="37">
        <v>38.666666666666664</v>
      </c>
      <c r="H206" s="37">
        <v>40.166666666666664</v>
      </c>
      <c r="I206" s="37">
        <v>40.633333333333333</v>
      </c>
      <c r="J206" s="37">
        <v>40.916666666666664</v>
      </c>
      <c r="K206" s="28">
        <v>40.35</v>
      </c>
      <c r="L206" s="28">
        <v>39.6</v>
      </c>
      <c r="M206" s="28">
        <v>73.079880000000003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1445.7</v>
      </c>
      <c r="D207" s="37">
        <v>1462.4666666666665</v>
      </c>
      <c r="E207" s="37">
        <v>1421.1833333333329</v>
      </c>
      <c r="F207" s="37">
        <v>1396.6666666666665</v>
      </c>
      <c r="G207" s="37">
        <v>1355.383333333333</v>
      </c>
      <c r="H207" s="37">
        <v>1486.9833333333329</v>
      </c>
      <c r="I207" s="37">
        <v>1528.2666666666662</v>
      </c>
      <c r="J207" s="37">
        <v>1552.7833333333328</v>
      </c>
      <c r="K207" s="28">
        <v>1503.75</v>
      </c>
      <c r="L207" s="28">
        <v>1437.95</v>
      </c>
      <c r="M207" s="28">
        <v>3.1831800000000001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904.95</v>
      </c>
      <c r="D208" s="37">
        <v>913.94999999999993</v>
      </c>
      <c r="E208" s="37">
        <v>892.99999999999989</v>
      </c>
      <c r="F208" s="37">
        <v>881.05</v>
      </c>
      <c r="G208" s="37">
        <v>860.09999999999991</v>
      </c>
      <c r="H208" s="37">
        <v>925.89999999999986</v>
      </c>
      <c r="I208" s="37">
        <v>946.84999999999991</v>
      </c>
      <c r="J208" s="37">
        <v>958.79999999999984</v>
      </c>
      <c r="K208" s="28">
        <v>934.9</v>
      </c>
      <c r="L208" s="28">
        <v>902</v>
      </c>
      <c r="M208" s="28">
        <v>21.567450000000001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943.3</v>
      </c>
      <c r="D209" s="37">
        <v>939.31666666666661</v>
      </c>
      <c r="E209" s="37">
        <v>924.63333333333321</v>
      </c>
      <c r="F209" s="37">
        <v>905.96666666666658</v>
      </c>
      <c r="G209" s="37">
        <v>891.28333333333319</v>
      </c>
      <c r="H209" s="37">
        <v>957.98333333333323</v>
      </c>
      <c r="I209" s="37">
        <v>972.66666666666663</v>
      </c>
      <c r="J209" s="37">
        <v>991.33333333333326</v>
      </c>
      <c r="K209" s="28">
        <v>954</v>
      </c>
      <c r="L209" s="28">
        <v>920.65</v>
      </c>
      <c r="M209" s="28">
        <v>4.4416799999999999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400.05</v>
      </c>
      <c r="D210" s="37">
        <v>396.01666666666665</v>
      </c>
      <c r="E210" s="37">
        <v>384.58333333333331</v>
      </c>
      <c r="F210" s="37">
        <v>369.11666666666667</v>
      </c>
      <c r="G210" s="37">
        <v>357.68333333333334</v>
      </c>
      <c r="H210" s="37">
        <v>411.48333333333329</v>
      </c>
      <c r="I210" s="37">
        <v>422.91666666666669</v>
      </c>
      <c r="J210" s="37">
        <v>438.38333333333327</v>
      </c>
      <c r="K210" s="28">
        <v>407.45</v>
      </c>
      <c r="L210" s="28">
        <v>380.55</v>
      </c>
      <c r="M210" s="28">
        <v>268.19132999999999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10.050000000000001</v>
      </c>
      <c r="D211" s="37">
        <v>10.133333333333333</v>
      </c>
      <c r="E211" s="37">
        <v>9.9166666666666661</v>
      </c>
      <c r="F211" s="37">
        <v>9.7833333333333332</v>
      </c>
      <c r="G211" s="37">
        <v>9.5666666666666664</v>
      </c>
      <c r="H211" s="37">
        <v>10.266666666666666</v>
      </c>
      <c r="I211" s="37">
        <v>10.483333333333334</v>
      </c>
      <c r="J211" s="37">
        <v>10.616666666666665</v>
      </c>
      <c r="K211" s="28">
        <v>10.35</v>
      </c>
      <c r="L211" s="28">
        <v>10</v>
      </c>
      <c r="M211" s="28">
        <v>1498.16155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1288.7</v>
      </c>
      <c r="D212" s="37">
        <v>1295.1499999999999</v>
      </c>
      <c r="E212" s="37">
        <v>1275.5499999999997</v>
      </c>
      <c r="F212" s="37">
        <v>1262.3999999999999</v>
      </c>
      <c r="G212" s="37">
        <v>1242.7999999999997</v>
      </c>
      <c r="H212" s="37">
        <v>1308.2999999999997</v>
      </c>
      <c r="I212" s="37">
        <v>1327.8999999999996</v>
      </c>
      <c r="J212" s="37">
        <v>1341.0499999999997</v>
      </c>
      <c r="K212" s="28">
        <v>1314.75</v>
      </c>
      <c r="L212" s="28">
        <v>1282</v>
      </c>
      <c r="M212" s="28">
        <v>15.87721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1636.95</v>
      </c>
      <c r="D213" s="37">
        <v>1647.0166666666667</v>
      </c>
      <c r="E213" s="37">
        <v>1621.2333333333333</v>
      </c>
      <c r="F213" s="37">
        <v>1605.5166666666667</v>
      </c>
      <c r="G213" s="37">
        <v>1579.7333333333333</v>
      </c>
      <c r="H213" s="37">
        <v>1662.7333333333333</v>
      </c>
      <c r="I213" s="37">
        <v>1688.5166666666667</v>
      </c>
      <c r="J213" s="37">
        <v>1704.2333333333333</v>
      </c>
      <c r="K213" s="28">
        <v>1672.8</v>
      </c>
      <c r="L213" s="28">
        <v>1631.3</v>
      </c>
      <c r="M213" s="28">
        <v>2.4675500000000001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600</v>
      </c>
      <c r="D214" s="37">
        <v>604.66666666666663</v>
      </c>
      <c r="E214" s="37">
        <v>593.33333333333326</v>
      </c>
      <c r="F214" s="37">
        <v>586.66666666666663</v>
      </c>
      <c r="G214" s="37">
        <v>575.33333333333326</v>
      </c>
      <c r="H214" s="37">
        <v>611.33333333333326</v>
      </c>
      <c r="I214" s="37">
        <v>622.66666666666652</v>
      </c>
      <c r="J214" s="37">
        <v>629.33333333333326</v>
      </c>
      <c r="K214" s="37">
        <v>616</v>
      </c>
      <c r="L214" s="37">
        <v>598</v>
      </c>
      <c r="M214" s="37">
        <v>77.964759999999998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12.95</v>
      </c>
      <c r="D215" s="37">
        <v>13.1</v>
      </c>
      <c r="E215" s="37">
        <v>12.75</v>
      </c>
      <c r="F215" s="37">
        <v>12.55</v>
      </c>
      <c r="G215" s="37">
        <v>12.200000000000001</v>
      </c>
      <c r="H215" s="37">
        <v>13.299999999999999</v>
      </c>
      <c r="I215" s="37">
        <v>13.649999999999997</v>
      </c>
      <c r="J215" s="37">
        <v>13.849999999999998</v>
      </c>
      <c r="K215" s="37">
        <v>13.45</v>
      </c>
      <c r="L215" s="37">
        <v>12.9</v>
      </c>
      <c r="M215" s="37">
        <v>1321.4374299999999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256.8</v>
      </c>
      <c r="D216" s="37">
        <v>258.73333333333335</v>
      </c>
      <c r="E216" s="37">
        <v>254.16666666666669</v>
      </c>
      <c r="F216" s="37">
        <v>251.53333333333336</v>
      </c>
      <c r="G216" s="37">
        <v>246.9666666666667</v>
      </c>
      <c r="H216" s="37">
        <v>261.36666666666667</v>
      </c>
      <c r="I216" s="37">
        <v>265.93333333333328</v>
      </c>
      <c r="J216" s="37">
        <v>268.56666666666666</v>
      </c>
      <c r="K216" s="37">
        <v>263.3</v>
      </c>
      <c r="L216" s="37">
        <v>256.10000000000002</v>
      </c>
      <c r="M216" s="37">
        <v>89.099159999999998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0"/>
      <c r="B1" s="48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44642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3" t="s">
        <v>16</v>
      </c>
      <c r="B9" s="475" t="s">
        <v>18</v>
      </c>
      <c r="C9" s="479" t="s">
        <v>20</v>
      </c>
      <c r="D9" s="479" t="s">
        <v>21</v>
      </c>
      <c r="E9" s="470" t="s">
        <v>22</v>
      </c>
      <c r="F9" s="471"/>
      <c r="G9" s="472"/>
      <c r="H9" s="470" t="s">
        <v>23</v>
      </c>
      <c r="I9" s="471"/>
      <c r="J9" s="472"/>
      <c r="K9" s="23"/>
      <c r="L9" s="24"/>
      <c r="M9" s="50"/>
      <c r="N9" s="1"/>
      <c r="O9" s="1"/>
    </row>
    <row r="10" spans="1:15" ht="42.75" customHeight="1">
      <c r="A10" s="477"/>
      <c r="B10" s="478"/>
      <c r="C10" s="478"/>
      <c r="D10" s="4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19802.900000000001</v>
      </c>
      <c r="D11" s="324">
        <v>19932.633333333335</v>
      </c>
      <c r="E11" s="324">
        <v>19625.316666666669</v>
      </c>
      <c r="F11" s="324">
        <v>19447.733333333334</v>
      </c>
      <c r="G11" s="324">
        <v>19140.416666666668</v>
      </c>
      <c r="H11" s="324">
        <v>20110.216666666671</v>
      </c>
      <c r="I11" s="324">
        <v>20417.533333333336</v>
      </c>
      <c r="J11" s="324">
        <v>20595.116666666672</v>
      </c>
      <c r="K11" s="323">
        <v>20239.95</v>
      </c>
      <c r="L11" s="323">
        <v>19755.05</v>
      </c>
      <c r="M11" s="323">
        <v>4.3240000000000001E-2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452.2</v>
      </c>
      <c r="D12" s="324">
        <v>454.06666666666666</v>
      </c>
      <c r="E12" s="324">
        <v>448.13333333333333</v>
      </c>
      <c r="F12" s="324">
        <v>444.06666666666666</v>
      </c>
      <c r="G12" s="324">
        <v>438.13333333333333</v>
      </c>
      <c r="H12" s="324">
        <v>458.13333333333333</v>
      </c>
      <c r="I12" s="324">
        <v>464.06666666666661</v>
      </c>
      <c r="J12" s="324">
        <v>468.13333333333333</v>
      </c>
      <c r="K12" s="323">
        <v>460</v>
      </c>
      <c r="L12" s="323">
        <v>450</v>
      </c>
      <c r="M12" s="323">
        <v>1.6427799999999999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911.35</v>
      </c>
      <c r="D13" s="324">
        <v>911.44999999999993</v>
      </c>
      <c r="E13" s="324">
        <v>887.89999999999986</v>
      </c>
      <c r="F13" s="324">
        <v>864.44999999999993</v>
      </c>
      <c r="G13" s="324">
        <v>840.89999999999986</v>
      </c>
      <c r="H13" s="324">
        <v>934.89999999999986</v>
      </c>
      <c r="I13" s="324">
        <v>958.44999999999982</v>
      </c>
      <c r="J13" s="324">
        <v>981.89999999999986</v>
      </c>
      <c r="K13" s="323">
        <v>935</v>
      </c>
      <c r="L13" s="323">
        <v>888</v>
      </c>
      <c r="M13" s="323">
        <v>20.141549999999999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2396.9</v>
      </c>
      <c r="D14" s="324">
        <v>2419.9499999999998</v>
      </c>
      <c r="E14" s="324">
        <v>2321.8999999999996</v>
      </c>
      <c r="F14" s="324">
        <v>2246.8999999999996</v>
      </c>
      <c r="G14" s="324">
        <v>2148.8499999999995</v>
      </c>
      <c r="H14" s="324">
        <v>2494.9499999999998</v>
      </c>
      <c r="I14" s="324">
        <v>2593</v>
      </c>
      <c r="J14" s="324">
        <v>2668</v>
      </c>
      <c r="K14" s="323">
        <v>2518</v>
      </c>
      <c r="L14" s="323">
        <v>2344.9499999999998</v>
      </c>
      <c r="M14" s="323">
        <v>3.18296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2091.4499999999998</v>
      </c>
      <c r="D15" s="324">
        <v>2098.5666666666662</v>
      </c>
      <c r="E15" s="324">
        <v>2072.2833333333324</v>
      </c>
      <c r="F15" s="324">
        <v>2053.1166666666663</v>
      </c>
      <c r="G15" s="324">
        <v>2026.8333333333326</v>
      </c>
      <c r="H15" s="324">
        <v>2117.7333333333322</v>
      </c>
      <c r="I15" s="324">
        <v>2144.016666666666</v>
      </c>
      <c r="J15" s="324">
        <v>2163.183333333332</v>
      </c>
      <c r="K15" s="323">
        <v>2124.85</v>
      </c>
      <c r="L15" s="323">
        <v>2079.4</v>
      </c>
      <c r="M15" s="323">
        <v>2.0814900000000001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17251.900000000001</v>
      </c>
      <c r="D16" s="324">
        <v>17281.95</v>
      </c>
      <c r="E16" s="324">
        <v>17114.900000000001</v>
      </c>
      <c r="F16" s="324">
        <v>16977.900000000001</v>
      </c>
      <c r="G16" s="324">
        <v>16810.850000000002</v>
      </c>
      <c r="H16" s="324">
        <v>17418.95</v>
      </c>
      <c r="I16" s="324">
        <v>17585.999999999996</v>
      </c>
      <c r="J16" s="324">
        <v>17723</v>
      </c>
      <c r="K16" s="323">
        <v>17449</v>
      </c>
      <c r="L16" s="323">
        <v>17144.95</v>
      </c>
      <c r="M16" s="323">
        <v>9.665E-2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107.8</v>
      </c>
      <c r="D17" s="324">
        <v>108.64999999999999</v>
      </c>
      <c r="E17" s="324">
        <v>106.59999999999998</v>
      </c>
      <c r="F17" s="324">
        <v>105.39999999999999</v>
      </c>
      <c r="G17" s="324">
        <v>103.34999999999998</v>
      </c>
      <c r="H17" s="324">
        <v>109.84999999999998</v>
      </c>
      <c r="I17" s="324">
        <v>111.89999999999999</v>
      </c>
      <c r="J17" s="324">
        <v>113.09999999999998</v>
      </c>
      <c r="K17" s="323">
        <v>110.7</v>
      </c>
      <c r="L17" s="323">
        <v>107.45</v>
      </c>
      <c r="M17" s="323">
        <v>26.952079999999999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286.5</v>
      </c>
      <c r="D18" s="324">
        <v>287.16666666666669</v>
      </c>
      <c r="E18" s="324">
        <v>282.73333333333335</v>
      </c>
      <c r="F18" s="324">
        <v>278.96666666666664</v>
      </c>
      <c r="G18" s="324">
        <v>274.5333333333333</v>
      </c>
      <c r="H18" s="324">
        <v>290.93333333333339</v>
      </c>
      <c r="I18" s="324">
        <v>295.36666666666667</v>
      </c>
      <c r="J18" s="324">
        <v>299.13333333333344</v>
      </c>
      <c r="K18" s="323">
        <v>291.60000000000002</v>
      </c>
      <c r="L18" s="323">
        <v>283.39999999999998</v>
      </c>
      <c r="M18" s="323">
        <v>18.455770000000001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2055.75</v>
      </c>
      <c r="D19" s="324">
        <v>2081.3833333333332</v>
      </c>
      <c r="E19" s="324">
        <v>2021.0166666666664</v>
      </c>
      <c r="F19" s="324">
        <v>1986.2833333333333</v>
      </c>
      <c r="G19" s="324">
        <v>1925.9166666666665</v>
      </c>
      <c r="H19" s="324">
        <v>2116.1166666666663</v>
      </c>
      <c r="I19" s="324">
        <v>2176.4833333333331</v>
      </c>
      <c r="J19" s="324">
        <v>2211.2166666666662</v>
      </c>
      <c r="K19" s="323">
        <v>2141.75</v>
      </c>
      <c r="L19" s="323">
        <v>2046.65</v>
      </c>
      <c r="M19" s="323">
        <v>10.43891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1802.95</v>
      </c>
      <c r="D20" s="324">
        <v>1813.6666666666667</v>
      </c>
      <c r="E20" s="324">
        <v>1785.4333333333334</v>
      </c>
      <c r="F20" s="324">
        <v>1767.9166666666667</v>
      </c>
      <c r="G20" s="324">
        <v>1739.6833333333334</v>
      </c>
      <c r="H20" s="324">
        <v>1831.1833333333334</v>
      </c>
      <c r="I20" s="324">
        <v>1859.4166666666665</v>
      </c>
      <c r="J20" s="324">
        <v>1876.9333333333334</v>
      </c>
      <c r="K20" s="323">
        <v>1841.9</v>
      </c>
      <c r="L20" s="323">
        <v>1796.15</v>
      </c>
      <c r="M20" s="323">
        <v>10.81052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1876.05</v>
      </c>
      <c r="D21" s="324">
        <v>1895.8500000000001</v>
      </c>
      <c r="E21" s="324">
        <v>1843.7000000000003</v>
      </c>
      <c r="F21" s="324">
        <v>1811.3500000000001</v>
      </c>
      <c r="G21" s="324">
        <v>1759.2000000000003</v>
      </c>
      <c r="H21" s="324">
        <v>1928.2000000000003</v>
      </c>
      <c r="I21" s="324">
        <v>1980.3500000000004</v>
      </c>
      <c r="J21" s="324">
        <v>2012.7000000000003</v>
      </c>
      <c r="K21" s="323">
        <v>1948</v>
      </c>
      <c r="L21" s="323">
        <v>1863.5</v>
      </c>
      <c r="M21" s="323">
        <v>5.46502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735.15</v>
      </c>
      <c r="D22" s="324">
        <v>737</v>
      </c>
      <c r="E22" s="324">
        <v>723.55</v>
      </c>
      <c r="F22" s="324">
        <v>711.94999999999993</v>
      </c>
      <c r="G22" s="324">
        <v>698.49999999999989</v>
      </c>
      <c r="H22" s="324">
        <v>748.6</v>
      </c>
      <c r="I22" s="324">
        <v>762.05000000000007</v>
      </c>
      <c r="J22" s="324">
        <v>773.65000000000009</v>
      </c>
      <c r="K22" s="323">
        <v>750.45</v>
      </c>
      <c r="L22" s="323">
        <v>725.4</v>
      </c>
      <c r="M22" s="323">
        <v>66.62688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2289.0500000000002</v>
      </c>
      <c r="D23" s="324">
        <v>2314.65</v>
      </c>
      <c r="E23" s="324">
        <v>2249.4</v>
      </c>
      <c r="F23" s="324">
        <v>2209.75</v>
      </c>
      <c r="G23" s="324">
        <v>2144.5</v>
      </c>
      <c r="H23" s="324">
        <v>2354.3000000000002</v>
      </c>
      <c r="I23" s="324">
        <v>2419.5500000000002</v>
      </c>
      <c r="J23" s="324">
        <v>2459.2000000000003</v>
      </c>
      <c r="K23" s="323">
        <v>2379.9</v>
      </c>
      <c r="L23" s="323">
        <v>2275</v>
      </c>
      <c r="M23" s="323">
        <v>2.3983099999999999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304.55</v>
      </c>
      <c r="D24" s="324">
        <v>305.34999999999997</v>
      </c>
      <c r="E24" s="324">
        <v>301.19999999999993</v>
      </c>
      <c r="F24" s="324">
        <v>297.84999999999997</v>
      </c>
      <c r="G24" s="324">
        <v>293.69999999999993</v>
      </c>
      <c r="H24" s="324">
        <v>308.69999999999993</v>
      </c>
      <c r="I24" s="324">
        <v>312.84999999999991</v>
      </c>
      <c r="J24" s="324">
        <v>316.19999999999993</v>
      </c>
      <c r="K24" s="323">
        <v>309.5</v>
      </c>
      <c r="L24" s="323">
        <v>302</v>
      </c>
      <c r="M24" s="323">
        <v>1.86547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204.85</v>
      </c>
      <c r="D25" s="324">
        <v>201.78333333333333</v>
      </c>
      <c r="E25" s="324">
        <v>196.06666666666666</v>
      </c>
      <c r="F25" s="324">
        <v>187.28333333333333</v>
      </c>
      <c r="G25" s="324">
        <v>181.56666666666666</v>
      </c>
      <c r="H25" s="324">
        <v>210.56666666666666</v>
      </c>
      <c r="I25" s="324">
        <v>216.2833333333333</v>
      </c>
      <c r="J25" s="324">
        <v>225.06666666666666</v>
      </c>
      <c r="K25" s="323">
        <v>207.5</v>
      </c>
      <c r="L25" s="323">
        <v>193</v>
      </c>
      <c r="M25" s="323">
        <v>18.458480000000002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1231.3</v>
      </c>
      <c r="D26" s="324">
        <v>1224.2166666666667</v>
      </c>
      <c r="E26" s="324">
        <v>1205.4333333333334</v>
      </c>
      <c r="F26" s="324">
        <v>1179.5666666666666</v>
      </c>
      <c r="G26" s="324">
        <v>1160.7833333333333</v>
      </c>
      <c r="H26" s="324">
        <v>1250.0833333333335</v>
      </c>
      <c r="I26" s="324">
        <v>1268.8666666666668</v>
      </c>
      <c r="J26" s="324">
        <v>1294.7333333333336</v>
      </c>
      <c r="K26" s="323">
        <v>1243</v>
      </c>
      <c r="L26" s="323">
        <v>1198.3499999999999</v>
      </c>
      <c r="M26" s="323">
        <v>4.4909600000000003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1744.6</v>
      </c>
      <c r="D27" s="324">
        <v>1744.1000000000001</v>
      </c>
      <c r="E27" s="324">
        <v>1729.4500000000003</v>
      </c>
      <c r="F27" s="324">
        <v>1714.3000000000002</v>
      </c>
      <c r="G27" s="324">
        <v>1699.6500000000003</v>
      </c>
      <c r="H27" s="324">
        <v>1759.2500000000002</v>
      </c>
      <c r="I27" s="324">
        <v>1773.9000000000003</v>
      </c>
      <c r="J27" s="324">
        <v>1789.0500000000002</v>
      </c>
      <c r="K27" s="323">
        <v>1758.75</v>
      </c>
      <c r="L27" s="323">
        <v>1728.95</v>
      </c>
      <c r="M27" s="323">
        <v>0.15396000000000001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1928.15</v>
      </c>
      <c r="D28" s="324">
        <v>1933.8833333333332</v>
      </c>
      <c r="E28" s="324">
        <v>1904.2666666666664</v>
      </c>
      <c r="F28" s="324">
        <v>1880.3833333333332</v>
      </c>
      <c r="G28" s="324">
        <v>1850.7666666666664</v>
      </c>
      <c r="H28" s="324">
        <v>1957.7666666666664</v>
      </c>
      <c r="I28" s="324">
        <v>1987.3833333333332</v>
      </c>
      <c r="J28" s="324">
        <v>2011.2666666666664</v>
      </c>
      <c r="K28" s="323">
        <v>1963.5</v>
      </c>
      <c r="L28" s="323">
        <v>1910</v>
      </c>
      <c r="M28" s="323">
        <v>0.78217000000000003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82.05</v>
      </c>
      <c r="D29" s="324">
        <v>82.666666666666671</v>
      </c>
      <c r="E29" s="324">
        <v>81.13333333333334</v>
      </c>
      <c r="F29" s="324">
        <v>80.216666666666669</v>
      </c>
      <c r="G29" s="324">
        <v>78.683333333333337</v>
      </c>
      <c r="H29" s="324">
        <v>83.583333333333343</v>
      </c>
      <c r="I29" s="324">
        <v>85.116666666666674</v>
      </c>
      <c r="J29" s="324">
        <v>86.033333333333346</v>
      </c>
      <c r="K29" s="323">
        <v>84.2</v>
      </c>
      <c r="L29" s="323">
        <v>81.75</v>
      </c>
      <c r="M29" s="323">
        <v>2.78349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3496.85</v>
      </c>
      <c r="D30" s="324">
        <v>3477.0333333333328</v>
      </c>
      <c r="E30" s="324">
        <v>3428.1166666666659</v>
      </c>
      <c r="F30" s="324">
        <v>3359.3833333333332</v>
      </c>
      <c r="G30" s="324">
        <v>3310.4666666666662</v>
      </c>
      <c r="H30" s="324">
        <v>3545.7666666666655</v>
      </c>
      <c r="I30" s="324">
        <v>3594.6833333333325</v>
      </c>
      <c r="J30" s="324">
        <v>3663.4166666666652</v>
      </c>
      <c r="K30" s="323">
        <v>3525.95</v>
      </c>
      <c r="L30" s="323">
        <v>3408.3</v>
      </c>
      <c r="M30" s="323">
        <v>0.74129999999999996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2879.85</v>
      </c>
      <c r="D31" s="324">
        <v>2893.9500000000003</v>
      </c>
      <c r="E31" s="324">
        <v>2848.9000000000005</v>
      </c>
      <c r="F31" s="324">
        <v>2817.9500000000003</v>
      </c>
      <c r="G31" s="324">
        <v>2772.9000000000005</v>
      </c>
      <c r="H31" s="324">
        <v>2924.9000000000005</v>
      </c>
      <c r="I31" s="324">
        <v>2969.9500000000007</v>
      </c>
      <c r="J31" s="324">
        <v>3000.9000000000005</v>
      </c>
      <c r="K31" s="323">
        <v>2939</v>
      </c>
      <c r="L31" s="323">
        <v>2863</v>
      </c>
      <c r="M31" s="323">
        <v>0.63932999999999995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24.8</v>
      </c>
      <c r="D32" s="324">
        <v>24.783333333333335</v>
      </c>
      <c r="E32" s="324">
        <v>24.466666666666669</v>
      </c>
      <c r="F32" s="324">
        <v>24.133333333333333</v>
      </c>
      <c r="G32" s="324">
        <v>23.816666666666666</v>
      </c>
      <c r="H32" s="324">
        <v>25.116666666666671</v>
      </c>
      <c r="I32" s="324">
        <v>25.433333333333341</v>
      </c>
      <c r="J32" s="324">
        <v>25.766666666666673</v>
      </c>
      <c r="K32" s="323">
        <v>25.1</v>
      </c>
      <c r="L32" s="323">
        <v>24.45</v>
      </c>
      <c r="M32" s="323">
        <v>91.810190000000006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579.95000000000005</v>
      </c>
      <c r="D33" s="324">
        <v>580.08333333333337</v>
      </c>
      <c r="E33" s="324">
        <v>575.2166666666667</v>
      </c>
      <c r="F33" s="324">
        <v>570.48333333333335</v>
      </c>
      <c r="G33" s="324">
        <v>565.61666666666667</v>
      </c>
      <c r="H33" s="324">
        <v>584.81666666666672</v>
      </c>
      <c r="I33" s="324">
        <v>589.68333333333328</v>
      </c>
      <c r="J33" s="324">
        <v>594.41666666666674</v>
      </c>
      <c r="K33" s="323">
        <v>584.95000000000005</v>
      </c>
      <c r="L33" s="323">
        <v>575.35</v>
      </c>
      <c r="M33" s="323">
        <v>5.5424699999999998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3691.7</v>
      </c>
      <c r="D34" s="324">
        <v>3710.65</v>
      </c>
      <c r="E34" s="324">
        <v>3661.3500000000004</v>
      </c>
      <c r="F34" s="324">
        <v>3631.0000000000005</v>
      </c>
      <c r="G34" s="324">
        <v>3581.7000000000007</v>
      </c>
      <c r="H34" s="324">
        <v>3741</v>
      </c>
      <c r="I34" s="324">
        <v>3790.3</v>
      </c>
      <c r="J34" s="324">
        <v>3820.6499999999996</v>
      </c>
      <c r="K34" s="323">
        <v>3759.95</v>
      </c>
      <c r="L34" s="323">
        <v>3680.3</v>
      </c>
      <c r="M34" s="323">
        <v>0.49759999999999999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300.35000000000002</v>
      </c>
      <c r="D35" s="324">
        <v>303.18333333333334</v>
      </c>
      <c r="E35" s="324">
        <v>297.16666666666669</v>
      </c>
      <c r="F35" s="324">
        <v>293.98333333333335</v>
      </c>
      <c r="G35" s="324">
        <v>287.9666666666667</v>
      </c>
      <c r="H35" s="324">
        <v>306.36666666666667</v>
      </c>
      <c r="I35" s="324">
        <v>312.38333333333333</v>
      </c>
      <c r="J35" s="324">
        <v>315.56666666666666</v>
      </c>
      <c r="K35" s="323">
        <v>309.2</v>
      </c>
      <c r="L35" s="323">
        <v>300</v>
      </c>
      <c r="M35" s="323">
        <v>45.836829999999999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1644.6</v>
      </c>
      <c r="D36" s="324">
        <v>1645.2666666666667</v>
      </c>
      <c r="E36" s="324">
        <v>1572.3333333333333</v>
      </c>
      <c r="F36" s="324">
        <v>1500.0666666666666</v>
      </c>
      <c r="G36" s="324">
        <v>1427.1333333333332</v>
      </c>
      <c r="H36" s="324">
        <v>1717.5333333333333</v>
      </c>
      <c r="I36" s="324">
        <v>1790.4666666666667</v>
      </c>
      <c r="J36" s="324">
        <v>1862.7333333333333</v>
      </c>
      <c r="K36" s="323">
        <v>1718.2</v>
      </c>
      <c r="L36" s="323">
        <v>1573</v>
      </c>
      <c r="M36" s="323">
        <v>27.983830000000001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880.65</v>
      </c>
      <c r="D37" s="324">
        <v>881.86666666666667</v>
      </c>
      <c r="E37" s="324">
        <v>873.7833333333333</v>
      </c>
      <c r="F37" s="324">
        <v>866.91666666666663</v>
      </c>
      <c r="G37" s="324">
        <v>858.83333333333326</v>
      </c>
      <c r="H37" s="324">
        <v>888.73333333333335</v>
      </c>
      <c r="I37" s="324">
        <v>896.81666666666661</v>
      </c>
      <c r="J37" s="324">
        <v>903.68333333333339</v>
      </c>
      <c r="K37" s="323">
        <v>889.95</v>
      </c>
      <c r="L37" s="323">
        <v>875</v>
      </c>
      <c r="M37" s="323">
        <v>0.30119000000000001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963.85</v>
      </c>
      <c r="D38" s="324">
        <v>948.31666666666672</v>
      </c>
      <c r="E38" s="324">
        <v>928.68333333333339</v>
      </c>
      <c r="F38" s="324">
        <v>893.51666666666665</v>
      </c>
      <c r="G38" s="324">
        <v>873.88333333333333</v>
      </c>
      <c r="H38" s="324">
        <v>983.48333333333346</v>
      </c>
      <c r="I38" s="324">
        <v>1003.1166666666669</v>
      </c>
      <c r="J38" s="324">
        <v>1038.2833333333335</v>
      </c>
      <c r="K38" s="323">
        <v>967.95</v>
      </c>
      <c r="L38" s="323">
        <v>913.15</v>
      </c>
      <c r="M38" s="323">
        <v>4.8902200000000002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753.85</v>
      </c>
      <c r="D39" s="324">
        <v>749.5</v>
      </c>
      <c r="E39" s="324">
        <v>733.1</v>
      </c>
      <c r="F39" s="324">
        <v>712.35</v>
      </c>
      <c r="G39" s="324">
        <v>695.95</v>
      </c>
      <c r="H39" s="324">
        <v>770.25</v>
      </c>
      <c r="I39" s="324">
        <v>786.65000000000009</v>
      </c>
      <c r="J39" s="324">
        <v>807.4</v>
      </c>
      <c r="K39" s="323">
        <v>765.9</v>
      </c>
      <c r="L39" s="323">
        <v>728.75</v>
      </c>
      <c r="M39" s="323">
        <v>5.3948999999999998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4767.3999999999996</v>
      </c>
      <c r="D40" s="324">
        <v>4812.45</v>
      </c>
      <c r="E40" s="324">
        <v>4710</v>
      </c>
      <c r="F40" s="324">
        <v>4652.6000000000004</v>
      </c>
      <c r="G40" s="324">
        <v>4550.1500000000005</v>
      </c>
      <c r="H40" s="324">
        <v>4869.8499999999995</v>
      </c>
      <c r="I40" s="324">
        <v>4972.2999999999984</v>
      </c>
      <c r="J40" s="324">
        <v>5029.6999999999989</v>
      </c>
      <c r="K40" s="323">
        <v>4914.8999999999996</v>
      </c>
      <c r="L40" s="323">
        <v>4755.05</v>
      </c>
      <c r="M40" s="323">
        <v>5.09842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188.55</v>
      </c>
      <c r="D41" s="324">
        <v>190.21666666666667</v>
      </c>
      <c r="E41" s="324">
        <v>186.48333333333335</v>
      </c>
      <c r="F41" s="324">
        <v>184.41666666666669</v>
      </c>
      <c r="G41" s="324">
        <v>180.68333333333337</v>
      </c>
      <c r="H41" s="324">
        <v>192.28333333333333</v>
      </c>
      <c r="I41" s="324">
        <v>196.01666666666662</v>
      </c>
      <c r="J41" s="324">
        <v>198.08333333333331</v>
      </c>
      <c r="K41" s="323">
        <v>193.95</v>
      </c>
      <c r="L41" s="323">
        <v>188.15</v>
      </c>
      <c r="M41" s="323">
        <v>25.153700000000001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429.65</v>
      </c>
      <c r="D42" s="324">
        <v>430.5</v>
      </c>
      <c r="E42" s="324">
        <v>425.15</v>
      </c>
      <c r="F42" s="324">
        <v>420.65</v>
      </c>
      <c r="G42" s="324">
        <v>415.29999999999995</v>
      </c>
      <c r="H42" s="324">
        <v>435</v>
      </c>
      <c r="I42" s="324">
        <v>440.35</v>
      </c>
      <c r="J42" s="324">
        <v>444.85</v>
      </c>
      <c r="K42" s="323">
        <v>435.85</v>
      </c>
      <c r="L42" s="323">
        <v>426</v>
      </c>
      <c r="M42" s="323">
        <v>1.6508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91.65</v>
      </c>
      <c r="D43" s="324">
        <v>91.933333333333337</v>
      </c>
      <c r="E43" s="324">
        <v>90.716666666666669</v>
      </c>
      <c r="F43" s="324">
        <v>89.783333333333331</v>
      </c>
      <c r="G43" s="324">
        <v>88.566666666666663</v>
      </c>
      <c r="H43" s="324">
        <v>92.866666666666674</v>
      </c>
      <c r="I43" s="324">
        <v>94.083333333333343</v>
      </c>
      <c r="J43" s="324">
        <v>95.01666666666668</v>
      </c>
      <c r="K43" s="323">
        <v>93.15</v>
      </c>
      <c r="L43" s="323">
        <v>91</v>
      </c>
      <c r="M43" s="323">
        <v>6.7866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110.8</v>
      </c>
      <c r="D44" s="324">
        <v>112.03333333333335</v>
      </c>
      <c r="E44" s="324">
        <v>108.76666666666669</v>
      </c>
      <c r="F44" s="324">
        <v>106.73333333333335</v>
      </c>
      <c r="G44" s="324">
        <v>103.4666666666667</v>
      </c>
      <c r="H44" s="324">
        <v>114.06666666666669</v>
      </c>
      <c r="I44" s="324">
        <v>117.33333333333334</v>
      </c>
      <c r="J44" s="324">
        <v>119.36666666666669</v>
      </c>
      <c r="K44" s="323">
        <v>115.3</v>
      </c>
      <c r="L44" s="323">
        <v>110</v>
      </c>
      <c r="M44" s="323">
        <v>163.23106999999999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3045.75</v>
      </c>
      <c r="D45" s="324">
        <v>3064.3833333333332</v>
      </c>
      <c r="E45" s="324">
        <v>3011.4666666666662</v>
      </c>
      <c r="F45" s="324">
        <v>2977.1833333333329</v>
      </c>
      <c r="G45" s="324">
        <v>2924.266666666666</v>
      </c>
      <c r="H45" s="324">
        <v>3098.6666666666665</v>
      </c>
      <c r="I45" s="324">
        <v>3151.5833333333335</v>
      </c>
      <c r="J45" s="324">
        <v>3185.8666666666668</v>
      </c>
      <c r="K45" s="323">
        <v>3117.3</v>
      </c>
      <c r="L45" s="323">
        <v>3030.1</v>
      </c>
      <c r="M45" s="323">
        <v>12.59015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173.6</v>
      </c>
      <c r="D46" s="324">
        <v>173.51666666666665</v>
      </c>
      <c r="E46" s="324">
        <v>170.1333333333333</v>
      </c>
      <c r="F46" s="324">
        <v>166.66666666666666</v>
      </c>
      <c r="G46" s="324">
        <v>163.2833333333333</v>
      </c>
      <c r="H46" s="324">
        <v>176.98333333333329</v>
      </c>
      <c r="I46" s="324">
        <v>180.36666666666662</v>
      </c>
      <c r="J46" s="324">
        <v>183.83333333333329</v>
      </c>
      <c r="K46" s="323">
        <v>176.9</v>
      </c>
      <c r="L46" s="323">
        <v>170.05</v>
      </c>
      <c r="M46" s="323">
        <v>1.80728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2019.45</v>
      </c>
      <c r="D47" s="324">
        <v>2023.4666666666665</v>
      </c>
      <c r="E47" s="324">
        <v>1993.9833333333331</v>
      </c>
      <c r="F47" s="324">
        <v>1968.5166666666667</v>
      </c>
      <c r="G47" s="324">
        <v>1939.0333333333333</v>
      </c>
      <c r="H47" s="324">
        <v>2048.9333333333329</v>
      </c>
      <c r="I47" s="324">
        <v>2078.4166666666661</v>
      </c>
      <c r="J47" s="324">
        <v>2103.8833333333328</v>
      </c>
      <c r="K47" s="323">
        <v>2052.9499999999998</v>
      </c>
      <c r="L47" s="323">
        <v>1998</v>
      </c>
      <c r="M47" s="323">
        <v>3.18153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2623.95</v>
      </c>
      <c r="D48" s="324">
        <v>2640.15</v>
      </c>
      <c r="E48" s="324">
        <v>2563.8500000000004</v>
      </c>
      <c r="F48" s="324">
        <v>2503.7500000000005</v>
      </c>
      <c r="G48" s="324">
        <v>2427.4500000000007</v>
      </c>
      <c r="H48" s="324">
        <v>2700.25</v>
      </c>
      <c r="I48" s="324">
        <v>2776.55</v>
      </c>
      <c r="J48" s="324">
        <v>2836.6499999999996</v>
      </c>
      <c r="K48" s="323">
        <v>2716.45</v>
      </c>
      <c r="L48" s="323">
        <v>2580.0500000000002</v>
      </c>
      <c r="M48" s="323">
        <v>0.16778000000000001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1814.15</v>
      </c>
      <c r="D49" s="324">
        <v>1813.9000000000003</v>
      </c>
      <c r="E49" s="324">
        <v>1790.9000000000005</v>
      </c>
      <c r="F49" s="324">
        <v>1767.6500000000003</v>
      </c>
      <c r="G49" s="324">
        <v>1744.6500000000005</v>
      </c>
      <c r="H49" s="324">
        <v>1837.1500000000005</v>
      </c>
      <c r="I49" s="324">
        <v>1860.15</v>
      </c>
      <c r="J49" s="324">
        <v>1883.4000000000005</v>
      </c>
      <c r="K49" s="323">
        <v>1836.9</v>
      </c>
      <c r="L49" s="323">
        <v>1790.65</v>
      </c>
      <c r="M49" s="323">
        <v>1.5785800000000001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9841.9</v>
      </c>
      <c r="D50" s="324">
        <v>9866.9166666666661</v>
      </c>
      <c r="E50" s="324">
        <v>9739.4333333333325</v>
      </c>
      <c r="F50" s="324">
        <v>9636.9666666666672</v>
      </c>
      <c r="G50" s="324">
        <v>9509.4833333333336</v>
      </c>
      <c r="H50" s="324">
        <v>9969.3833333333314</v>
      </c>
      <c r="I50" s="324">
        <v>10096.866666666665</v>
      </c>
      <c r="J50" s="324">
        <v>10199.33333333333</v>
      </c>
      <c r="K50" s="323">
        <v>9994.4</v>
      </c>
      <c r="L50" s="323">
        <v>9764.4500000000007</v>
      </c>
      <c r="M50" s="323">
        <v>0.33524999999999999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1177.75</v>
      </c>
      <c r="D51" s="324">
        <v>1167.2</v>
      </c>
      <c r="E51" s="324">
        <v>1150.5500000000002</v>
      </c>
      <c r="F51" s="324">
        <v>1123.3500000000001</v>
      </c>
      <c r="G51" s="324">
        <v>1106.7000000000003</v>
      </c>
      <c r="H51" s="324">
        <v>1194.4000000000001</v>
      </c>
      <c r="I51" s="324">
        <v>1211.0500000000002</v>
      </c>
      <c r="J51" s="324">
        <v>1238.25</v>
      </c>
      <c r="K51" s="323">
        <v>1183.8499999999999</v>
      </c>
      <c r="L51" s="323">
        <v>1140</v>
      </c>
      <c r="M51" s="323">
        <v>12.77266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679.4</v>
      </c>
      <c r="D52" s="324">
        <v>672.06666666666672</v>
      </c>
      <c r="E52" s="324">
        <v>655.13333333333344</v>
      </c>
      <c r="F52" s="324">
        <v>630.86666666666667</v>
      </c>
      <c r="G52" s="324">
        <v>613.93333333333339</v>
      </c>
      <c r="H52" s="324">
        <v>696.33333333333348</v>
      </c>
      <c r="I52" s="324">
        <v>713.26666666666665</v>
      </c>
      <c r="J52" s="324">
        <v>737.53333333333353</v>
      </c>
      <c r="K52" s="323">
        <v>689</v>
      </c>
      <c r="L52" s="323">
        <v>647.79999999999995</v>
      </c>
      <c r="M52" s="323">
        <v>80.414689999999993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441.7</v>
      </c>
      <c r="D53" s="324">
        <v>442.41666666666669</v>
      </c>
      <c r="E53" s="324">
        <v>431.83333333333337</v>
      </c>
      <c r="F53" s="324">
        <v>421.9666666666667</v>
      </c>
      <c r="G53" s="324">
        <v>411.38333333333338</v>
      </c>
      <c r="H53" s="324">
        <v>452.28333333333336</v>
      </c>
      <c r="I53" s="324">
        <v>462.86666666666673</v>
      </c>
      <c r="J53" s="324">
        <v>472.73333333333335</v>
      </c>
      <c r="K53" s="323">
        <v>453</v>
      </c>
      <c r="L53" s="323">
        <v>432.55</v>
      </c>
      <c r="M53" s="323">
        <v>4.7293700000000003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725.9</v>
      </c>
      <c r="D54" s="324">
        <v>733</v>
      </c>
      <c r="E54" s="324">
        <v>716.6</v>
      </c>
      <c r="F54" s="324">
        <v>707.30000000000007</v>
      </c>
      <c r="G54" s="324">
        <v>690.90000000000009</v>
      </c>
      <c r="H54" s="324">
        <v>742.3</v>
      </c>
      <c r="I54" s="324">
        <v>758.7</v>
      </c>
      <c r="J54" s="324">
        <v>767.99999999999989</v>
      </c>
      <c r="K54" s="323">
        <v>749.4</v>
      </c>
      <c r="L54" s="323">
        <v>723.7</v>
      </c>
      <c r="M54" s="323">
        <v>74.956850000000003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3589.05</v>
      </c>
      <c r="D55" s="324">
        <v>3629.1</v>
      </c>
      <c r="E55" s="324">
        <v>3540.2</v>
      </c>
      <c r="F55" s="324">
        <v>3491.35</v>
      </c>
      <c r="G55" s="324">
        <v>3402.45</v>
      </c>
      <c r="H55" s="324">
        <v>3677.95</v>
      </c>
      <c r="I55" s="324">
        <v>3766.8500000000004</v>
      </c>
      <c r="J55" s="324">
        <v>3815.7</v>
      </c>
      <c r="K55" s="323">
        <v>3718</v>
      </c>
      <c r="L55" s="323">
        <v>3580.25</v>
      </c>
      <c r="M55" s="323">
        <v>4.3230899999999997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159.75</v>
      </c>
      <c r="D56" s="324">
        <v>160.23333333333332</v>
      </c>
      <c r="E56" s="324">
        <v>158.51666666666665</v>
      </c>
      <c r="F56" s="324">
        <v>157.28333333333333</v>
      </c>
      <c r="G56" s="324">
        <v>155.56666666666666</v>
      </c>
      <c r="H56" s="324">
        <v>161.46666666666664</v>
      </c>
      <c r="I56" s="324">
        <v>163.18333333333328</v>
      </c>
      <c r="J56" s="324">
        <v>164.41666666666663</v>
      </c>
      <c r="K56" s="323">
        <v>161.94999999999999</v>
      </c>
      <c r="L56" s="323">
        <v>159</v>
      </c>
      <c r="M56" s="323">
        <v>5.8355800000000002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1048.45</v>
      </c>
      <c r="D57" s="324">
        <v>1058.5666666666668</v>
      </c>
      <c r="E57" s="324">
        <v>1031.4833333333336</v>
      </c>
      <c r="F57" s="324">
        <v>1014.5166666666667</v>
      </c>
      <c r="G57" s="324">
        <v>987.43333333333339</v>
      </c>
      <c r="H57" s="324">
        <v>1075.5333333333338</v>
      </c>
      <c r="I57" s="324">
        <v>1102.6166666666672</v>
      </c>
      <c r="J57" s="324">
        <v>1119.5833333333339</v>
      </c>
      <c r="K57" s="323">
        <v>1085.6500000000001</v>
      </c>
      <c r="L57" s="323">
        <v>1041.5999999999999</v>
      </c>
      <c r="M57" s="323">
        <v>0.90837000000000001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16180.8</v>
      </c>
      <c r="D58" s="324">
        <v>16258.25</v>
      </c>
      <c r="E58" s="324">
        <v>16072.55</v>
      </c>
      <c r="F58" s="324">
        <v>15964.3</v>
      </c>
      <c r="G58" s="324">
        <v>15778.599999999999</v>
      </c>
      <c r="H58" s="324">
        <v>16366.5</v>
      </c>
      <c r="I58" s="324">
        <v>16552.2</v>
      </c>
      <c r="J58" s="324">
        <v>16660.45</v>
      </c>
      <c r="K58" s="323">
        <v>16443.95</v>
      </c>
      <c r="L58" s="323">
        <v>16150</v>
      </c>
      <c r="M58" s="323">
        <v>2.0163500000000001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5008.3999999999996</v>
      </c>
      <c r="D59" s="324">
        <v>5014.6333333333341</v>
      </c>
      <c r="E59" s="324">
        <v>4987.7166666666681</v>
      </c>
      <c r="F59" s="324">
        <v>4967.0333333333338</v>
      </c>
      <c r="G59" s="324">
        <v>4940.1166666666677</v>
      </c>
      <c r="H59" s="324">
        <v>5035.3166666666684</v>
      </c>
      <c r="I59" s="324">
        <v>5062.2333333333345</v>
      </c>
      <c r="J59" s="324">
        <v>5082.9166666666688</v>
      </c>
      <c r="K59" s="323">
        <v>5041.55</v>
      </c>
      <c r="L59" s="323">
        <v>4993.95</v>
      </c>
      <c r="M59" s="323">
        <v>0.15955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6870.4</v>
      </c>
      <c r="D60" s="324">
        <v>6913.05</v>
      </c>
      <c r="E60" s="324">
        <v>6807.35</v>
      </c>
      <c r="F60" s="324">
        <v>6744.3</v>
      </c>
      <c r="G60" s="324">
        <v>6638.6</v>
      </c>
      <c r="H60" s="324">
        <v>6976.1</v>
      </c>
      <c r="I60" s="324">
        <v>7081.7999999999993</v>
      </c>
      <c r="J60" s="324">
        <v>7144.85</v>
      </c>
      <c r="K60" s="323">
        <v>7018.75</v>
      </c>
      <c r="L60" s="323">
        <v>6850</v>
      </c>
      <c r="M60" s="323">
        <v>9.6201899999999991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3108.55</v>
      </c>
      <c r="D61" s="324">
        <v>3107.0333333333333</v>
      </c>
      <c r="E61" s="324">
        <v>3072.5166666666664</v>
      </c>
      <c r="F61" s="324">
        <v>3036.4833333333331</v>
      </c>
      <c r="G61" s="324">
        <v>3001.9666666666662</v>
      </c>
      <c r="H61" s="324">
        <v>3143.0666666666666</v>
      </c>
      <c r="I61" s="324">
        <v>3177.5833333333339</v>
      </c>
      <c r="J61" s="324">
        <v>3213.6166666666668</v>
      </c>
      <c r="K61" s="323">
        <v>3141.55</v>
      </c>
      <c r="L61" s="323">
        <v>3071</v>
      </c>
      <c r="M61" s="323">
        <v>0.56613999999999998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2055.35</v>
      </c>
      <c r="D62" s="324">
        <v>2085.5333333333333</v>
      </c>
      <c r="E62" s="324">
        <v>2020.0666666666666</v>
      </c>
      <c r="F62" s="324">
        <v>1984.7833333333333</v>
      </c>
      <c r="G62" s="324">
        <v>1919.3166666666666</v>
      </c>
      <c r="H62" s="324">
        <v>2120.8166666666666</v>
      </c>
      <c r="I62" s="324">
        <v>2186.2833333333328</v>
      </c>
      <c r="J62" s="324">
        <v>2221.5666666666666</v>
      </c>
      <c r="K62" s="323">
        <v>2151</v>
      </c>
      <c r="L62" s="323">
        <v>2050.25</v>
      </c>
      <c r="M62" s="323">
        <v>2.0943700000000001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499.55</v>
      </c>
      <c r="D63" s="324">
        <v>502.26666666666671</v>
      </c>
      <c r="E63" s="324">
        <v>483.13333333333344</v>
      </c>
      <c r="F63" s="324">
        <v>466.71666666666675</v>
      </c>
      <c r="G63" s="324">
        <v>447.58333333333348</v>
      </c>
      <c r="H63" s="324">
        <v>518.68333333333339</v>
      </c>
      <c r="I63" s="324">
        <v>537.81666666666672</v>
      </c>
      <c r="J63" s="324">
        <v>554.23333333333335</v>
      </c>
      <c r="K63" s="323">
        <v>521.4</v>
      </c>
      <c r="L63" s="323">
        <v>485.85</v>
      </c>
      <c r="M63" s="323">
        <v>156.51929000000001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294.95</v>
      </c>
      <c r="D64" s="324">
        <v>297.06666666666666</v>
      </c>
      <c r="E64" s="324">
        <v>290.38333333333333</v>
      </c>
      <c r="F64" s="324">
        <v>285.81666666666666</v>
      </c>
      <c r="G64" s="324">
        <v>279.13333333333333</v>
      </c>
      <c r="H64" s="324">
        <v>301.63333333333333</v>
      </c>
      <c r="I64" s="324">
        <v>308.31666666666661</v>
      </c>
      <c r="J64" s="324">
        <v>312.88333333333333</v>
      </c>
      <c r="K64" s="323">
        <v>303.75</v>
      </c>
      <c r="L64" s="323">
        <v>292.5</v>
      </c>
      <c r="M64" s="323">
        <v>71.269559999999998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106.5</v>
      </c>
      <c r="D65" s="324">
        <v>106.86666666666667</v>
      </c>
      <c r="E65" s="324">
        <v>105.38333333333335</v>
      </c>
      <c r="F65" s="324">
        <v>104.26666666666668</v>
      </c>
      <c r="G65" s="324">
        <v>102.78333333333336</v>
      </c>
      <c r="H65" s="324">
        <v>107.98333333333335</v>
      </c>
      <c r="I65" s="324">
        <v>109.46666666666667</v>
      </c>
      <c r="J65" s="324">
        <v>110.58333333333334</v>
      </c>
      <c r="K65" s="323">
        <v>108.35</v>
      </c>
      <c r="L65" s="323">
        <v>105.75</v>
      </c>
      <c r="M65" s="323">
        <v>248.79006000000001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47.45</v>
      </c>
      <c r="D66" s="324">
        <v>47.783333333333339</v>
      </c>
      <c r="E66" s="324">
        <v>46.866666666666674</v>
      </c>
      <c r="F66" s="324">
        <v>46.283333333333339</v>
      </c>
      <c r="G66" s="324">
        <v>45.366666666666674</v>
      </c>
      <c r="H66" s="324">
        <v>48.366666666666674</v>
      </c>
      <c r="I66" s="324">
        <v>49.283333333333346</v>
      </c>
      <c r="J66" s="324">
        <v>49.866666666666674</v>
      </c>
      <c r="K66" s="323">
        <v>48.7</v>
      </c>
      <c r="L66" s="323">
        <v>47.2</v>
      </c>
      <c r="M66" s="323">
        <v>31.95326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2891.35</v>
      </c>
      <c r="D67" s="324">
        <v>2872.15</v>
      </c>
      <c r="E67" s="324">
        <v>2825.3</v>
      </c>
      <c r="F67" s="324">
        <v>2759.25</v>
      </c>
      <c r="G67" s="324">
        <v>2712.4</v>
      </c>
      <c r="H67" s="324">
        <v>2938.2000000000003</v>
      </c>
      <c r="I67" s="324">
        <v>2985.0499999999997</v>
      </c>
      <c r="J67" s="324">
        <v>3051.1000000000004</v>
      </c>
      <c r="K67" s="323">
        <v>2919</v>
      </c>
      <c r="L67" s="323">
        <v>2806.1</v>
      </c>
      <c r="M67" s="323">
        <v>0.34315000000000001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1956.35</v>
      </c>
      <c r="D68" s="324">
        <v>1956.1166666666668</v>
      </c>
      <c r="E68" s="324">
        <v>1927.2333333333336</v>
      </c>
      <c r="F68" s="324">
        <v>1898.1166666666668</v>
      </c>
      <c r="G68" s="324">
        <v>1869.2333333333336</v>
      </c>
      <c r="H68" s="324">
        <v>1985.2333333333336</v>
      </c>
      <c r="I68" s="324">
        <v>2014.1166666666668</v>
      </c>
      <c r="J68" s="324">
        <v>2043.2333333333336</v>
      </c>
      <c r="K68" s="323">
        <v>1985</v>
      </c>
      <c r="L68" s="323">
        <v>1927</v>
      </c>
      <c r="M68" s="323">
        <v>3.3818899999999998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4622.3</v>
      </c>
      <c r="D69" s="324">
        <v>4584.6166666666668</v>
      </c>
      <c r="E69" s="324">
        <v>4519.2833333333338</v>
      </c>
      <c r="F69" s="324">
        <v>4416.2666666666673</v>
      </c>
      <c r="G69" s="324">
        <v>4350.9333333333343</v>
      </c>
      <c r="H69" s="324">
        <v>4687.6333333333332</v>
      </c>
      <c r="I69" s="324">
        <v>4752.9666666666653</v>
      </c>
      <c r="J69" s="324">
        <v>4855.9833333333327</v>
      </c>
      <c r="K69" s="323">
        <v>4649.95</v>
      </c>
      <c r="L69" s="323">
        <v>4481.6000000000004</v>
      </c>
      <c r="M69" s="323">
        <v>0.16034999999999999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926.55</v>
      </c>
      <c r="D70" s="324">
        <v>934.98333333333323</v>
      </c>
      <c r="E70" s="324">
        <v>912.56666666666649</v>
      </c>
      <c r="F70" s="324">
        <v>898.58333333333326</v>
      </c>
      <c r="G70" s="324">
        <v>876.16666666666652</v>
      </c>
      <c r="H70" s="324">
        <v>948.96666666666647</v>
      </c>
      <c r="I70" s="324">
        <v>971.38333333333321</v>
      </c>
      <c r="J70" s="324">
        <v>985.36666666666645</v>
      </c>
      <c r="K70" s="323">
        <v>957.4</v>
      </c>
      <c r="L70" s="323">
        <v>921</v>
      </c>
      <c r="M70" s="323">
        <v>0.79391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572.15</v>
      </c>
      <c r="D71" s="324">
        <v>581.6</v>
      </c>
      <c r="E71" s="324">
        <v>556.6</v>
      </c>
      <c r="F71" s="324">
        <v>541.04999999999995</v>
      </c>
      <c r="G71" s="324">
        <v>516.04999999999995</v>
      </c>
      <c r="H71" s="324">
        <v>597.15000000000009</v>
      </c>
      <c r="I71" s="324">
        <v>622.15000000000009</v>
      </c>
      <c r="J71" s="324">
        <v>637.70000000000016</v>
      </c>
      <c r="K71" s="323">
        <v>606.6</v>
      </c>
      <c r="L71" s="323">
        <v>566.04999999999995</v>
      </c>
      <c r="M71" s="323">
        <v>14.33075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208.9</v>
      </c>
      <c r="D72" s="324">
        <v>210.06666666666669</v>
      </c>
      <c r="E72" s="324">
        <v>205.73333333333338</v>
      </c>
      <c r="F72" s="324">
        <v>202.56666666666669</v>
      </c>
      <c r="G72" s="324">
        <v>198.23333333333338</v>
      </c>
      <c r="H72" s="324">
        <v>213.23333333333338</v>
      </c>
      <c r="I72" s="324">
        <v>217.56666666666669</v>
      </c>
      <c r="J72" s="324">
        <v>220.73333333333338</v>
      </c>
      <c r="K72" s="323">
        <v>214.4</v>
      </c>
      <c r="L72" s="323">
        <v>206.9</v>
      </c>
      <c r="M72" s="323">
        <v>128.04611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1553.1</v>
      </c>
      <c r="D73" s="324">
        <v>1560.0333333333335</v>
      </c>
      <c r="E73" s="324">
        <v>1536.0666666666671</v>
      </c>
      <c r="F73" s="324">
        <v>1519.0333333333335</v>
      </c>
      <c r="G73" s="324">
        <v>1495.0666666666671</v>
      </c>
      <c r="H73" s="324">
        <v>1577.0666666666671</v>
      </c>
      <c r="I73" s="324">
        <v>1601.0333333333338</v>
      </c>
      <c r="J73" s="324">
        <v>1618.0666666666671</v>
      </c>
      <c r="K73" s="323">
        <v>1584</v>
      </c>
      <c r="L73" s="323">
        <v>1543</v>
      </c>
      <c r="M73" s="323">
        <v>2.1758099999999998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693.55</v>
      </c>
      <c r="D74" s="324">
        <v>699.36666666666667</v>
      </c>
      <c r="E74" s="324">
        <v>685.83333333333337</v>
      </c>
      <c r="F74" s="324">
        <v>678.11666666666667</v>
      </c>
      <c r="G74" s="324">
        <v>664.58333333333337</v>
      </c>
      <c r="H74" s="324">
        <v>707.08333333333337</v>
      </c>
      <c r="I74" s="324">
        <v>720.61666666666667</v>
      </c>
      <c r="J74" s="324">
        <v>728.33333333333337</v>
      </c>
      <c r="K74" s="323">
        <v>712.9</v>
      </c>
      <c r="L74" s="323">
        <v>691.65</v>
      </c>
      <c r="M74" s="323">
        <v>8.6895000000000007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669.05</v>
      </c>
      <c r="D75" s="324">
        <v>673.91666666666663</v>
      </c>
      <c r="E75" s="324">
        <v>661.13333333333321</v>
      </c>
      <c r="F75" s="324">
        <v>653.21666666666658</v>
      </c>
      <c r="G75" s="324">
        <v>640.43333333333317</v>
      </c>
      <c r="H75" s="324">
        <v>681.83333333333326</v>
      </c>
      <c r="I75" s="324">
        <v>694.61666666666679</v>
      </c>
      <c r="J75" s="324">
        <v>702.5333333333333</v>
      </c>
      <c r="K75" s="323">
        <v>686.7</v>
      </c>
      <c r="L75" s="323">
        <v>666</v>
      </c>
      <c r="M75" s="323">
        <v>6.9063100000000004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12681.25</v>
      </c>
      <c r="D76" s="324">
        <v>12734.933333333334</v>
      </c>
      <c r="E76" s="324">
        <v>12555.316666666669</v>
      </c>
      <c r="F76" s="324">
        <v>12429.383333333335</v>
      </c>
      <c r="G76" s="324">
        <v>12249.76666666667</v>
      </c>
      <c r="H76" s="324">
        <v>12860.866666666669</v>
      </c>
      <c r="I76" s="324">
        <v>13040.483333333334</v>
      </c>
      <c r="J76" s="324">
        <v>13166.416666666668</v>
      </c>
      <c r="K76" s="323">
        <v>12914.55</v>
      </c>
      <c r="L76" s="323">
        <v>12609</v>
      </c>
      <c r="M76" s="323">
        <v>1.256E-2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708.2</v>
      </c>
      <c r="D77" s="324">
        <v>713.11666666666679</v>
      </c>
      <c r="E77" s="324">
        <v>701.88333333333355</v>
      </c>
      <c r="F77" s="324">
        <v>695.56666666666672</v>
      </c>
      <c r="G77" s="324">
        <v>684.33333333333348</v>
      </c>
      <c r="H77" s="324">
        <v>719.43333333333362</v>
      </c>
      <c r="I77" s="324">
        <v>730.66666666666674</v>
      </c>
      <c r="J77" s="324">
        <v>736.98333333333369</v>
      </c>
      <c r="K77" s="323">
        <v>724.35</v>
      </c>
      <c r="L77" s="323">
        <v>706.8</v>
      </c>
      <c r="M77" s="323">
        <v>63.173050000000003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50.7</v>
      </c>
      <c r="D78" s="324">
        <v>51</v>
      </c>
      <c r="E78" s="324">
        <v>50.3</v>
      </c>
      <c r="F78" s="324">
        <v>49.9</v>
      </c>
      <c r="G78" s="324">
        <v>49.199999999999996</v>
      </c>
      <c r="H78" s="324">
        <v>51.4</v>
      </c>
      <c r="I78" s="324">
        <v>52.1</v>
      </c>
      <c r="J78" s="324">
        <v>52.5</v>
      </c>
      <c r="K78" s="323">
        <v>51.7</v>
      </c>
      <c r="L78" s="323">
        <v>50.6</v>
      </c>
      <c r="M78" s="323">
        <v>141.60082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329.8</v>
      </c>
      <c r="D79" s="324">
        <v>331.40000000000003</v>
      </c>
      <c r="E79" s="324">
        <v>327.20000000000005</v>
      </c>
      <c r="F79" s="324">
        <v>324.60000000000002</v>
      </c>
      <c r="G79" s="324">
        <v>320.40000000000003</v>
      </c>
      <c r="H79" s="324">
        <v>334.00000000000006</v>
      </c>
      <c r="I79" s="324">
        <v>338.2</v>
      </c>
      <c r="J79" s="324">
        <v>340.80000000000007</v>
      </c>
      <c r="K79" s="323">
        <v>335.6</v>
      </c>
      <c r="L79" s="323">
        <v>328.8</v>
      </c>
      <c r="M79" s="323">
        <v>18.728459999999998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1072.3499999999999</v>
      </c>
      <c r="D80" s="324">
        <v>1087</v>
      </c>
      <c r="E80" s="324">
        <v>1055</v>
      </c>
      <c r="F80" s="324">
        <v>1037.6500000000001</v>
      </c>
      <c r="G80" s="324">
        <v>1005.6500000000001</v>
      </c>
      <c r="H80" s="324">
        <v>1104.3499999999999</v>
      </c>
      <c r="I80" s="324">
        <v>1136.3499999999999</v>
      </c>
      <c r="J80" s="324">
        <v>1153.6999999999998</v>
      </c>
      <c r="K80" s="323">
        <v>1119</v>
      </c>
      <c r="L80" s="323">
        <v>1069.6500000000001</v>
      </c>
      <c r="M80" s="323">
        <v>1.34582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6199</v>
      </c>
      <c r="D81" s="324">
        <v>6206.6333333333341</v>
      </c>
      <c r="E81" s="324">
        <v>6169.8666666666686</v>
      </c>
      <c r="F81" s="324">
        <v>6140.7333333333345</v>
      </c>
      <c r="G81" s="324">
        <v>6103.966666666669</v>
      </c>
      <c r="H81" s="324">
        <v>6235.7666666666682</v>
      </c>
      <c r="I81" s="324">
        <v>6272.5333333333328</v>
      </c>
      <c r="J81" s="324">
        <v>6301.6666666666679</v>
      </c>
      <c r="K81" s="323">
        <v>6243.4</v>
      </c>
      <c r="L81" s="323">
        <v>6177.5</v>
      </c>
      <c r="M81" s="323">
        <v>6.062E-2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978.75</v>
      </c>
      <c r="D82" s="324">
        <v>979.35</v>
      </c>
      <c r="E82" s="324">
        <v>964.7</v>
      </c>
      <c r="F82" s="324">
        <v>950.65</v>
      </c>
      <c r="G82" s="324">
        <v>936</v>
      </c>
      <c r="H82" s="324">
        <v>993.40000000000009</v>
      </c>
      <c r="I82" s="324">
        <v>1008.05</v>
      </c>
      <c r="J82" s="324">
        <v>1022.1000000000001</v>
      </c>
      <c r="K82" s="323">
        <v>994</v>
      </c>
      <c r="L82" s="323">
        <v>965.3</v>
      </c>
      <c r="M82" s="323">
        <v>1.6250599999999999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14249</v>
      </c>
      <c r="D83" s="324">
        <v>14364.300000000001</v>
      </c>
      <c r="E83" s="324">
        <v>14084.700000000003</v>
      </c>
      <c r="F83" s="324">
        <v>13920.400000000001</v>
      </c>
      <c r="G83" s="324">
        <v>13640.800000000003</v>
      </c>
      <c r="H83" s="324">
        <v>14528.600000000002</v>
      </c>
      <c r="I83" s="324">
        <v>14808.2</v>
      </c>
      <c r="J83" s="324">
        <v>14972.500000000002</v>
      </c>
      <c r="K83" s="323">
        <v>14643.9</v>
      </c>
      <c r="L83" s="323">
        <v>14200</v>
      </c>
      <c r="M83" s="323">
        <v>0.31935000000000002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357.2</v>
      </c>
      <c r="D84" s="324">
        <v>360.26666666666665</v>
      </c>
      <c r="E84" s="324">
        <v>353.23333333333329</v>
      </c>
      <c r="F84" s="324">
        <v>349.26666666666665</v>
      </c>
      <c r="G84" s="324">
        <v>342.23333333333329</v>
      </c>
      <c r="H84" s="324">
        <v>364.23333333333329</v>
      </c>
      <c r="I84" s="324">
        <v>371.26666666666659</v>
      </c>
      <c r="J84" s="324">
        <v>375.23333333333329</v>
      </c>
      <c r="K84" s="323">
        <v>367.3</v>
      </c>
      <c r="L84" s="323">
        <v>356.3</v>
      </c>
      <c r="M84" s="323">
        <v>61.84825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521.85</v>
      </c>
      <c r="D85" s="324">
        <v>522.61666666666667</v>
      </c>
      <c r="E85" s="324">
        <v>512.23333333333335</v>
      </c>
      <c r="F85" s="324">
        <v>502.61666666666667</v>
      </c>
      <c r="G85" s="324">
        <v>492.23333333333335</v>
      </c>
      <c r="H85" s="324">
        <v>532.23333333333335</v>
      </c>
      <c r="I85" s="324">
        <v>542.61666666666679</v>
      </c>
      <c r="J85" s="324">
        <v>552.23333333333335</v>
      </c>
      <c r="K85" s="323">
        <v>533</v>
      </c>
      <c r="L85" s="323">
        <v>513</v>
      </c>
      <c r="M85" s="323">
        <v>6.0614299999999997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3237.55</v>
      </c>
      <c r="D86" s="324">
        <v>3272.5166666666664</v>
      </c>
      <c r="E86" s="324">
        <v>3195.0333333333328</v>
      </c>
      <c r="F86" s="324">
        <v>3152.5166666666664</v>
      </c>
      <c r="G86" s="324">
        <v>3075.0333333333328</v>
      </c>
      <c r="H86" s="324">
        <v>3315.0333333333328</v>
      </c>
      <c r="I86" s="324">
        <v>3392.5166666666664</v>
      </c>
      <c r="J86" s="324">
        <v>3435.0333333333328</v>
      </c>
      <c r="K86" s="323">
        <v>3350</v>
      </c>
      <c r="L86" s="323">
        <v>3230</v>
      </c>
      <c r="M86" s="323">
        <v>3.5446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938.05</v>
      </c>
      <c r="D87" s="324">
        <v>941.43333333333339</v>
      </c>
      <c r="E87" s="324">
        <v>896.61666666666679</v>
      </c>
      <c r="F87" s="324">
        <v>855.18333333333339</v>
      </c>
      <c r="G87" s="324">
        <v>810.36666666666679</v>
      </c>
      <c r="H87" s="324">
        <v>982.86666666666679</v>
      </c>
      <c r="I87" s="324">
        <v>1027.6833333333334</v>
      </c>
      <c r="J87" s="324">
        <v>1069.1166666666668</v>
      </c>
      <c r="K87" s="323">
        <v>986.25</v>
      </c>
      <c r="L87" s="323">
        <v>900</v>
      </c>
      <c r="M87" s="323">
        <v>52.168340000000001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443.75</v>
      </c>
      <c r="D88" s="324">
        <v>446.08333333333331</v>
      </c>
      <c r="E88" s="324">
        <v>439.16666666666663</v>
      </c>
      <c r="F88" s="324">
        <v>434.58333333333331</v>
      </c>
      <c r="G88" s="324">
        <v>427.66666666666663</v>
      </c>
      <c r="H88" s="324">
        <v>450.66666666666663</v>
      </c>
      <c r="I88" s="324">
        <v>457.58333333333326</v>
      </c>
      <c r="J88" s="324">
        <v>462.16666666666663</v>
      </c>
      <c r="K88" s="323">
        <v>453</v>
      </c>
      <c r="L88" s="323">
        <v>441.5</v>
      </c>
      <c r="M88" s="323">
        <v>12.874930000000001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802.9</v>
      </c>
      <c r="D89" s="324">
        <v>795.4</v>
      </c>
      <c r="E89" s="324">
        <v>773.75</v>
      </c>
      <c r="F89" s="324">
        <v>744.6</v>
      </c>
      <c r="G89" s="324">
        <v>722.95</v>
      </c>
      <c r="H89" s="324">
        <v>824.55</v>
      </c>
      <c r="I89" s="324">
        <v>846.19999999999982</v>
      </c>
      <c r="J89" s="324">
        <v>875.34999999999991</v>
      </c>
      <c r="K89" s="323">
        <v>817.05</v>
      </c>
      <c r="L89" s="323">
        <v>766.25</v>
      </c>
      <c r="M89" s="323">
        <v>11.902900000000001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2394.25</v>
      </c>
      <c r="D90" s="324">
        <v>2398.0833333333335</v>
      </c>
      <c r="E90" s="324">
        <v>2376.166666666667</v>
      </c>
      <c r="F90" s="324">
        <v>2358.0833333333335</v>
      </c>
      <c r="G90" s="324">
        <v>2336.166666666667</v>
      </c>
      <c r="H90" s="324">
        <v>2416.166666666667</v>
      </c>
      <c r="I90" s="324">
        <v>2438.0833333333339</v>
      </c>
      <c r="J90" s="324">
        <v>2456.166666666667</v>
      </c>
      <c r="K90" s="323">
        <v>2420</v>
      </c>
      <c r="L90" s="323">
        <v>2380</v>
      </c>
      <c r="M90" s="323">
        <v>2.3535699999999999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224.95</v>
      </c>
      <c r="D91" s="324">
        <v>225.70000000000002</v>
      </c>
      <c r="E91" s="324">
        <v>223.25000000000003</v>
      </c>
      <c r="F91" s="324">
        <v>221.55</v>
      </c>
      <c r="G91" s="324">
        <v>219.10000000000002</v>
      </c>
      <c r="H91" s="324">
        <v>227.40000000000003</v>
      </c>
      <c r="I91" s="324">
        <v>229.85000000000002</v>
      </c>
      <c r="J91" s="324">
        <v>231.55000000000004</v>
      </c>
      <c r="K91" s="323">
        <v>228.15</v>
      </c>
      <c r="L91" s="323">
        <v>224</v>
      </c>
      <c r="M91" s="323">
        <v>92.017629999999997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600.20000000000005</v>
      </c>
      <c r="D92" s="324">
        <v>602.23333333333335</v>
      </c>
      <c r="E92" s="324">
        <v>591.4666666666667</v>
      </c>
      <c r="F92" s="324">
        <v>582.73333333333335</v>
      </c>
      <c r="G92" s="324">
        <v>571.9666666666667</v>
      </c>
      <c r="H92" s="324">
        <v>610.9666666666667</v>
      </c>
      <c r="I92" s="324">
        <v>621.73333333333335</v>
      </c>
      <c r="J92" s="324">
        <v>630.4666666666667</v>
      </c>
      <c r="K92" s="323">
        <v>613</v>
      </c>
      <c r="L92" s="323">
        <v>593.5</v>
      </c>
      <c r="M92" s="323">
        <v>4.60459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734.4</v>
      </c>
      <c r="D93" s="324">
        <v>736.36666666666667</v>
      </c>
      <c r="E93" s="324">
        <v>728.2833333333333</v>
      </c>
      <c r="F93" s="324">
        <v>722.16666666666663</v>
      </c>
      <c r="G93" s="324">
        <v>714.08333333333326</v>
      </c>
      <c r="H93" s="324">
        <v>742.48333333333335</v>
      </c>
      <c r="I93" s="324">
        <v>750.56666666666661</v>
      </c>
      <c r="J93" s="324">
        <v>756.68333333333339</v>
      </c>
      <c r="K93" s="323">
        <v>744.45</v>
      </c>
      <c r="L93" s="323">
        <v>730.25</v>
      </c>
      <c r="M93" s="323">
        <v>1.02179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779.7</v>
      </c>
      <c r="D94" s="324">
        <v>787.9</v>
      </c>
      <c r="E94" s="324">
        <v>766.8</v>
      </c>
      <c r="F94" s="324">
        <v>753.9</v>
      </c>
      <c r="G94" s="324">
        <v>732.8</v>
      </c>
      <c r="H94" s="324">
        <v>800.8</v>
      </c>
      <c r="I94" s="324">
        <v>821.90000000000009</v>
      </c>
      <c r="J94" s="324">
        <v>834.8</v>
      </c>
      <c r="K94" s="323">
        <v>809</v>
      </c>
      <c r="L94" s="323">
        <v>775</v>
      </c>
      <c r="M94" s="323">
        <v>1.14141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105.3</v>
      </c>
      <c r="D95" s="324">
        <v>105.73333333333333</v>
      </c>
      <c r="E95" s="324">
        <v>104.56666666666666</v>
      </c>
      <c r="F95" s="324">
        <v>103.83333333333333</v>
      </c>
      <c r="G95" s="324">
        <v>102.66666666666666</v>
      </c>
      <c r="H95" s="324">
        <v>106.46666666666667</v>
      </c>
      <c r="I95" s="324">
        <v>107.63333333333333</v>
      </c>
      <c r="J95" s="324">
        <v>108.36666666666667</v>
      </c>
      <c r="K95" s="323">
        <v>106.9</v>
      </c>
      <c r="L95" s="323">
        <v>105</v>
      </c>
      <c r="M95" s="323">
        <v>14.62311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392.45</v>
      </c>
      <c r="D96" s="324">
        <v>395.15000000000003</v>
      </c>
      <c r="E96" s="324">
        <v>387.30000000000007</v>
      </c>
      <c r="F96" s="324">
        <v>382.15000000000003</v>
      </c>
      <c r="G96" s="324">
        <v>374.30000000000007</v>
      </c>
      <c r="H96" s="324">
        <v>400.30000000000007</v>
      </c>
      <c r="I96" s="324">
        <v>408.15000000000009</v>
      </c>
      <c r="J96" s="324">
        <v>413.30000000000007</v>
      </c>
      <c r="K96" s="323">
        <v>403</v>
      </c>
      <c r="L96" s="323">
        <v>390</v>
      </c>
      <c r="M96" s="323">
        <v>1.9942500000000001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1492.3</v>
      </c>
      <c r="D97" s="324">
        <v>1508.5166666666667</v>
      </c>
      <c r="E97" s="324">
        <v>1473.7833333333333</v>
      </c>
      <c r="F97" s="324">
        <v>1455.2666666666667</v>
      </c>
      <c r="G97" s="324">
        <v>1420.5333333333333</v>
      </c>
      <c r="H97" s="324">
        <v>1527.0333333333333</v>
      </c>
      <c r="I97" s="324">
        <v>1561.7666666666664</v>
      </c>
      <c r="J97" s="324">
        <v>1580.2833333333333</v>
      </c>
      <c r="K97" s="323">
        <v>1543.25</v>
      </c>
      <c r="L97" s="323">
        <v>1490</v>
      </c>
      <c r="M97" s="323">
        <v>10.485440000000001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987.7</v>
      </c>
      <c r="D98" s="324">
        <v>994.0333333333333</v>
      </c>
      <c r="E98" s="324">
        <v>978.31666666666661</v>
      </c>
      <c r="F98" s="324">
        <v>968.93333333333328</v>
      </c>
      <c r="G98" s="324">
        <v>953.21666666666658</v>
      </c>
      <c r="H98" s="324">
        <v>1003.4166666666666</v>
      </c>
      <c r="I98" s="324">
        <v>1019.1333333333333</v>
      </c>
      <c r="J98" s="324">
        <v>1028.5166666666667</v>
      </c>
      <c r="K98" s="323">
        <v>1009.75</v>
      </c>
      <c r="L98" s="323">
        <v>984.65</v>
      </c>
      <c r="M98" s="323">
        <v>1.19316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19.05</v>
      </c>
      <c r="D99" s="324">
        <v>19.099999999999998</v>
      </c>
      <c r="E99" s="324">
        <v>18.649999999999995</v>
      </c>
      <c r="F99" s="324">
        <v>18.249999999999996</v>
      </c>
      <c r="G99" s="324">
        <v>17.799999999999994</v>
      </c>
      <c r="H99" s="324">
        <v>19.499999999999996</v>
      </c>
      <c r="I99" s="324">
        <v>19.95</v>
      </c>
      <c r="J99" s="324">
        <v>20.349999999999998</v>
      </c>
      <c r="K99" s="323">
        <v>19.55</v>
      </c>
      <c r="L99" s="323">
        <v>18.7</v>
      </c>
      <c r="M99" s="323">
        <v>47.021140000000003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692.05</v>
      </c>
      <c r="D100" s="324">
        <v>690.01666666666677</v>
      </c>
      <c r="E100" s="324">
        <v>680.03333333333353</v>
      </c>
      <c r="F100" s="324">
        <v>668.01666666666677</v>
      </c>
      <c r="G100" s="324">
        <v>658.03333333333353</v>
      </c>
      <c r="H100" s="324">
        <v>702.03333333333353</v>
      </c>
      <c r="I100" s="324">
        <v>712.01666666666688</v>
      </c>
      <c r="J100" s="324">
        <v>724.03333333333353</v>
      </c>
      <c r="K100" s="323">
        <v>700</v>
      </c>
      <c r="L100" s="323">
        <v>678</v>
      </c>
      <c r="M100" s="323">
        <v>6.0922299999999998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811.8</v>
      </c>
      <c r="D101" s="324">
        <v>815.36666666666667</v>
      </c>
      <c r="E101" s="324">
        <v>800.73333333333335</v>
      </c>
      <c r="F101" s="324">
        <v>789.66666666666663</v>
      </c>
      <c r="G101" s="324">
        <v>775.0333333333333</v>
      </c>
      <c r="H101" s="324">
        <v>826.43333333333339</v>
      </c>
      <c r="I101" s="324">
        <v>841.06666666666683</v>
      </c>
      <c r="J101" s="324">
        <v>852.13333333333344</v>
      </c>
      <c r="K101" s="323">
        <v>830</v>
      </c>
      <c r="L101" s="323">
        <v>804.3</v>
      </c>
      <c r="M101" s="323">
        <v>2.0706799999999999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4771.25</v>
      </c>
      <c r="D102" s="324">
        <v>4762.05</v>
      </c>
      <c r="E102" s="324">
        <v>4724.1000000000004</v>
      </c>
      <c r="F102" s="324">
        <v>4676.95</v>
      </c>
      <c r="G102" s="324">
        <v>4639</v>
      </c>
      <c r="H102" s="324">
        <v>4809.2000000000007</v>
      </c>
      <c r="I102" s="324">
        <v>4847.1499999999996</v>
      </c>
      <c r="J102" s="324">
        <v>4894.3000000000011</v>
      </c>
      <c r="K102" s="323">
        <v>4800</v>
      </c>
      <c r="L102" s="323">
        <v>4714.8999999999996</v>
      </c>
      <c r="M102" s="323">
        <v>0.19789999999999999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74.599999999999994</v>
      </c>
      <c r="D103" s="324">
        <v>74.216666666666654</v>
      </c>
      <c r="E103" s="324">
        <v>73.433333333333309</v>
      </c>
      <c r="F103" s="324">
        <v>72.266666666666652</v>
      </c>
      <c r="G103" s="324">
        <v>71.483333333333306</v>
      </c>
      <c r="H103" s="324">
        <v>75.383333333333312</v>
      </c>
      <c r="I103" s="324">
        <v>76.166666666666643</v>
      </c>
      <c r="J103" s="324">
        <v>77.333333333333314</v>
      </c>
      <c r="K103" s="323">
        <v>75</v>
      </c>
      <c r="L103" s="323">
        <v>73.05</v>
      </c>
      <c r="M103" s="323">
        <v>31.47062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628.9</v>
      </c>
      <c r="D104" s="324">
        <v>630.85</v>
      </c>
      <c r="E104" s="324">
        <v>617.25</v>
      </c>
      <c r="F104" s="324">
        <v>605.6</v>
      </c>
      <c r="G104" s="324">
        <v>592</v>
      </c>
      <c r="H104" s="324">
        <v>642.5</v>
      </c>
      <c r="I104" s="324">
        <v>656.10000000000014</v>
      </c>
      <c r="J104" s="324">
        <v>667.75</v>
      </c>
      <c r="K104" s="323">
        <v>644.45000000000005</v>
      </c>
      <c r="L104" s="323">
        <v>619.20000000000005</v>
      </c>
      <c r="M104" s="323">
        <v>4.5595400000000001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170.8</v>
      </c>
      <c r="D105" s="324">
        <v>172.1</v>
      </c>
      <c r="E105" s="324">
        <v>168.2</v>
      </c>
      <c r="F105" s="324">
        <v>165.6</v>
      </c>
      <c r="G105" s="324">
        <v>161.69999999999999</v>
      </c>
      <c r="H105" s="324">
        <v>174.7</v>
      </c>
      <c r="I105" s="324">
        <v>178.60000000000002</v>
      </c>
      <c r="J105" s="324">
        <v>181.2</v>
      </c>
      <c r="K105" s="323">
        <v>176</v>
      </c>
      <c r="L105" s="323">
        <v>169.5</v>
      </c>
      <c r="M105" s="323">
        <v>24.18421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269.14999999999998</v>
      </c>
      <c r="D106" s="324">
        <v>272.38333333333333</v>
      </c>
      <c r="E106" s="324">
        <v>263.76666666666665</v>
      </c>
      <c r="F106" s="324">
        <v>258.38333333333333</v>
      </c>
      <c r="G106" s="324">
        <v>249.76666666666665</v>
      </c>
      <c r="H106" s="324">
        <v>277.76666666666665</v>
      </c>
      <c r="I106" s="324">
        <v>286.38333333333333</v>
      </c>
      <c r="J106" s="324">
        <v>291.76666666666665</v>
      </c>
      <c r="K106" s="323">
        <v>281</v>
      </c>
      <c r="L106" s="323">
        <v>267</v>
      </c>
      <c r="M106" s="323">
        <v>2.4056799999999998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431.65</v>
      </c>
      <c r="D107" s="324">
        <v>428.51666666666665</v>
      </c>
      <c r="E107" s="324">
        <v>417.13333333333333</v>
      </c>
      <c r="F107" s="324">
        <v>402.61666666666667</v>
      </c>
      <c r="G107" s="324">
        <v>391.23333333333335</v>
      </c>
      <c r="H107" s="324">
        <v>443.0333333333333</v>
      </c>
      <c r="I107" s="324">
        <v>454.41666666666663</v>
      </c>
      <c r="J107" s="324">
        <v>468.93333333333328</v>
      </c>
      <c r="K107" s="323">
        <v>439.9</v>
      </c>
      <c r="L107" s="323">
        <v>414</v>
      </c>
      <c r="M107" s="323">
        <v>45.21172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697.85</v>
      </c>
      <c r="D108" s="324">
        <v>704.65</v>
      </c>
      <c r="E108" s="324">
        <v>689.44999999999993</v>
      </c>
      <c r="F108" s="324">
        <v>681.05</v>
      </c>
      <c r="G108" s="324">
        <v>665.84999999999991</v>
      </c>
      <c r="H108" s="324">
        <v>713.05</v>
      </c>
      <c r="I108" s="324">
        <v>728.25</v>
      </c>
      <c r="J108" s="324">
        <v>736.65</v>
      </c>
      <c r="K108" s="323">
        <v>719.85</v>
      </c>
      <c r="L108" s="323">
        <v>696.25</v>
      </c>
      <c r="M108" s="323">
        <v>17.020869999999999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609.85</v>
      </c>
      <c r="D109" s="324">
        <v>607.86666666666667</v>
      </c>
      <c r="E109" s="324">
        <v>603.23333333333335</v>
      </c>
      <c r="F109" s="324">
        <v>596.61666666666667</v>
      </c>
      <c r="G109" s="324">
        <v>591.98333333333335</v>
      </c>
      <c r="H109" s="324">
        <v>614.48333333333335</v>
      </c>
      <c r="I109" s="324">
        <v>619.11666666666679</v>
      </c>
      <c r="J109" s="324">
        <v>625.73333333333335</v>
      </c>
      <c r="K109" s="323">
        <v>612.5</v>
      </c>
      <c r="L109" s="323">
        <v>601.25</v>
      </c>
      <c r="M109" s="323">
        <v>1.29131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1050.3</v>
      </c>
      <c r="D110" s="324">
        <v>1056.8</v>
      </c>
      <c r="E110" s="324">
        <v>1042.5999999999999</v>
      </c>
      <c r="F110" s="324">
        <v>1034.8999999999999</v>
      </c>
      <c r="G110" s="324">
        <v>1020.6999999999998</v>
      </c>
      <c r="H110" s="324">
        <v>1064.5</v>
      </c>
      <c r="I110" s="324">
        <v>1078.7000000000003</v>
      </c>
      <c r="J110" s="324">
        <v>1086.4000000000001</v>
      </c>
      <c r="K110" s="323">
        <v>1071</v>
      </c>
      <c r="L110" s="323">
        <v>1049.0999999999999</v>
      </c>
      <c r="M110" s="323">
        <v>20.398890000000002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182.3</v>
      </c>
      <c r="D111" s="324">
        <v>182.04999999999998</v>
      </c>
      <c r="E111" s="324">
        <v>177.74999999999997</v>
      </c>
      <c r="F111" s="324">
        <v>173.2</v>
      </c>
      <c r="G111" s="324">
        <v>168.89999999999998</v>
      </c>
      <c r="H111" s="324">
        <v>186.59999999999997</v>
      </c>
      <c r="I111" s="324">
        <v>190.89999999999998</v>
      </c>
      <c r="J111" s="324">
        <v>195.44999999999996</v>
      </c>
      <c r="K111" s="323">
        <v>186.35</v>
      </c>
      <c r="L111" s="323">
        <v>177.5</v>
      </c>
      <c r="M111" s="323">
        <v>202.71556000000001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301.8</v>
      </c>
      <c r="D112" s="324">
        <v>303.90000000000003</v>
      </c>
      <c r="E112" s="324">
        <v>298.90000000000009</v>
      </c>
      <c r="F112" s="324">
        <v>296.00000000000006</v>
      </c>
      <c r="G112" s="324">
        <v>291.00000000000011</v>
      </c>
      <c r="H112" s="324">
        <v>306.80000000000007</v>
      </c>
      <c r="I112" s="324">
        <v>311.79999999999995</v>
      </c>
      <c r="J112" s="324">
        <v>314.70000000000005</v>
      </c>
      <c r="K112" s="323">
        <v>308.89999999999998</v>
      </c>
      <c r="L112" s="323">
        <v>301</v>
      </c>
      <c r="M112" s="323">
        <v>2.06107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4433.8999999999996</v>
      </c>
      <c r="D113" s="324">
        <v>4437.6166666666659</v>
      </c>
      <c r="E113" s="324">
        <v>4390.2333333333318</v>
      </c>
      <c r="F113" s="324">
        <v>4346.5666666666657</v>
      </c>
      <c r="G113" s="324">
        <v>4299.1833333333316</v>
      </c>
      <c r="H113" s="324">
        <v>4481.2833333333319</v>
      </c>
      <c r="I113" s="324">
        <v>4528.6666666666652</v>
      </c>
      <c r="J113" s="324">
        <v>4572.3333333333321</v>
      </c>
      <c r="K113" s="323">
        <v>4485</v>
      </c>
      <c r="L113" s="323">
        <v>4393.95</v>
      </c>
      <c r="M113" s="323">
        <v>2.8565100000000001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1521.2</v>
      </c>
      <c r="D114" s="324">
        <v>1523.9333333333334</v>
      </c>
      <c r="E114" s="324">
        <v>1511.2666666666669</v>
      </c>
      <c r="F114" s="324">
        <v>1501.3333333333335</v>
      </c>
      <c r="G114" s="324">
        <v>1488.666666666667</v>
      </c>
      <c r="H114" s="324">
        <v>1533.8666666666668</v>
      </c>
      <c r="I114" s="324">
        <v>1546.5333333333333</v>
      </c>
      <c r="J114" s="324">
        <v>1556.4666666666667</v>
      </c>
      <c r="K114" s="323">
        <v>1536.6</v>
      </c>
      <c r="L114" s="323">
        <v>1514</v>
      </c>
      <c r="M114" s="323">
        <v>3.1953499999999999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614.9</v>
      </c>
      <c r="D115" s="324">
        <v>617.73333333333323</v>
      </c>
      <c r="E115" s="324">
        <v>607.16666666666652</v>
      </c>
      <c r="F115" s="324">
        <v>599.43333333333328</v>
      </c>
      <c r="G115" s="324">
        <v>588.86666666666656</v>
      </c>
      <c r="H115" s="324">
        <v>625.46666666666647</v>
      </c>
      <c r="I115" s="324">
        <v>636.0333333333333</v>
      </c>
      <c r="J115" s="324">
        <v>643.76666666666642</v>
      </c>
      <c r="K115" s="323">
        <v>628.29999999999995</v>
      </c>
      <c r="L115" s="323">
        <v>610</v>
      </c>
      <c r="M115" s="323">
        <v>10.479100000000001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854.75</v>
      </c>
      <c r="D116" s="324">
        <v>854.65</v>
      </c>
      <c r="E116" s="324">
        <v>841.44999999999993</v>
      </c>
      <c r="F116" s="324">
        <v>828.15</v>
      </c>
      <c r="G116" s="324">
        <v>814.94999999999993</v>
      </c>
      <c r="H116" s="324">
        <v>867.94999999999993</v>
      </c>
      <c r="I116" s="324">
        <v>881.15</v>
      </c>
      <c r="J116" s="324">
        <v>894.44999999999993</v>
      </c>
      <c r="K116" s="323">
        <v>867.85</v>
      </c>
      <c r="L116" s="323">
        <v>841.35</v>
      </c>
      <c r="M116" s="323">
        <v>9.9126700000000003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799.2</v>
      </c>
      <c r="D117" s="324">
        <v>786.9</v>
      </c>
      <c r="E117" s="324">
        <v>768.8</v>
      </c>
      <c r="F117" s="324">
        <v>738.4</v>
      </c>
      <c r="G117" s="324">
        <v>720.3</v>
      </c>
      <c r="H117" s="324">
        <v>817.3</v>
      </c>
      <c r="I117" s="324">
        <v>835.40000000000009</v>
      </c>
      <c r="J117" s="324">
        <v>865.8</v>
      </c>
      <c r="K117" s="323">
        <v>805</v>
      </c>
      <c r="L117" s="323">
        <v>756.5</v>
      </c>
      <c r="M117" s="323">
        <v>4.7472399999999997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3025.8</v>
      </c>
      <c r="D118" s="324">
        <v>2978.3833333333332</v>
      </c>
      <c r="E118" s="324">
        <v>2906.7666666666664</v>
      </c>
      <c r="F118" s="324">
        <v>2787.7333333333331</v>
      </c>
      <c r="G118" s="324">
        <v>2716.1166666666663</v>
      </c>
      <c r="H118" s="324">
        <v>3097.4166666666665</v>
      </c>
      <c r="I118" s="324">
        <v>3169.0333333333333</v>
      </c>
      <c r="J118" s="324">
        <v>3288.0666666666666</v>
      </c>
      <c r="K118" s="323">
        <v>3050</v>
      </c>
      <c r="L118" s="323">
        <v>2859.35</v>
      </c>
      <c r="M118" s="323">
        <v>0.89693999999999996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394.2</v>
      </c>
      <c r="D119" s="324">
        <v>392.7</v>
      </c>
      <c r="E119" s="324">
        <v>387.9</v>
      </c>
      <c r="F119" s="324">
        <v>381.59999999999997</v>
      </c>
      <c r="G119" s="324">
        <v>376.79999999999995</v>
      </c>
      <c r="H119" s="324">
        <v>399</v>
      </c>
      <c r="I119" s="324">
        <v>403.80000000000007</v>
      </c>
      <c r="J119" s="324">
        <v>410.1</v>
      </c>
      <c r="K119" s="323">
        <v>397.5</v>
      </c>
      <c r="L119" s="323">
        <v>386.4</v>
      </c>
      <c r="M119" s="323">
        <v>15.8695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219.35</v>
      </c>
      <c r="D120" s="324">
        <v>219.85</v>
      </c>
      <c r="E120" s="324">
        <v>216.7</v>
      </c>
      <c r="F120" s="324">
        <v>214.04999999999998</v>
      </c>
      <c r="G120" s="324">
        <v>210.89999999999998</v>
      </c>
      <c r="H120" s="324">
        <v>222.5</v>
      </c>
      <c r="I120" s="324">
        <v>225.65000000000003</v>
      </c>
      <c r="J120" s="324">
        <v>228.3</v>
      </c>
      <c r="K120" s="323">
        <v>223</v>
      </c>
      <c r="L120" s="323">
        <v>217.2</v>
      </c>
      <c r="M120" s="323">
        <v>1.8854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119.8</v>
      </c>
      <c r="D121" s="324">
        <v>120.26666666666667</v>
      </c>
      <c r="E121" s="324">
        <v>118.73333333333333</v>
      </c>
      <c r="F121" s="324">
        <v>117.66666666666667</v>
      </c>
      <c r="G121" s="324">
        <v>116.13333333333334</v>
      </c>
      <c r="H121" s="324">
        <v>121.33333333333333</v>
      </c>
      <c r="I121" s="324">
        <v>122.86666666666666</v>
      </c>
      <c r="J121" s="324">
        <v>123.93333333333332</v>
      </c>
      <c r="K121" s="323">
        <v>121.8</v>
      </c>
      <c r="L121" s="323">
        <v>119.2</v>
      </c>
      <c r="M121" s="323">
        <v>14.99728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1054</v>
      </c>
      <c r="D122" s="324">
        <v>1050.55</v>
      </c>
      <c r="E122" s="324">
        <v>1024.25</v>
      </c>
      <c r="F122" s="324">
        <v>994.5</v>
      </c>
      <c r="G122" s="324">
        <v>968.2</v>
      </c>
      <c r="H122" s="324">
        <v>1080.3</v>
      </c>
      <c r="I122" s="324">
        <v>1106.5999999999997</v>
      </c>
      <c r="J122" s="324">
        <v>1136.3499999999999</v>
      </c>
      <c r="K122" s="323">
        <v>1076.8499999999999</v>
      </c>
      <c r="L122" s="323">
        <v>1020.8</v>
      </c>
      <c r="M122" s="323">
        <v>17.39686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901</v>
      </c>
      <c r="D123" s="324">
        <v>904.16666666666663</v>
      </c>
      <c r="E123" s="324">
        <v>893.43333333333328</v>
      </c>
      <c r="F123" s="324">
        <v>885.86666666666667</v>
      </c>
      <c r="G123" s="324">
        <v>875.13333333333333</v>
      </c>
      <c r="H123" s="324">
        <v>911.73333333333323</v>
      </c>
      <c r="I123" s="324">
        <v>922.46666666666658</v>
      </c>
      <c r="J123" s="324">
        <v>930.03333333333319</v>
      </c>
      <c r="K123" s="323">
        <v>914.9</v>
      </c>
      <c r="L123" s="323">
        <v>896.6</v>
      </c>
      <c r="M123" s="323">
        <v>1.41855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549.54999999999995</v>
      </c>
      <c r="D124" s="324">
        <v>552.5333333333333</v>
      </c>
      <c r="E124" s="324">
        <v>544.11666666666656</v>
      </c>
      <c r="F124" s="324">
        <v>538.68333333333328</v>
      </c>
      <c r="G124" s="324">
        <v>530.26666666666654</v>
      </c>
      <c r="H124" s="324">
        <v>557.96666666666658</v>
      </c>
      <c r="I124" s="324">
        <v>566.38333333333333</v>
      </c>
      <c r="J124" s="324">
        <v>571.81666666666661</v>
      </c>
      <c r="K124" s="323">
        <v>560.95000000000005</v>
      </c>
      <c r="L124" s="323">
        <v>547.1</v>
      </c>
      <c r="M124" s="323">
        <v>11.19604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1425.15</v>
      </c>
      <c r="D125" s="324">
        <v>1432.5</v>
      </c>
      <c r="E125" s="324">
        <v>1405</v>
      </c>
      <c r="F125" s="324">
        <v>1384.85</v>
      </c>
      <c r="G125" s="324">
        <v>1357.35</v>
      </c>
      <c r="H125" s="324">
        <v>1452.65</v>
      </c>
      <c r="I125" s="324">
        <v>1480.15</v>
      </c>
      <c r="J125" s="324">
        <v>1500.3000000000002</v>
      </c>
      <c r="K125" s="323">
        <v>1460</v>
      </c>
      <c r="L125" s="323">
        <v>1412.35</v>
      </c>
      <c r="M125" s="323">
        <v>2.7748699999999999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248.55</v>
      </c>
      <c r="D126" s="324">
        <v>250.46666666666667</v>
      </c>
      <c r="E126" s="324">
        <v>244.18333333333334</v>
      </c>
      <c r="F126" s="324">
        <v>239.81666666666666</v>
      </c>
      <c r="G126" s="324">
        <v>233.53333333333333</v>
      </c>
      <c r="H126" s="324">
        <v>254.83333333333334</v>
      </c>
      <c r="I126" s="324">
        <v>261.11666666666667</v>
      </c>
      <c r="J126" s="324">
        <v>265.48333333333335</v>
      </c>
      <c r="K126" s="323">
        <v>256.75</v>
      </c>
      <c r="L126" s="323">
        <v>246.1</v>
      </c>
      <c r="M126" s="323">
        <v>4.3185099999999998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71.599999999999994</v>
      </c>
      <c r="D127" s="324">
        <v>71.783333333333331</v>
      </c>
      <c r="E127" s="324">
        <v>70.966666666666669</v>
      </c>
      <c r="F127" s="324">
        <v>70.333333333333343</v>
      </c>
      <c r="G127" s="324">
        <v>69.51666666666668</v>
      </c>
      <c r="H127" s="324">
        <v>72.416666666666657</v>
      </c>
      <c r="I127" s="324">
        <v>73.23333333333332</v>
      </c>
      <c r="J127" s="324">
        <v>73.866666666666646</v>
      </c>
      <c r="K127" s="323">
        <v>72.599999999999994</v>
      </c>
      <c r="L127" s="323">
        <v>71.150000000000006</v>
      </c>
      <c r="M127" s="323">
        <v>6.6917999999999997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1066.0999999999999</v>
      </c>
      <c r="D128" s="324">
        <v>1072.0333333333333</v>
      </c>
      <c r="E128" s="324">
        <v>1054.0666666666666</v>
      </c>
      <c r="F128" s="324">
        <v>1042.0333333333333</v>
      </c>
      <c r="G128" s="324">
        <v>1024.0666666666666</v>
      </c>
      <c r="H128" s="324">
        <v>1084.0666666666666</v>
      </c>
      <c r="I128" s="324">
        <v>1102.0333333333333</v>
      </c>
      <c r="J128" s="324">
        <v>1114.0666666666666</v>
      </c>
      <c r="K128" s="323">
        <v>1090</v>
      </c>
      <c r="L128" s="323">
        <v>1060</v>
      </c>
      <c r="M128" s="323">
        <v>0.77868999999999999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2269.8000000000002</v>
      </c>
      <c r="D129" s="324">
        <v>2261.7000000000003</v>
      </c>
      <c r="E129" s="324">
        <v>2229.1000000000004</v>
      </c>
      <c r="F129" s="324">
        <v>2188.4</v>
      </c>
      <c r="G129" s="324">
        <v>2155.8000000000002</v>
      </c>
      <c r="H129" s="324">
        <v>2302.4000000000005</v>
      </c>
      <c r="I129" s="324">
        <v>2335</v>
      </c>
      <c r="J129" s="324">
        <v>2375.7000000000007</v>
      </c>
      <c r="K129" s="323">
        <v>2294.3000000000002</v>
      </c>
      <c r="L129" s="323">
        <v>2221</v>
      </c>
      <c r="M129" s="323">
        <v>8.0590100000000007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312.75</v>
      </c>
      <c r="D130" s="324">
        <v>305.45</v>
      </c>
      <c r="E130" s="324">
        <v>292.04999999999995</v>
      </c>
      <c r="F130" s="324">
        <v>271.34999999999997</v>
      </c>
      <c r="G130" s="324">
        <v>257.94999999999993</v>
      </c>
      <c r="H130" s="324">
        <v>326.14999999999998</v>
      </c>
      <c r="I130" s="324">
        <v>339.54999999999995</v>
      </c>
      <c r="J130" s="324">
        <v>360.25</v>
      </c>
      <c r="K130" s="323">
        <v>318.85000000000002</v>
      </c>
      <c r="L130" s="323">
        <v>284.75</v>
      </c>
      <c r="M130" s="323">
        <v>227.46266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69.05</v>
      </c>
      <c r="D131" s="324">
        <v>70.55</v>
      </c>
      <c r="E131" s="324">
        <v>67</v>
      </c>
      <c r="F131" s="324">
        <v>64.95</v>
      </c>
      <c r="G131" s="324">
        <v>61.400000000000006</v>
      </c>
      <c r="H131" s="324">
        <v>72.599999999999994</v>
      </c>
      <c r="I131" s="324">
        <v>76.149999999999977</v>
      </c>
      <c r="J131" s="324">
        <v>78.199999999999989</v>
      </c>
      <c r="K131" s="323">
        <v>74.099999999999994</v>
      </c>
      <c r="L131" s="323">
        <v>68.5</v>
      </c>
      <c r="M131" s="323">
        <v>50.00723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728.45</v>
      </c>
      <c r="D132" s="324">
        <v>730.03333333333342</v>
      </c>
      <c r="E132" s="324">
        <v>718.46666666666681</v>
      </c>
      <c r="F132" s="324">
        <v>708.48333333333335</v>
      </c>
      <c r="G132" s="324">
        <v>696.91666666666674</v>
      </c>
      <c r="H132" s="324">
        <v>740.01666666666688</v>
      </c>
      <c r="I132" s="324">
        <v>751.58333333333348</v>
      </c>
      <c r="J132" s="324">
        <v>761.56666666666695</v>
      </c>
      <c r="K132" s="323">
        <v>741.6</v>
      </c>
      <c r="L132" s="323">
        <v>720.05</v>
      </c>
      <c r="M132" s="323">
        <v>0.56159000000000003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4456.25</v>
      </c>
      <c r="D133" s="324">
        <v>4475.4000000000005</v>
      </c>
      <c r="E133" s="324">
        <v>4408.3500000000013</v>
      </c>
      <c r="F133" s="324">
        <v>4360.4500000000007</v>
      </c>
      <c r="G133" s="324">
        <v>4293.4000000000015</v>
      </c>
      <c r="H133" s="324">
        <v>4523.3000000000011</v>
      </c>
      <c r="I133" s="324">
        <v>4590.3500000000004</v>
      </c>
      <c r="J133" s="324">
        <v>4638.2500000000009</v>
      </c>
      <c r="K133" s="323">
        <v>4542.45</v>
      </c>
      <c r="L133" s="323">
        <v>4427.5</v>
      </c>
      <c r="M133" s="323">
        <v>3.5674899999999998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4508.3999999999996</v>
      </c>
      <c r="D134" s="324">
        <v>4485.8499999999995</v>
      </c>
      <c r="E134" s="324">
        <v>4443.6999999999989</v>
      </c>
      <c r="F134" s="324">
        <v>4378.9999999999991</v>
      </c>
      <c r="G134" s="324">
        <v>4336.8499999999985</v>
      </c>
      <c r="H134" s="324">
        <v>4550.5499999999993</v>
      </c>
      <c r="I134" s="324">
        <v>4592.6999999999989</v>
      </c>
      <c r="J134" s="324">
        <v>4657.3999999999996</v>
      </c>
      <c r="K134" s="323">
        <v>4528</v>
      </c>
      <c r="L134" s="323">
        <v>4421.1499999999996</v>
      </c>
      <c r="M134" s="323">
        <v>1.98594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353.9</v>
      </c>
      <c r="D135" s="324">
        <v>357.56666666666666</v>
      </c>
      <c r="E135" s="324">
        <v>349.13333333333333</v>
      </c>
      <c r="F135" s="324">
        <v>344.36666666666667</v>
      </c>
      <c r="G135" s="324">
        <v>335.93333333333334</v>
      </c>
      <c r="H135" s="324">
        <v>362.33333333333331</v>
      </c>
      <c r="I135" s="324">
        <v>370.76666666666659</v>
      </c>
      <c r="J135" s="324">
        <v>375.5333333333333</v>
      </c>
      <c r="K135" s="323">
        <v>366</v>
      </c>
      <c r="L135" s="323">
        <v>352.8</v>
      </c>
      <c r="M135" s="323">
        <v>48.733289999999997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4095.2</v>
      </c>
      <c r="D136" s="324">
        <v>4130.9333333333334</v>
      </c>
      <c r="E136" s="324">
        <v>4044.8666666666668</v>
      </c>
      <c r="F136" s="324">
        <v>3994.5333333333333</v>
      </c>
      <c r="G136" s="324">
        <v>3908.4666666666667</v>
      </c>
      <c r="H136" s="324">
        <v>4181.2666666666664</v>
      </c>
      <c r="I136" s="324">
        <v>4267.3333333333339</v>
      </c>
      <c r="J136" s="324">
        <v>4317.666666666667</v>
      </c>
      <c r="K136" s="323">
        <v>4217</v>
      </c>
      <c r="L136" s="323">
        <v>4080.6</v>
      </c>
      <c r="M136" s="323">
        <v>3.70641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4004.95</v>
      </c>
      <c r="D137" s="324">
        <v>4028.2166666666667</v>
      </c>
      <c r="E137" s="324">
        <v>3973.4833333333336</v>
      </c>
      <c r="F137" s="324">
        <v>3942.0166666666669</v>
      </c>
      <c r="G137" s="324">
        <v>3887.2833333333338</v>
      </c>
      <c r="H137" s="324">
        <v>4059.6833333333334</v>
      </c>
      <c r="I137" s="324">
        <v>4114.4166666666661</v>
      </c>
      <c r="J137" s="324">
        <v>4145.8833333333332</v>
      </c>
      <c r="K137" s="323">
        <v>4082.95</v>
      </c>
      <c r="L137" s="323">
        <v>3996.75</v>
      </c>
      <c r="M137" s="323">
        <v>4.0163900000000003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2306.5</v>
      </c>
      <c r="D138" s="324">
        <v>2317.9166666666665</v>
      </c>
      <c r="E138" s="324">
        <v>2278.583333333333</v>
      </c>
      <c r="F138" s="324">
        <v>2250.6666666666665</v>
      </c>
      <c r="G138" s="324">
        <v>2211.333333333333</v>
      </c>
      <c r="H138" s="324">
        <v>2345.833333333333</v>
      </c>
      <c r="I138" s="324">
        <v>2385.1666666666661</v>
      </c>
      <c r="J138" s="324">
        <v>2413.083333333333</v>
      </c>
      <c r="K138" s="323">
        <v>2357.25</v>
      </c>
      <c r="L138" s="323">
        <v>2290</v>
      </c>
      <c r="M138" s="323">
        <v>0.28864000000000001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55.5</v>
      </c>
      <c r="D139" s="324">
        <v>55.75</v>
      </c>
      <c r="E139" s="324">
        <v>55</v>
      </c>
      <c r="F139" s="324">
        <v>54.5</v>
      </c>
      <c r="G139" s="324">
        <v>53.75</v>
      </c>
      <c r="H139" s="324">
        <v>56.25</v>
      </c>
      <c r="I139" s="324">
        <v>57</v>
      </c>
      <c r="J139" s="324">
        <v>57.5</v>
      </c>
      <c r="K139" s="323">
        <v>56.5</v>
      </c>
      <c r="L139" s="323">
        <v>55.25</v>
      </c>
      <c r="M139" s="323">
        <v>11.31348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2378.75</v>
      </c>
      <c r="D140" s="324">
        <v>2399.9</v>
      </c>
      <c r="E140" s="324">
        <v>2350.8500000000004</v>
      </c>
      <c r="F140" s="324">
        <v>2322.9500000000003</v>
      </c>
      <c r="G140" s="324">
        <v>2273.9000000000005</v>
      </c>
      <c r="H140" s="324">
        <v>2427.8000000000002</v>
      </c>
      <c r="I140" s="324">
        <v>2476.8500000000004</v>
      </c>
      <c r="J140" s="324">
        <v>2504.75</v>
      </c>
      <c r="K140" s="323">
        <v>2448.9499999999998</v>
      </c>
      <c r="L140" s="323">
        <v>2372</v>
      </c>
      <c r="M140" s="323">
        <v>4.8011600000000003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436.75</v>
      </c>
      <c r="D141" s="324">
        <v>439.84999999999997</v>
      </c>
      <c r="E141" s="324">
        <v>431.84999999999991</v>
      </c>
      <c r="F141" s="324">
        <v>426.94999999999993</v>
      </c>
      <c r="G141" s="324">
        <v>418.94999999999987</v>
      </c>
      <c r="H141" s="324">
        <v>444.74999999999994</v>
      </c>
      <c r="I141" s="324">
        <v>452.75000000000006</v>
      </c>
      <c r="J141" s="324">
        <v>457.65</v>
      </c>
      <c r="K141" s="323">
        <v>447.85</v>
      </c>
      <c r="L141" s="323">
        <v>434.95</v>
      </c>
      <c r="M141" s="323">
        <v>4.4753499999999997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138.9</v>
      </c>
      <c r="D142" s="324">
        <v>137.9</v>
      </c>
      <c r="E142" s="324">
        <v>135.60000000000002</v>
      </c>
      <c r="F142" s="324">
        <v>132.30000000000001</v>
      </c>
      <c r="G142" s="324">
        <v>130.00000000000003</v>
      </c>
      <c r="H142" s="324">
        <v>141.20000000000002</v>
      </c>
      <c r="I142" s="324">
        <v>143.50000000000003</v>
      </c>
      <c r="J142" s="324">
        <v>146.80000000000001</v>
      </c>
      <c r="K142" s="323">
        <v>140.19999999999999</v>
      </c>
      <c r="L142" s="323">
        <v>134.6</v>
      </c>
      <c r="M142" s="323">
        <v>4.8151900000000003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291.60000000000002</v>
      </c>
      <c r="D143" s="324">
        <v>294.16666666666669</v>
      </c>
      <c r="E143" s="324">
        <v>282.78333333333336</v>
      </c>
      <c r="F143" s="324">
        <v>273.9666666666667</v>
      </c>
      <c r="G143" s="324">
        <v>262.58333333333337</v>
      </c>
      <c r="H143" s="324">
        <v>302.98333333333335</v>
      </c>
      <c r="I143" s="324">
        <v>314.36666666666667</v>
      </c>
      <c r="J143" s="324">
        <v>323.18333333333334</v>
      </c>
      <c r="K143" s="323">
        <v>305.55</v>
      </c>
      <c r="L143" s="323">
        <v>285.35000000000002</v>
      </c>
      <c r="M143" s="323">
        <v>4.6344099999999999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480.9</v>
      </c>
      <c r="D144" s="324">
        <v>481.2833333333333</v>
      </c>
      <c r="E144" s="324">
        <v>476.66666666666663</v>
      </c>
      <c r="F144" s="324">
        <v>472.43333333333334</v>
      </c>
      <c r="G144" s="324">
        <v>467.81666666666666</v>
      </c>
      <c r="H144" s="324">
        <v>485.51666666666659</v>
      </c>
      <c r="I144" s="324">
        <v>490.13333333333327</v>
      </c>
      <c r="J144" s="324">
        <v>494.36666666666656</v>
      </c>
      <c r="K144" s="323">
        <v>485.9</v>
      </c>
      <c r="L144" s="323">
        <v>477.05</v>
      </c>
      <c r="M144" s="323">
        <v>2.3800400000000002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1168.4000000000001</v>
      </c>
      <c r="D145" s="324">
        <v>1177.6000000000001</v>
      </c>
      <c r="E145" s="324">
        <v>1150.8000000000002</v>
      </c>
      <c r="F145" s="324">
        <v>1133.2</v>
      </c>
      <c r="G145" s="324">
        <v>1106.4000000000001</v>
      </c>
      <c r="H145" s="324">
        <v>1195.2000000000003</v>
      </c>
      <c r="I145" s="324">
        <v>1222</v>
      </c>
      <c r="J145" s="324">
        <v>1239.6000000000004</v>
      </c>
      <c r="K145" s="323">
        <v>1204.4000000000001</v>
      </c>
      <c r="L145" s="323">
        <v>1160</v>
      </c>
      <c r="M145" s="323">
        <v>0.42088999999999999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61.6</v>
      </c>
      <c r="D146" s="324">
        <v>61.75</v>
      </c>
      <c r="E146" s="324">
        <v>61.1</v>
      </c>
      <c r="F146" s="324">
        <v>60.6</v>
      </c>
      <c r="G146" s="324">
        <v>59.95</v>
      </c>
      <c r="H146" s="324">
        <v>62.25</v>
      </c>
      <c r="I146" s="324">
        <v>62.900000000000006</v>
      </c>
      <c r="J146" s="324">
        <v>63.4</v>
      </c>
      <c r="K146" s="323">
        <v>62.4</v>
      </c>
      <c r="L146" s="323">
        <v>61.25</v>
      </c>
      <c r="M146" s="323">
        <v>16.062819999999999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155.44999999999999</v>
      </c>
      <c r="D147" s="324">
        <v>156.80000000000001</v>
      </c>
      <c r="E147" s="324">
        <v>152.45000000000002</v>
      </c>
      <c r="F147" s="324">
        <v>149.45000000000002</v>
      </c>
      <c r="G147" s="324">
        <v>145.10000000000002</v>
      </c>
      <c r="H147" s="324">
        <v>159.80000000000001</v>
      </c>
      <c r="I147" s="324">
        <v>164.15000000000003</v>
      </c>
      <c r="J147" s="324">
        <v>167.15</v>
      </c>
      <c r="K147" s="323">
        <v>161.15</v>
      </c>
      <c r="L147" s="323">
        <v>153.80000000000001</v>
      </c>
      <c r="M147" s="323">
        <v>9.1459299999999999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107.9</v>
      </c>
      <c r="D148" s="324">
        <v>108.55000000000001</v>
      </c>
      <c r="E148" s="324">
        <v>106.40000000000002</v>
      </c>
      <c r="F148" s="324">
        <v>104.9</v>
      </c>
      <c r="G148" s="324">
        <v>102.75000000000001</v>
      </c>
      <c r="H148" s="324">
        <v>110.05000000000003</v>
      </c>
      <c r="I148" s="324">
        <v>112.2</v>
      </c>
      <c r="J148" s="324">
        <v>113.70000000000003</v>
      </c>
      <c r="K148" s="323">
        <v>110.7</v>
      </c>
      <c r="L148" s="323">
        <v>107.05</v>
      </c>
      <c r="M148" s="323">
        <v>4.7918200000000004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52.9</v>
      </c>
      <c r="D149" s="324">
        <v>53.216666666666661</v>
      </c>
      <c r="E149" s="324">
        <v>52.23333333333332</v>
      </c>
      <c r="F149" s="324">
        <v>51.566666666666656</v>
      </c>
      <c r="G149" s="324">
        <v>50.583333333333314</v>
      </c>
      <c r="H149" s="324">
        <v>53.883333333333326</v>
      </c>
      <c r="I149" s="324">
        <v>54.86666666666666</v>
      </c>
      <c r="J149" s="324">
        <v>55.533333333333331</v>
      </c>
      <c r="K149" s="323">
        <v>54.2</v>
      </c>
      <c r="L149" s="323">
        <v>52.55</v>
      </c>
      <c r="M149" s="323">
        <v>3.9407800000000002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722.25</v>
      </c>
      <c r="D150" s="324">
        <v>723.81666666666661</v>
      </c>
      <c r="E150" s="324">
        <v>713.18333333333317</v>
      </c>
      <c r="F150" s="324">
        <v>704.11666666666656</v>
      </c>
      <c r="G150" s="324">
        <v>693.48333333333312</v>
      </c>
      <c r="H150" s="324">
        <v>732.88333333333321</v>
      </c>
      <c r="I150" s="324">
        <v>743.51666666666665</v>
      </c>
      <c r="J150" s="324">
        <v>752.58333333333326</v>
      </c>
      <c r="K150" s="323">
        <v>734.45</v>
      </c>
      <c r="L150" s="323">
        <v>714.75</v>
      </c>
      <c r="M150" s="323">
        <v>0.33972999999999998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1847.15</v>
      </c>
      <c r="D151" s="324">
        <v>1840.6333333333332</v>
      </c>
      <c r="E151" s="324">
        <v>1832.0166666666664</v>
      </c>
      <c r="F151" s="324">
        <v>1816.8833333333332</v>
      </c>
      <c r="G151" s="324">
        <v>1808.2666666666664</v>
      </c>
      <c r="H151" s="324">
        <v>1855.7666666666664</v>
      </c>
      <c r="I151" s="324">
        <v>1864.3833333333332</v>
      </c>
      <c r="J151" s="324">
        <v>1879.5166666666664</v>
      </c>
      <c r="K151" s="323">
        <v>1849.25</v>
      </c>
      <c r="L151" s="323">
        <v>1825.5</v>
      </c>
      <c r="M151" s="323">
        <v>6.3005399999999998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154.85</v>
      </c>
      <c r="D152" s="324">
        <v>155.86666666666667</v>
      </c>
      <c r="E152" s="324">
        <v>153.23333333333335</v>
      </c>
      <c r="F152" s="324">
        <v>151.61666666666667</v>
      </c>
      <c r="G152" s="324">
        <v>148.98333333333335</v>
      </c>
      <c r="H152" s="324">
        <v>157.48333333333335</v>
      </c>
      <c r="I152" s="324">
        <v>160.11666666666667</v>
      </c>
      <c r="J152" s="324">
        <v>161.73333333333335</v>
      </c>
      <c r="K152" s="323">
        <v>158.5</v>
      </c>
      <c r="L152" s="323">
        <v>154.25</v>
      </c>
      <c r="M152" s="323">
        <v>23.575679999999998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131.1</v>
      </c>
      <c r="D153" s="324">
        <v>130.9</v>
      </c>
      <c r="E153" s="324">
        <v>126.9</v>
      </c>
      <c r="F153" s="324">
        <v>122.7</v>
      </c>
      <c r="G153" s="324">
        <v>118.7</v>
      </c>
      <c r="H153" s="324">
        <v>135.10000000000002</v>
      </c>
      <c r="I153" s="324">
        <v>139.10000000000002</v>
      </c>
      <c r="J153" s="324">
        <v>143.30000000000001</v>
      </c>
      <c r="K153" s="323">
        <v>134.9</v>
      </c>
      <c r="L153" s="323">
        <v>126.7</v>
      </c>
      <c r="M153" s="323">
        <v>5.8905200000000004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263.7</v>
      </c>
      <c r="D154" s="324">
        <v>264.91666666666669</v>
      </c>
      <c r="E154" s="324">
        <v>260.83333333333337</v>
      </c>
      <c r="F154" s="324">
        <v>257.9666666666667</v>
      </c>
      <c r="G154" s="324">
        <v>253.88333333333338</v>
      </c>
      <c r="H154" s="324">
        <v>267.78333333333336</v>
      </c>
      <c r="I154" s="324">
        <v>271.86666666666673</v>
      </c>
      <c r="J154" s="324">
        <v>274.73333333333335</v>
      </c>
      <c r="K154" s="323">
        <v>269</v>
      </c>
      <c r="L154" s="323">
        <v>262.05</v>
      </c>
      <c r="M154" s="323">
        <v>1.8428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97.35</v>
      </c>
      <c r="D155" s="324">
        <v>97.533333333333346</v>
      </c>
      <c r="E155" s="324">
        <v>96.616666666666688</v>
      </c>
      <c r="F155" s="324">
        <v>95.88333333333334</v>
      </c>
      <c r="G155" s="324">
        <v>94.966666666666683</v>
      </c>
      <c r="H155" s="324">
        <v>98.266666666666694</v>
      </c>
      <c r="I155" s="324">
        <v>99.183333333333351</v>
      </c>
      <c r="J155" s="324">
        <v>99.9166666666667</v>
      </c>
      <c r="K155" s="323">
        <v>98.45</v>
      </c>
      <c r="L155" s="323">
        <v>96.8</v>
      </c>
      <c r="M155" s="323">
        <v>101.29862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398.25</v>
      </c>
      <c r="D156" s="324">
        <v>407.75</v>
      </c>
      <c r="E156" s="324">
        <v>385.5</v>
      </c>
      <c r="F156" s="324">
        <v>372.75</v>
      </c>
      <c r="G156" s="324">
        <v>350.5</v>
      </c>
      <c r="H156" s="324">
        <v>420.5</v>
      </c>
      <c r="I156" s="324">
        <v>442.75</v>
      </c>
      <c r="J156" s="324">
        <v>455.5</v>
      </c>
      <c r="K156" s="323">
        <v>430</v>
      </c>
      <c r="L156" s="323">
        <v>395</v>
      </c>
      <c r="M156" s="323">
        <v>6.1575899999999999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3957.55</v>
      </c>
      <c r="D157" s="324">
        <v>3984.1333333333332</v>
      </c>
      <c r="E157" s="324">
        <v>3898.4166666666665</v>
      </c>
      <c r="F157" s="324">
        <v>3839.2833333333333</v>
      </c>
      <c r="G157" s="324">
        <v>3753.5666666666666</v>
      </c>
      <c r="H157" s="324">
        <v>4043.2666666666664</v>
      </c>
      <c r="I157" s="324">
        <v>4128.9833333333336</v>
      </c>
      <c r="J157" s="324">
        <v>4188.1166666666668</v>
      </c>
      <c r="K157" s="323">
        <v>4069.85</v>
      </c>
      <c r="L157" s="323">
        <v>3925</v>
      </c>
      <c r="M157" s="323">
        <v>0.14385999999999999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156.35</v>
      </c>
      <c r="D158" s="324">
        <v>156.86666666666665</v>
      </c>
      <c r="E158" s="324">
        <v>154.68333333333328</v>
      </c>
      <c r="F158" s="324">
        <v>153.01666666666662</v>
      </c>
      <c r="G158" s="324">
        <v>150.83333333333326</v>
      </c>
      <c r="H158" s="324">
        <v>158.5333333333333</v>
      </c>
      <c r="I158" s="324">
        <v>160.71666666666664</v>
      </c>
      <c r="J158" s="324">
        <v>162.38333333333333</v>
      </c>
      <c r="K158" s="323">
        <v>159.05000000000001</v>
      </c>
      <c r="L158" s="323">
        <v>155.19999999999999</v>
      </c>
      <c r="M158" s="323">
        <v>4.7208500000000004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3007.65</v>
      </c>
      <c r="D159" s="324">
        <v>3032.5499999999997</v>
      </c>
      <c r="E159" s="324">
        <v>2915.0999999999995</v>
      </c>
      <c r="F159" s="324">
        <v>2822.5499999999997</v>
      </c>
      <c r="G159" s="324">
        <v>2705.0999999999995</v>
      </c>
      <c r="H159" s="324">
        <v>3125.0999999999995</v>
      </c>
      <c r="I159" s="324">
        <v>3242.5499999999993</v>
      </c>
      <c r="J159" s="324">
        <v>3335.0999999999995</v>
      </c>
      <c r="K159" s="323">
        <v>3150</v>
      </c>
      <c r="L159" s="323">
        <v>2940</v>
      </c>
      <c r="M159" s="323">
        <v>0.87721000000000005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258.35000000000002</v>
      </c>
      <c r="D160" s="324">
        <v>259.61666666666667</v>
      </c>
      <c r="E160" s="324">
        <v>255.33333333333337</v>
      </c>
      <c r="F160" s="324">
        <v>252.31666666666672</v>
      </c>
      <c r="G160" s="324">
        <v>248.03333333333342</v>
      </c>
      <c r="H160" s="324">
        <v>262.63333333333333</v>
      </c>
      <c r="I160" s="324">
        <v>266.91666666666663</v>
      </c>
      <c r="J160" s="324">
        <v>269.93333333333328</v>
      </c>
      <c r="K160" s="323">
        <v>263.89999999999998</v>
      </c>
      <c r="L160" s="323">
        <v>256.60000000000002</v>
      </c>
      <c r="M160" s="323">
        <v>11.00925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35.65</v>
      </c>
      <c r="D161" s="324">
        <v>36.6</v>
      </c>
      <c r="E161" s="324">
        <v>34.300000000000004</v>
      </c>
      <c r="F161" s="324">
        <v>32.950000000000003</v>
      </c>
      <c r="G161" s="324">
        <v>30.650000000000006</v>
      </c>
      <c r="H161" s="324">
        <v>37.950000000000003</v>
      </c>
      <c r="I161" s="324">
        <v>40.25</v>
      </c>
      <c r="J161" s="324">
        <v>41.6</v>
      </c>
      <c r="K161" s="323">
        <v>38.9</v>
      </c>
      <c r="L161" s="323">
        <v>35.25</v>
      </c>
      <c r="M161" s="323">
        <v>119.60545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123.4</v>
      </c>
      <c r="D162" s="324">
        <v>124.60000000000001</v>
      </c>
      <c r="E162" s="324">
        <v>121.80000000000001</v>
      </c>
      <c r="F162" s="324">
        <v>120.2</v>
      </c>
      <c r="G162" s="324">
        <v>117.4</v>
      </c>
      <c r="H162" s="324">
        <v>126.20000000000002</v>
      </c>
      <c r="I162" s="324">
        <v>129</v>
      </c>
      <c r="J162" s="324">
        <v>130.60000000000002</v>
      </c>
      <c r="K162" s="323">
        <v>127.4</v>
      </c>
      <c r="L162" s="323">
        <v>123</v>
      </c>
      <c r="M162" s="323">
        <v>25.901340000000001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243.35</v>
      </c>
      <c r="D163" s="324">
        <v>246.45000000000002</v>
      </c>
      <c r="E163" s="324">
        <v>238.90000000000003</v>
      </c>
      <c r="F163" s="324">
        <v>234.45000000000002</v>
      </c>
      <c r="G163" s="324">
        <v>226.90000000000003</v>
      </c>
      <c r="H163" s="324">
        <v>250.90000000000003</v>
      </c>
      <c r="I163" s="324">
        <v>258.45000000000005</v>
      </c>
      <c r="J163" s="324">
        <v>262.90000000000003</v>
      </c>
      <c r="K163" s="323">
        <v>254</v>
      </c>
      <c r="L163" s="323">
        <v>242</v>
      </c>
      <c r="M163" s="323">
        <v>4.9017900000000001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144.30000000000001</v>
      </c>
      <c r="D164" s="324">
        <v>145.33333333333334</v>
      </c>
      <c r="E164" s="324">
        <v>142.9666666666667</v>
      </c>
      <c r="F164" s="324">
        <v>141.63333333333335</v>
      </c>
      <c r="G164" s="324">
        <v>139.26666666666671</v>
      </c>
      <c r="H164" s="324">
        <v>146.66666666666669</v>
      </c>
      <c r="I164" s="324">
        <v>149.0333333333333</v>
      </c>
      <c r="J164" s="324">
        <v>150.36666666666667</v>
      </c>
      <c r="K164" s="323">
        <v>147.69999999999999</v>
      </c>
      <c r="L164" s="323">
        <v>144</v>
      </c>
      <c r="M164" s="323">
        <v>190.59074000000001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2980</v>
      </c>
      <c r="D165" s="324">
        <v>2969.25</v>
      </c>
      <c r="E165" s="324">
        <v>2860.8</v>
      </c>
      <c r="F165" s="324">
        <v>2741.6000000000004</v>
      </c>
      <c r="G165" s="324">
        <v>2633.1500000000005</v>
      </c>
      <c r="H165" s="324">
        <v>3088.45</v>
      </c>
      <c r="I165" s="324">
        <v>3196.8999999999996</v>
      </c>
      <c r="J165" s="324">
        <v>3316.0999999999995</v>
      </c>
      <c r="K165" s="323">
        <v>3077.7</v>
      </c>
      <c r="L165" s="323">
        <v>2850.05</v>
      </c>
      <c r="M165" s="323">
        <v>0.31891000000000003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2728.65</v>
      </c>
      <c r="D166" s="324">
        <v>2726.9666666666667</v>
      </c>
      <c r="E166" s="324">
        <v>2696.6833333333334</v>
      </c>
      <c r="F166" s="324">
        <v>2664.7166666666667</v>
      </c>
      <c r="G166" s="324">
        <v>2634.4333333333334</v>
      </c>
      <c r="H166" s="324">
        <v>2758.9333333333334</v>
      </c>
      <c r="I166" s="324">
        <v>2789.2166666666672</v>
      </c>
      <c r="J166" s="324">
        <v>2821.1833333333334</v>
      </c>
      <c r="K166" s="323">
        <v>2757.25</v>
      </c>
      <c r="L166" s="323">
        <v>2695</v>
      </c>
      <c r="M166" s="323">
        <v>0.1115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340.4</v>
      </c>
      <c r="D167" s="324">
        <v>342.9666666666667</v>
      </c>
      <c r="E167" s="324">
        <v>335.58333333333337</v>
      </c>
      <c r="F167" s="324">
        <v>330.76666666666665</v>
      </c>
      <c r="G167" s="324">
        <v>323.38333333333333</v>
      </c>
      <c r="H167" s="324">
        <v>347.78333333333342</v>
      </c>
      <c r="I167" s="324">
        <v>355.16666666666674</v>
      </c>
      <c r="J167" s="324">
        <v>359.98333333333346</v>
      </c>
      <c r="K167" s="323">
        <v>350.35</v>
      </c>
      <c r="L167" s="323">
        <v>338.15</v>
      </c>
      <c r="M167" s="323">
        <v>2.34531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117.55</v>
      </c>
      <c r="D168" s="324">
        <v>118.48333333333335</v>
      </c>
      <c r="E168" s="324">
        <v>116.2166666666667</v>
      </c>
      <c r="F168" s="324">
        <v>114.88333333333335</v>
      </c>
      <c r="G168" s="324">
        <v>112.6166666666667</v>
      </c>
      <c r="H168" s="324">
        <v>119.81666666666669</v>
      </c>
      <c r="I168" s="324">
        <v>122.08333333333334</v>
      </c>
      <c r="J168" s="324">
        <v>123.41666666666669</v>
      </c>
      <c r="K168" s="323">
        <v>120.75</v>
      </c>
      <c r="L168" s="323">
        <v>117.15</v>
      </c>
      <c r="M168" s="323">
        <v>5.5098099999999999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4901.5</v>
      </c>
      <c r="D169" s="324">
        <v>4908.5</v>
      </c>
      <c r="E169" s="324">
        <v>4870.8999999999996</v>
      </c>
      <c r="F169" s="324">
        <v>4840.2999999999993</v>
      </c>
      <c r="G169" s="324">
        <v>4802.6999999999989</v>
      </c>
      <c r="H169" s="324">
        <v>4939.1000000000004</v>
      </c>
      <c r="I169" s="324">
        <v>4976.7000000000007</v>
      </c>
      <c r="J169" s="324">
        <v>5007.3000000000011</v>
      </c>
      <c r="K169" s="323">
        <v>4946.1000000000004</v>
      </c>
      <c r="L169" s="323">
        <v>4877.8999999999996</v>
      </c>
      <c r="M169" s="323">
        <v>3.9750000000000001E-2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3282.65</v>
      </c>
      <c r="D170" s="324">
        <v>3290.5333333333333</v>
      </c>
      <c r="E170" s="324">
        <v>3248.1166666666668</v>
      </c>
      <c r="F170" s="324">
        <v>3213.5833333333335</v>
      </c>
      <c r="G170" s="324">
        <v>3171.166666666667</v>
      </c>
      <c r="H170" s="324">
        <v>3325.0666666666666</v>
      </c>
      <c r="I170" s="324">
        <v>3367.4833333333336</v>
      </c>
      <c r="J170" s="324">
        <v>3402.0166666666664</v>
      </c>
      <c r="K170" s="323">
        <v>3332.95</v>
      </c>
      <c r="L170" s="323">
        <v>3256</v>
      </c>
      <c r="M170" s="323">
        <v>0.72209000000000001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1577.15</v>
      </c>
      <c r="D171" s="324">
        <v>1580.05</v>
      </c>
      <c r="E171" s="324">
        <v>1557.1</v>
      </c>
      <c r="F171" s="324">
        <v>1537.05</v>
      </c>
      <c r="G171" s="324">
        <v>1514.1</v>
      </c>
      <c r="H171" s="324">
        <v>1600.1</v>
      </c>
      <c r="I171" s="324">
        <v>1623.0500000000002</v>
      </c>
      <c r="J171" s="324">
        <v>1643.1</v>
      </c>
      <c r="K171" s="323">
        <v>1603</v>
      </c>
      <c r="L171" s="323">
        <v>1560</v>
      </c>
      <c r="M171" s="323">
        <v>0.28421999999999997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455.75</v>
      </c>
      <c r="D172" s="324">
        <v>456.01666666666665</v>
      </c>
      <c r="E172" s="324">
        <v>445.2833333333333</v>
      </c>
      <c r="F172" s="324">
        <v>434.81666666666666</v>
      </c>
      <c r="G172" s="324">
        <v>424.08333333333331</v>
      </c>
      <c r="H172" s="324">
        <v>466.48333333333329</v>
      </c>
      <c r="I172" s="324">
        <v>477.21666666666664</v>
      </c>
      <c r="J172" s="324">
        <v>487.68333333333328</v>
      </c>
      <c r="K172" s="323">
        <v>466.75</v>
      </c>
      <c r="L172" s="323">
        <v>445.55</v>
      </c>
      <c r="M172" s="323">
        <v>24.233989999999999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4327.8500000000004</v>
      </c>
      <c r="D173" s="324">
        <v>4359.0166666666664</v>
      </c>
      <c r="E173" s="324">
        <v>4274.0333333333328</v>
      </c>
      <c r="F173" s="324">
        <v>4220.2166666666662</v>
      </c>
      <c r="G173" s="324">
        <v>4135.2333333333327</v>
      </c>
      <c r="H173" s="324">
        <v>4412.833333333333</v>
      </c>
      <c r="I173" s="324">
        <v>4497.8166666666666</v>
      </c>
      <c r="J173" s="324">
        <v>4551.6333333333332</v>
      </c>
      <c r="K173" s="323">
        <v>4444</v>
      </c>
      <c r="L173" s="323">
        <v>4305.2</v>
      </c>
      <c r="M173" s="323">
        <v>0.26184000000000002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762.45</v>
      </c>
      <c r="D174" s="324">
        <v>766.33333333333337</v>
      </c>
      <c r="E174" s="324">
        <v>747.66666666666674</v>
      </c>
      <c r="F174" s="324">
        <v>732.88333333333333</v>
      </c>
      <c r="G174" s="324">
        <v>714.2166666666667</v>
      </c>
      <c r="H174" s="324">
        <v>781.11666666666679</v>
      </c>
      <c r="I174" s="324">
        <v>799.78333333333353</v>
      </c>
      <c r="J174" s="324">
        <v>814.56666666666683</v>
      </c>
      <c r="K174" s="323">
        <v>785</v>
      </c>
      <c r="L174" s="323">
        <v>751.55</v>
      </c>
      <c r="M174" s="323">
        <v>81.666309999999996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1064.75</v>
      </c>
      <c r="D175" s="324">
        <v>1055.9833333333333</v>
      </c>
      <c r="E175" s="324">
        <v>1043.2666666666667</v>
      </c>
      <c r="F175" s="324">
        <v>1021.7833333333333</v>
      </c>
      <c r="G175" s="324">
        <v>1009.0666666666666</v>
      </c>
      <c r="H175" s="324">
        <v>1077.4666666666667</v>
      </c>
      <c r="I175" s="324">
        <v>1090.1833333333334</v>
      </c>
      <c r="J175" s="324">
        <v>1111.6666666666667</v>
      </c>
      <c r="K175" s="323">
        <v>1068.7</v>
      </c>
      <c r="L175" s="323">
        <v>1034.5</v>
      </c>
      <c r="M175" s="323">
        <v>0.27932000000000001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472.05</v>
      </c>
      <c r="D176" s="324">
        <v>476.10000000000008</v>
      </c>
      <c r="E176" s="324">
        <v>467.35000000000014</v>
      </c>
      <c r="F176" s="324">
        <v>462.65000000000003</v>
      </c>
      <c r="G176" s="324">
        <v>453.90000000000009</v>
      </c>
      <c r="H176" s="324">
        <v>480.80000000000018</v>
      </c>
      <c r="I176" s="324">
        <v>489.55000000000007</v>
      </c>
      <c r="J176" s="324">
        <v>494.25000000000023</v>
      </c>
      <c r="K176" s="323">
        <v>484.85</v>
      </c>
      <c r="L176" s="323">
        <v>471.4</v>
      </c>
      <c r="M176" s="323">
        <v>1.7446699999999999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722.25</v>
      </c>
      <c r="D177" s="324">
        <v>731.9666666666667</v>
      </c>
      <c r="E177" s="324">
        <v>710.28333333333342</v>
      </c>
      <c r="F177" s="324">
        <v>698.31666666666672</v>
      </c>
      <c r="G177" s="324">
        <v>676.63333333333344</v>
      </c>
      <c r="H177" s="324">
        <v>743.93333333333339</v>
      </c>
      <c r="I177" s="324">
        <v>765.61666666666679</v>
      </c>
      <c r="J177" s="324">
        <v>777.58333333333337</v>
      </c>
      <c r="K177" s="323">
        <v>753.65</v>
      </c>
      <c r="L177" s="323">
        <v>720</v>
      </c>
      <c r="M177" s="323">
        <v>15.19162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489.9</v>
      </c>
      <c r="D178" s="324">
        <v>491.65000000000003</v>
      </c>
      <c r="E178" s="324">
        <v>481.30000000000007</v>
      </c>
      <c r="F178" s="324">
        <v>472.70000000000005</v>
      </c>
      <c r="G178" s="324">
        <v>462.35000000000008</v>
      </c>
      <c r="H178" s="324">
        <v>500.25000000000006</v>
      </c>
      <c r="I178" s="324">
        <v>510.60000000000008</v>
      </c>
      <c r="J178" s="324">
        <v>519.20000000000005</v>
      </c>
      <c r="K178" s="323">
        <v>502</v>
      </c>
      <c r="L178" s="323">
        <v>483.05</v>
      </c>
      <c r="M178" s="323">
        <v>1.36232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1607.8</v>
      </c>
      <c r="D179" s="324">
        <v>1616.3166666666666</v>
      </c>
      <c r="E179" s="324">
        <v>1592.9333333333332</v>
      </c>
      <c r="F179" s="324">
        <v>1578.0666666666666</v>
      </c>
      <c r="G179" s="324">
        <v>1554.6833333333332</v>
      </c>
      <c r="H179" s="324">
        <v>1631.1833333333332</v>
      </c>
      <c r="I179" s="324">
        <v>1654.5666666666664</v>
      </c>
      <c r="J179" s="324">
        <v>1669.4333333333332</v>
      </c>
      <c r="K179" s="323">
        <v>1639.7</v>
      </c>
      <c r="L179" s="323">
        <v>1601.45</v>
      </c>
      <c r="M179" s="323">
        <v>12.062419999999999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83.3</v>
      </c>
      <c r="D180" s="324">
        <v>83.55</v>
      </c>
      <c r="E180" s="324">
        <v>82.6</v>
      </c>
      <c r="F180" s="324">
        <v>81.899999999999991</v>
      </c>
      <c r="G180" s="324">
        <v>80.949999999999989</v>
      </c>
      <c r="H180" s="324">
        <v>84.25</v>
      </c>
      <c r="I180" s="324">
        <v>85.200000000000017</v>
      </c>
      <c r="J180" s="324">
        <v>85.9</v>
      </c>
      <c r="K180" s="323">
        <v>84.5</v>
      </c>
      <c r="L180" s="323">
        <v>82.85</v>
      </c>
      <c r="M180" s="323">
        <v>3.3241700000000001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313.75</v>
      </c>
      <c r="D181" s="324">
        <v>313.55</v>
      </c>
      <c r="E181" s="324">
        <v>307.20000000000005</v>
      </c>
      <c r="F181" s="324">
        <v>300.65000000000003</v>
      </c>
      <c r="G181" s="324">
        <v>294.30000000000007</v>
      </c>
      <c r="H181" s="324">
        <v>320.10000000000002</v>
      </c>
      <c r="I181" s="324">
        <v>326.45000000000005</v>
      </c>
      <c r="J181" s="324">
        <v>333</v>
      </c>
      <c r="K181" s="323">
        <v>319.89999999999998</v>
      </c>
      <c r="L181" s="323">
        <v>307</v>
      </c>
      <c r="M181" s="323">
        <v>25.063780000000001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492.6</v>
      </c>
      <c r="D182" s="324">
        <v>494.93333333333334</v>
      </c>
      <c r="E182" s="324">
        <v>488.16666666666669</v>
      </c>
      <c r="F182" s="324">
        <v>483.73333333333335</v>
      </c>
      <c r="G182" s="324">
        <v>476.9666666666667</v>
      </c>
      <c r="H182" s="324">
        <v>499.36666666666667</v>
      </c>
      <c r="I182" s="324">
        <v>506.13333333333333</v>
      </c>
      <c r="J182" s="324">
        <v>510.56666666666666</v>
      </c>
      <c r="K182" s="323">
        <v>501.7</v>
      </c>
      <c r="L182" s="323">
        <v>490.5</v>
      </c>
      <c r="M182" s="323">
        <v>4.9453899999999997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1569.45</v>
      </c>
      <c r="D183" s="324">
        <v>1580.1166666666668</v>
      </c>
      <c r="E183" s="324">
        <v>1545.7833333333335</v>
      </c>
      <c r="F183" s="324">
        <v>1522.1166666666668</v>
      </c>
      <c r="G183" s="324">
        <v>1487.7833333333335</v>
      </c>
      <c r="H183" s="324">
        <v>1603.7833333333335</v>
      </c>
      <c r="I183" s="324">
        <v>1638.1166666666666</v>
      </c>
      <c r="J183" s="324">
        <v>1661.7833333333335</v>
      </c>
      <c r="K183" s="323">
        <v>1614.45</v>
      </c>
      <c r="L183" s="323">
        <v>1556.45</v>
      </c>
      <c r="M183" s="323">
        <v>12.863250000000001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190</v>
      </c>
      <c r="D184" s="324">
        <v>186.98333333333335</v>
      </c>
      <c r="E184" s="324">
        <v>181.01666666666671</v>
      </c>
      <c r="F184" s="324">
        <v>172.03333333333336</v>
      </c>
      <c r="G184" s="324">
        <v>166.06666666666672</v>
      </c>
      <c r="H184" s="324">
        <v>195.9666666666667</v>
      </c>
      <c r="I184" s="324">
        <v>201.93333333333334</v>
      </c>
      <c r="J184" s="324">
        <v>210.91666666666669</v>
      </c>
      <c r="K184" s="323">
        <v>192.95</v>
      </c>
      <c r="L184" s="323">
        <v>178</v>
      </c>
      <c r="M184" s="323">
        <v>118.38924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1819.9</v>
      </c>
      <c r="D185" s="324">
        <v>1849.6166666666668</v>
      </c>
      <c r="E185" s="324">
        <v>1779.8833333333337</v>
      </c>
      <c r="F185" s="324">
        <v>1739.8666666666668</v>
      </c>
      <c r="G185" s="324">
        <v>1670.1333333333337</v>
      </c>
      <c r="H185" s="324">
        <v>1889.6333333333337</v>
      </c>
      <c r="I185" s="324">
        <v>1959.3666666666668</v>
      </c>
      <c r="J185" s="324">
        <v>1999.3833333333337</v>
      </c>
      <c r="K185" s="323">
        <v>1919.35</v>
      </c>
      <c r="L185" s="323">
        <v>1809.6</v>
      </c>
      <c r="M185" s="323">
        <v>0.96587999999999996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148.94999999999999</v>
      </c>
      <c r="D186" s="324">
        <v>150.03333333333333</v>
      </c>
      <c r="E186" s="324">
        <v>146.16666666666666</v>
      </c>
      <c r="F186" s="324">
        <v>143.38333333333333</v>
      </c>
      <c r="G186" s="324">
        <v>139.51666666666665</v>
      </c>
      <c r="H186" s="324">
        <v>152.81666666666666</v>
      </c>
      <c r="I186" s="324">
        <v>156.68333333333334</v>
      </c>
      <c r="J186" s="324">
        <v>159.46666666666667</v>
      </c>
      <c r="K186" s="323">
        <v>153.9</v>
      </c>
      <c r="L186" s="323">
        <v>147.25</v>
      </c>
      <c r="M186" s="323">
        <v>103.90282000000001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269.55</v>
      </c>
      <c r="D187" s="324">
        <v>268.38333333333338</v>
      </c>
      <c r="E187" s="324">
        <v>262.36666666666679</v>
      </c>
      <c r="F187" s="324">
        <v>255.18333333333339</v>
      </c>
      <c r="G187" s="324">
        <v>249.1666666666668</v>
      </c>
      <c r="H187" s="324">
        <v>275.56666666666678</v>
      </c>
      <c r="I187" s="324">
        <v>281.58333333333331</v>
      </c>
      <c r="J187" s="324">
        <v>288.76666666666677</v>
      </c>
      <c r="K187" s="323">
        <v>274.39999999999998</v>
      </c>
      <c r="L187" s="323">
        <v>261.2</v>
      </c>
      <c r="M187" s="323">
        <v>13.30702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737.4</v>
      </c>
      <c r="D188" s="324">
        <v>745.36666666666667</v>
      </c>
      <c r="E188" s="324">
        <v>722.7833333333333</v>
      </c>
      <c r="F188" s="324">
        <v>708.16666666666663</v>
      </c>
      <c r="G188" s="324">
        <v>685.58333333333326</v>
      </c>
      <c r="H188" s="324">
        <v>759.98333333333335</v>
      </c>
      <c r="I188" s="324">
        <v>782.56666666666661</v>
      </c>
      <c r="J188" s="324">
        <v>797.18333333333339</v>
      </c>
      <c r="K188" s="323">
        <v>767.95</v>
      </c>
      <c r="L188" s="323">
        <v>730.75</v>
      </c>
      <c r="M188" s="323">
        <v>3.2233499999999999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499.7</v>
      </c>
      <c r="D189" s="324">
        <v>501.84999999999997</v>
      </c>
      <c r="E189" s="324">
        <v>495.84999999999991</v>
      </c>
      <c r="F189" s="324">
        <v>491.99999999999994</v>
      </c>
      <c r="G189" s="324">
        <v>485.99999999999989</v>
      </c>
      <c r="H189" s="324">
        <v>505.69999999999993</v>
      </c>
      <c r="I189" s="324">
        <v>511.70000000000005</v>
      </c>
      <c r="J189" s="324">
        <v>515.54999999999995</v>
      </c>
      <c r="K189" s="323">
        <v>507.85</v>
      </c>
      <c r="L189" s="323">
        <v>498</v>
      </c>
      <c r="M189" s="323">
        <v>13.34474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1446.2</v>
      </c>
      <c r="D190" s="324">
        <v>1451.6833333333332</v>
      </c>
      <c r="E190" s="324">
        <v>1433.3666666666663</v>
      </c>
      <c r="F190" s="324">
        <v>1420.5333333333331</v>
      </c>
      <c r="G190" s="324">
        <v>1402.2166666666662</v>
      </c>
      <c r="H190" s="324">
        <v>1464.5166666666664</v>
      </c>
      <c r="I190" s="324">
        <v>1482.8333333333335</v>
      </c>
      <c r="J190" s="324">
        <v>1495.6666666666665</v>
      </c>
      <c r="K190" s="323">
        <v>1470</v>
      </c>
      <c r="L190" s="323">
        <v>1438.85</v>
      </c>
      <c r="M190" s="323">
        <v>5.8749399999999996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1147.75</v>
      </c>
      <c r="D191" s="324">
        <v>1156</v>
      </c>
      <c r="E191" s="324">
        <v>1134.75</v>
      </c>
      <c r="F191" s="324">
        <v>1121.75</v>
      </c>
      <c r="G191" s="324">
        <v>1100.5</v>
      </c>
      <c r="H191" s="324">
        <v>1169</v>
      </c>
      <c r="I191" s="324">
        <v>1190.25</v>
      </c>
      <c r="J191" s="324">
        <v>1203.25</v>
      </c>
      <c r="K191" s="323">
        <v>1177.25</v>
      </c>
      <c r="L191" s="323">
        <v>1143</v>
      </c>
      <c r="M191" s="323">
        <v>2.6661999999999999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19.05</v>
      </c>
      <c r="D192" s="324">
        <v>19.083333333333332</v>
      </c>
      <c r="E192" s="324">
        <v>18.866666666666664</v>
      </c>
      <c r="F192" s="324">
        <v>18.68333333333333</v>
      </c>
      <c r="G192" s="324">
        <v>18.466666666666661</v>
      </c>
      <c r="H192" s="324">
        <v>19.266666666666666</v>
      </c>
      <c r="I192" s="324">
        <v>19.483333333333334</v>
      </c>
      <c r="J192" s="324">
        <v>19.666666666666668</v>
      </c>
      <c r="K192" s="323">
        <v>19.3</v>
      </c>
      <c r="L192" s="323">
        <v>18.899999999999999</v>
      </c>
      <c r="M192" s="323">
        <v>22.626390000000001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1201.5999999999999</v>
      </c>
      <c r="D193" s="324">
        <v>1203.9166666666667</v>
      </c>
      <c r="E193" s="324">
        <v>1185.8333333333335</v>
      </c>
      <c r="F193" s="324">
        <v>1170.0666666666668</v>
      </c>
      <c r="G193" s="324">
        <v>1151.9833333333336</v>
      </c>
      <c r="H193" s="324">
        <v>1219.6833333333334</v>
      </c>
      <c r="I193" s="324">
        <v>1237.7666666666669</v>
      </c>
      <c r="J193" s="324">
        <v>1253.5333333333333</v>
      </c>
      <c r="K193" s="323">
        <v>1222</v>
      </c>
      <c r="L193" s="323">
        <v>1188.1500000000001</v>
      </c>
      <c r="M193" s="323">
        <v>0.41261999999999999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1137.1500000000001</v>
      </c>
      <c r="D194" s="324">
        <v>1144.1499999999999</v>
      </c>
      <c r="E194" s="324">
        <v>1124.0499999999997</v>
      </c>
      <c r="F194" s="324">
        <v>1110.9499999999998</v>
      </c>
      <c r="G194" s="324">
        <v>1090.8499999999997</v>
      </c>
      <c r="H194" s="324">
        <v>1157.2499999999998</v>
      </c>
      <c r="I194" s="324">
        <v>1177.3499999999997</v>
      </c>
      <c r="J194" s="324">
        <v>1190.4499999999998</v>
      </c>
      <c r="K194" s="323">
        <v>1164.25</v>
      </c>
      <c r="L194" s="323">
        <v>1131.05</v>
      </c>
      <c r="M194" s="323">
        <v>10.00399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1168.05</v>
      </c>
      <c r="D195" s="324">
        <v>1181.0166666666667</v>
      </c>
      <c r="E195" s="324">
        <v>1152.1333333333332</v>
      </c>
      <c r="F195" s="324">
        <v>1136.2166666666665</v>
      </c>
      <c r="G195" s="324">
        <v>1107.333333333333</v>
      </c>
      <c r="H195" s="324">
        <v>1196.9333333333334</v>
      </c>
      <c r="I195" s="324">
        <v>1225.8166666666671</v>
      </c>
      <c r="J195" s="324">
        <v>1241.7333333333336</v>
      </c>
      <c r="K195" s="323">
        <v>1209.9000000000001</v>
      </c>
      <c r="L195" s="323">
        <v>1165.0999999999999</v>
      </c>
      <c r="M195" s="323">
        <v>40.464399999999998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2391.9</v>
      </c>
      <c r="D196" s="324">
        <v>2411.4666666666667</v>
      </c>
      <c r="E196" s="324">
        <v>2363.9333333333334</v>
      </c>
      <c r="F196" s="324">
        <v>2335.9666666666667</v>
      </c>
      <c r="G196" s="324">
        <v>2288.4333333333334</v>
      </c>
      <c r="H196" s="324">
        <v>2439.4333333333334</v>
      </c>
      <c r="I196" s="324">
        <v>2486.9666666666672</v>
      </c>
      <c r="J196" s="324">
        <v>2514.9333333333334</v>
      </c>
      <c r="K196" s="323">
        <v>2459</v>
      </c>
      <c r="L196" s="323">
        <v>2383.5</v>
      </c>
      <c r="M196" s="323">
        <v>37.02411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2152.85</v>
      </c>
      <c r="D197" s="324">
        <v>2184.7333333333336</v>
      </c>
      <c r="E197" s="324">
        <v>2113.7166666666672</v>
      </c>
      <c r="F197" s="324">
        <v>2074.5833333333335</v>
      </c>
      <c r="G197" s="324">
        <v>2003.5666666666671</v>
      </c>
      <c r="H197" s="324">
        <v>2223.8666666666672</v>
      </c>
      <c r="I197" s="324">
        <v>2294.8833333333337</v>
      </c>
      <c r="J197" s="324">
        <v>2334.0166666666673</v>
      </c>
      <c r="K197" s="323">
        <v>2255.75</v>
      </c>
      <c r="L197" s="323">
        <v>2145.6</v>
      </c>
      <c r="M197" s="323">
        <v>3.6789399999999999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1486.5</v>
      </c>
      <c r="D198" s="324">
        <v>1484.3166666666666</v>
      </c>
      <c r="E198" s="324">
        <v>1474.9833333333331</v>
      </c>
      <c r="F198" s="324">
        <v>1463.4666666666665</v>
      </c>
      <c r="G198" s="324">
        <v>1454.133333333333</v>
      </c>
      <c r="H198" s="324">
        <v>1495.8333333333333</v>
      </c>
      <c r="I198" s="324">
        <v>1505.1666666666667</v>
      </c>
      <c r="J198" s="324">
        <v>1516.6833333333334</v>
      </c>
      <c r="K198" s="323">
        <v>1493.65</v>
      </c>
      <c r="L198" s="323">
        <v>1472.8</v>
      </c>
      <c r="M198" s="323">
        <v>61.289380000000001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522.35</v>
      </c>
      <c r="D199" s="324">
        <v>525.63333333333333</v>
      </c>
      <c r="E199" s="324">
        <v>516.9666666666667</v>
      </c>
      <c r="F199" s="324">
        <v>511.58333333333337</v>
      </c>
      <c r="G199" s="324">
        <v>502.91666666666674</v>
      </c>
      <c r="H199" s="324">
        <v>531.01666666666665</v>
      </c>
      <c r="I199" s="324">
        <v>539.68333333333339</v>
      </c>
      <c r="J199" s="324">
        <v>545.06666666666661</v>
      </c>
      <c r="K199" s="323">
        <v>534.29999999999995</v>
      </c>
      <c r="L199" s="323">
        <v>520.25</v>
      </c>
      <c r="M199" s="323">
        <v>40.640030000000003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1251.3</v>
      </c>
      <c r="D200" s="324">
        <v>1262.1833333333334</v>
      </c>
      <c r="E200" s="324">
        <v>1235.3666666666668</v>
      </c>
      <c r="F200" s="324">
        <v>1219.4333333333334</v>
      </c>
      <c r="G200" s="324">
        <v>1192.6166666666668</v>
      </c>
      <c r="H200" s="324">
        <v>1278.1166666666668</v>
      </c>
      <c r="I200" s="324">
        <v>1304.9333333333334</v>
      </c>
      <c r="J200" s="324">
        <v>1320.8666666666668</v>
      </c>
      <c r="K200" s="323">
        <v>1289</v>
      </c>
      <c r="L200" s="323">
        <v>1246.25</v>
      </c>
      <c r="M200" s="323">
        <v>2.8039299999999998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192.1</v>
      </c>
      <c r="D201" s="324">
        <v>194.33333333333334</v>
      </c>
      <c r="E201" s="324">
        <v>189.26666666666668</v>
      </c>
      <c r="F201" s="324">
        <v>186.43333333333334</v>
      </c>
      <c r="G201" s="324">
        <v>181.36666666666667</v>
      </c>
      <c r="H201" s="324">
        <v>197.16666666666669</v>
      </c>
      <c r="I201" s="324">
        <v>202.23333333333335</v>
      </c>
      <c r="J201" s="324">
        <v>205.06666666666669</v>
      </c>
      <c r="K201" s="323">
        <v>199.4</v>
      </c>
      <c r="L201" s="323">
        <v>191.5</v>
      </c>
      <c r="M201" s="323">
        <v>1.88818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123.85</v>
      </c>
      <c r="D202" s="324">
        <v>124.78333333333335</v>
      </c>
      <c r="E202" s="324">
        <v>121.56666666666669</v>
      </c>
      <c r="F202" s="324">
        <v>119.28333333333335</v>
      </c>
      <c r="G202" s="324">
        <v>116.06666666666669</v>
      </c>
      <c r="H202" s="324">
        <v>127.06666666666669</v>
      </c>
      <c r="I202" s="324">
        <v>130.28333333333336</v>
      </c>
      <c r="J202" s="324">
        <v>132.56666666666669</v>
      </c>
      <c r="K202" s="323">
        <v>128</v>
      </c>
      <c r="L202" s="323">
        <v>122.5</v>
      </c>
      <c r="M202" s="323">
        <v>19.581119999999999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2391.5500000000002</v>
      </c>
      <c r="D203" s="324">
        <v>2406.5</v>
      </c>
      <c r="E203" s="324">
        <v>2365.0500000000002</v>
      </c>
      <c r="F203" s="324">
        <v>2338.5500000000002</v>
      </c>
      <c r="G203" s="324">
        <v>2297.1000000000004</v>
      </c>
      <c r="H203" s="324">
        <v>2433</v>
      </c>
      <c r="I203" s="324">
        <v>2474.4499999999998</v>
      </c>
      <c r="J203" s="324">
        <v>2500.9499999999998</v>
      </c>
      <c r="K203" s="323">
        <v>2447.9499999999998</v>
      </c>
      <c r="L203" s="323">
        <v>2380</v>
      </c>
      <c r="M203" s="323">
        <v>5.1689299999999996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73.900000000000006</v>
      </c>
      <c r="D204" s="324">
        <v>74.566666666666677</v>
      </c>
      <c r="E204" s="324">
        <v>72.933333333333351</v>
      </c>
      <c r="F204" s="324">
        <v>71.966666666666669</v>
      </c>
      <c r="G204" s="324">
        <v>70.333333333333343</v>
      </c>
      <c r="H204" s="324">
        <v>75.53333333333336</v>
      </c>
      <c r="I204" s="324">
        <v>77.166666666666686</v>
      </c>
      <c r="J204" s="324">
        <v>78.133333333333368</v>
      </c>
      <c r="K204" s="323">
        <v>76.2</v>
      </c>
      <c r="L204" s="323">
        <v>73.599999999999994</v>
      </c>
      <c r="M204" s="323">
        <v>70.319320000000005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1092.25</v>
      </c>
      <c r="D205" s="324">
        <v>1096.4166666666667</v>
      </c>
      <c r="E205" s="324">
        <v>1072.9333333333334</v>
      </c>
      <c r="F205" s="324">
        <v>1053.6166666666666</v>
      </c>
      <c r="G205" s="324">
        <v>1030.1333333333332</v>
      </c>
      <c r="H205" s="324">
        <v>1115.7333333333336</v>
      </c>
      <c r="I205" s="324">
        <v>1139.2166666666667</v>
      </c>
      <c r="J205" s="324">
        <v>1158.5333333333338</v>
      </c>
      <c r="K205" s="323">
        <v>1119.9000000000001</v>
      </c>
      <c r="L205" s="323">
        <v>1077.0999999999999</v>
      </c>
      <c r="M205" s="323">
        <v>1.0931900000000001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407.05</v>
      </c>
      <c r="D206" s="324">
        <v>410.36666666666662</v>
      </c>
      <c r="E206" s="324">
        <v>400.78333333333325</v>
      </c>
      <c r="F206" s="324">
        <v>394.51666666666665</v>
      </c>
      <c r="G206" s="324">
        <v>384.93333333333328</v>
      </c>
      <c r="H206" s="324">
        <v>416.63333333333321</v>
      </c>
      <c r="I206" s="324">
        <v>426.21666666666658</v>
      </c>
      <c r="J206" s="324">
        <v>432.48333333333318</v>
      </c>
      <c r="K206" s="323">
        <v>419.95</v>
      </c>
      <c r="L206" s="323">
        <v>404.1</v>
      </c>
      <c r="M206" s="323">
        <v>1.04105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589.95000000000005</v>
      </c>
      <c r="D207" s="324">
        <v>591.15</v>
      </c>
      <c r="E207" s="324">
        <v>581.34999999999991</v>
      </c>
      <c r="F207" s="324">
        <v>572.74999999999989</v>
      </c>
      <c r="G207" s="324">
        <v>562.94999999999982</v>
      </c>
      <c r="H207" s="324">
        <v>599.75</v>
      </c>
      <c r="I207" s="324">
        <v>609.54999999999995</v>
      </c>
      <c r="J207" s="324">
        <v>618.15000000000009</v>
      </c>
      <c r="K207" s="323">
        <v>600.95000000000005</v>
      </c>
      <c r="L207" s="323">
        <v>582.54999999999995</v>
      </c>
      <c r="M207" s="323">
        <v>141.59370999999999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117</v>
      </c>
      <c r="D208" s="324">
        <v>118.16666666666667</v>
      </c>
      <c r="E208" s="324">
        <v>115.33333333333334</v>
      </c>
      <c r="F208" s="324">
        <v>113.66666666666667</v>
      </c>
      <c r="G208" s="324">
        <v>110.83333333333334</v>
      </c>
      <c r="H208" s="324">
        <v>119.83333333333334</v>
      </c>
      <c r="I208" s="324">
        <v>122.66666666666669</v>
      </c>
      <c r="J208" s="324">
        <v>124.33333333333334</v>
      </c>
      <c r="K208" s="323">
        <v>121</v>
      </c>
      <c r="L208" s="323">
        <v>116.5</v>
      </c>
      <c r="M208" s="323">
        <v>53.466769999999997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276.2</v>
      </c>
      <c r="D209" s="324">
        <v>276.36666666666662</v>
      </c>
      <c r="E209" s="324">
        <v>273.08333333333326</v>
      </c>
      <c r="F209" s="324">
        <v>269.96666666666664</v>
      </c>
      <c r="G209" s="324">
        <v>266.68333333333328</v>
      </c>
      <c r="H209" s="324">
        <v>279.48333333333323</v>
      </c>
      <c r="I209" s="324">
        <v>282.76666666666665</v>
      </c>
      <c r="J209" s="324">
        <v>285.88333333333321</v>
      </c>
      <c r="K209" s="323">
        <v>279.64999999999998</v>
      </c>
      <c r="L209" s="323">
        <v>273.25</v>
      </c>
      <c r="M209" s="323">
        <v>76.484560000000002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2051.1999999999998</v>
      </c>
      <c r="D210" s="324">
        <v>2069.3666666666668</v>
      </c>
      <c r="E210" s="324">
        <v>2027.8333333333335</v>
      </c>
      <c r="F210" s="324">
        <v>2004.4666666666667</v>
      </c>
      <c r="G210" s="324">
        <v>1962.9333333333334</v>
      </c>
      <c r="H210" s="324">
        <v>2092.7333333333336</v>
      </c>
      <c r="I210" s="324">
        <v>2134.2666666666664</v>
      </c>
      <c r="J210" s="324">
        <v>2157.6333333333337</v>
      </c>
      <c r="K210" s="323">
        <v>2110.9</v>
      </c>
      <c r="L210" s="323">
        <v>2046</v>
      </c>
      <c r="M210" s="323">
        <v>16.74982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311.39999999999998</v>
      </c>
      <c r="D211" s="324">
        <v>312.24999999999994</v>
      </c>
      <c r="E211" s="324">
        <v>309.7999999999999</v>
      </c>
      <c r="F211" s="324">
        <v>308.19999999999993</v>
      </c>
      <c r="G211" s="324">
        <v>305.74999999999989</v>
      </c>
      <c r="H211" s="324">
        <v>313.84999999999991</v>
      </c>
      <c r="I211" s="324">
        <v>316.29999999999995</v>
      </c>
      <c r="J211" s="324">
        <v>317.89999999999992</v>
      </c>
      <c r="K211" s="323">
        <v>314.7</v>
      </c>
      <c r="L211" s="323">
        <v>310.64999999999998</v>
      </c>
      <c r="M211" s="323">
        <v>10.531169999999999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720.35</v>
      </c>
      <c r="D212" s="324">
        <v>736.2833333333333</v>
      </c>
      <c r="E212" s="324">
        <v>690.56666666666661</v>
      </c>
      <c r="F212" s="324">
        <v>660.7833333333333</v>
      </c>
      <c r="G212" s="324">
        <v>615.06666666666661</v>
      </c>
      <c r="H212" s="324">
        <v>766.06666666666661</v>
      </c>
      <c r="I212" s="324">
        <v>811.7833333333333</v>
      </c>
      <c r="J212" s="324">
        <v>841.56666666666661</v>
      </c>
      <c r="K212" s="323">
        <v>782</v>
      </c>
      <c r="L212" s="323">
        <v>706.5</v>
      </c>
      <c r="M212" s="323">
        <v>0.68296999999999997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39557.449999999997</v>
      </c>
      <c r="D213" s="324">
        <v>39480.783333333333</v>
      </c>
      <c r="E213" s="324">
        <v>39291.716666666667</v>
      </c>
      <c r="F213" s="324">
        <v>39025.983333333337</v>
      </c>
      <c r="G213" s="324">
        <v>38836.916666666672</v>
      </c>
      <c r="H213" s="324">
        <v>39746.516666666663</v>
      </c>
      <c r="I213" s="324">
        <v>39935.583333333328</v>
      </c>
      <c r="J213" s="324">
        <v>40201.316666666658</v>
      </c>
      <c r="K213" s="323">
        <v>39669.85</v>
      </c>
      <c r="L213" s="323">
        <v>39215.050000000003</v>
      </c>
      <c r="M213" s="323">
        <v>3.5349999999999999E-2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35.299999999999997</v>
      </c>
      <c r="D214" s="324">
        <v>35.416666666666664</v>
      </c>
      <c r="E214" s="324">
        <v>35.033333333333331</v>
      </c>
      <c r="F214" s="324">
        <v>34.766666666666666</v>
      </c>
      <c r="G214" s="324">
        <v>34.383333333333333</v>
      </c>
      <c r="H214" s="324">
        <v>35.68333333333333</v>
      </c>
      <c r="I214" s="324">
        <v>36.06666666666667</v>
      </c>
      <c r="J214" s="324">
        <v>36.333333333333329</v>
      </c>
      <c r="K214" s="323">
        <v>35.799999999999997</v>
      </c>
      <c r="L214" s="323">
        <v>35.15</v>
      </c>
      <c r="M214" s="323">
        <v>13.05837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107.95</v>
      </c>
      <c r="D215" s="324">
        <v>109.06666666666666</v>
      </c>
      <c r="E215" s="324">
        <v>106.13333333333333</v>
      </c>
      <c r="F215" s="324">
        <v>104.31666666666666</v>
      </c>
      <c r="G215" s="324">
        <v>101.38333333333333</v>
      </c>
      <c r="H215" s="324">
        <v>110.88333333333333</v>
      </c>
      <c r="I215" s="324">
        <v>113.81666666666666</v>
      </c>
      <c r="J215" s="324">
        <v>115.63333333333333</v>
      </c>
      <c r="K215" s="323">
        <v>112</v>
      </c>
      <c r="L215" s="323">
        <v>107.25</v>
      </c>
      <c r="M215" s="323">
        <v>83.830420000000004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157.30000000000001</v>
      </c>
      <c r="D216" s="324">
        <v>158.95000000000002</v>
      </c>
      <c r="E216" s="324">
        <v>154.90000000000003</v>
      </c>
      <c r="F216" s="324">
        <v>152.50000000000003</v>
      </c>
      <c r="G216" s="324">
        <v>148.45000000000005</v>
      </c>
      <c r="H216" s="324">
        <v>161.35000000000002</v>
      </c>
      <c r="I216" s="324">
        <v>165.40000000000003</v>
      </c>
      <c r="J216" s="324">
        <v>167.8</v>
      </c>
      <c r="K216" s="323">
        <v>163</v>
      </c>
      <c r="L216" s="323">
        <v>156.55000000000001</v>
      </c>
      <c r="M216" s="323">
        <v>79.419979999999995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710.75</v>
      </c>
      <c r="D217" s="324">
        <v>713.05000000000007</v>
      </c>
      <c r="E217" s="324">
        <v>703.20000000000016</v>
      </c>
      <c r="F217" s="324">
        <v>695.65000000000009</v>
      </c>
      <c r="G217" s="324">
        <v>685.80000000000018</v>
      </c>
      <c r="H217" s="324">
        <v>720.60000000000014</v>
      </c>
      <c r="I217" s="324">
        <v>730.45</v>
      </c>
      <c r="J217" s="324">
        <v>738.00000000000011</v>
      </c>
      <c r="K217" s="323">
        <v>722.9</v>
      </c>
      <c r="L217" s="323">
        <v>705.5</v>
      </c>
      <c r="M217" s="323">
        <v>128.66838999999999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1240.55</v>
      </c>
      <c r="D218" s="324">
        <v>1252.1666666666667</v>
      </c>
      <c r="E218" s="324">
        <v>1226.3833333333334</v>
      </c>
      <c r="F218" s="324">
        <v>1212.2166666666667</v>
      </c>
      <c r="G218" s="324">
        <v>1186.4333333333334</v>
      </c>
      <c r="H218" s="324">
        <v>1266.3333333333335</v>
      </c>
      <c r="I218" s="324">
        <v>1292.1166666666668</v>
      </c>
      <c r="J218" s="324">
        <v>1306.2833333333335</v>
      </c>
      <c r="K218" s="323">
        <v>1277.95</v>
      </c>
      <c r="L218" s="323">
        <v>1238</v>
      </c>
      <c r="M218" s="323">
        <v>5.8789899999999999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477.45</v>
      </c>
      <c r="D219" s="324">
        <v>484.18333333333334</v>
      </c>
      <c r="E219" s="324">
        <v>470.01666666666665</v>
      </c>
      <c r="F219" s="324">
        <v>462.58333333333331</v>
      </c>
      <c r="G219" s="324">
        <v>448.41666666666663</v>
      </c>
      <c r="H219" s="324">
        <v>491.61666666666667</v>
      </c>
      <c r="I219" s="324">
        <v>505.7833333333333</v>
      </c>
      <c r="J219" s="324">
        <v>513.2166666666667</v>
      </c>
      <c r="K219" s="323">
        <v>498.35</v>
      </c>
      <c r="L219" s="323">
        <v>476.75</v>
      </c>
      <c r="M219" s="323">
        <v>14.81944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166.25</v>
      </c>
      <c r="D220" s="324">
        <v>168.29999999999998</v>
      </c>
      <c r="E220" s="324">
        <v>162.69999999999996</v>
      </c>
      <c r="F220" s="324">
        <v>159.14999999999998</v>
      </c>
      <c r="G220" s="324">
        <v>153.54999999999995</v>
      </c>
      <c r="H220" s="324">
        <v>171.84999999999997</v>
      </c>
      <c r="I220" s="324">
        <v>177.45</v>
      </c>
      <c r="J220" s="324">
        <v>180.99999999999997</v>
      </c>
      <c r="K220" s="323">
        <v>173.9</v>
      </c>
      <c r="L220" s="323">
        <v>164.75</v>
      </c>
      <c r="M220" s="323">
        <v>3.7829100000000002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44.75</v>
      </c>
      <c r="D221" s="324">
        <v>44.533333333333339</v>
      </c>
      <c r="E221" s="324">
        <v>43.166666666666679</v>
      </c>
      <c r="F221" s="324">
        <v>41.583333333333343</v>
      </c>
      <c r="G221" s="324">
        <v>40.216666666666683</v>
      </c>
      <c r="H221" s="324">
        <v>46.116666666666674</v>
      </c>
      <c r="I221" s="324">
        <v>47.483333333333334</v>
      </c>
      <c r="J221" s="324">
        <v>49.06666666666667</v>
      </c>
      <c r="K221" s="323">
        <v>45.9</v>
      </c>
      <c r="L221" s="323">
        <v>42.95</v>
      </c>
      <c r="M221" s="323">
        <v>173.09092999999999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10.050000000000001</v>
      </c>
      <c r="D222" s="324">
        <v>10.133333333333333</v>
      </c>
      <c r="E222" s="324">
        <v>9.9166666666666661</v>
      </c>
      <c r="F222" s="324">
        <v>9.7833333333333332</v>
      </c>
      <c r="G222" s="324">
        <v>9.5666666666666664</v>
      </c>
      <c r="H222" s="324">
        <v>10.266666666666666</v>
      </c>
      <c r="I222" s="324">
        <v>10.483333333333334</v>
      </c>
      <c r="J222" s="324">
        <v>10.616666666666665</v>
      </c>
      <c r="K222" s="323">
        <v>10.35</v>
      </c>
      <c r="L222" s="323">
        <v>10</v>
      </c>
      <c r="M222" s="323">
        <v>1498.16155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60.9</v>
      </c>
      <c r="D223" s="324">
        <v>61.016666666666673</v>
      </c>
      <c r="E223" s="324">
        <v>59.633333333333347</v>
      </c>
      <c r="F223" s="324">
        <v>58.366666666666674</v>
      </c>
      <c r="G223" s="324">
        <v>56.983333333333348</v>
      </c>
      <c r="H223" s="324">
        <v>62.283333333333346</v>
      </c>
      <c r="I223" s="324">
        <v>63.666666666666671</v>
      </c>
      <c r="J223" s="324">
        <v>64.933333333333337</v>
      </c>
      <c r="K223" s="323">
        <v>62.4</v>
      </c>
      <c r="L223" s="323">
        <v>59.75</v>
      </c>
      <c r="M223" s="323">
        <v>132.40610000000001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41.85</v>
      </c>
      <c r="D224" s="324">
        <v>42.266666666666673</v>
      </c>
      <c r="E224" s="324">
        <v>41.333333333333343</v>
      </c>
      <c r="F224" s="324">
        <v>40.81666666666667</v>
      </c>
      <c r="G224" s="324">
        <v>39.88333333333334</v>
      </c>
      <c r="H224" s="324">
        <v>42.783333333333346</v>
      </c>
      <c r="I224" s="324">
        <v>43.716666666666669</v>
      </c>
      <c r="J224" s="324">
        <v>44.233333333333348</v>
      </c>
      <c r="K224" s="323">
        <v>43.2</v>
      </c>
      <c r="L224" s="323">
        <v>41.75</v>
      </c>
      <c r="M224" s="323">
        <v>187.21207000000001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220.95</v>
      </c>
      <c r="D225" s="324">
        <v>221.91666666666666</v>
      </c>
      <c r="E225" s="324">
        <v>219.23333333333332</v>
      </c>
      <c r="F225" s="324">
        <v>217.51666666666665</v>
      </c>
      <c r="G225" s="324">
        <v>214.83333333333331</v>
      </c>
      <c r="H225" s="324">
        <v>223.63333333333333</v>
      </c>
      <c r="I225" s="324">
        <v>226.31666666666666</v>
      </c>
      <c r="J225" s="324">
        <v>228.03333333333333</v>
      </c>
      <c r="K225" s="323">
        <v>224.6</v>
      </c>
      <c r="L225" s="323">
        <v>220.2</v>
      </c>
      <c r="M225" s="323">
        <v>34.423670000000001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963.65</v>
      </c>
      <c r="D226" s="324">
        <v>971.9</v>
      </c>
      <c r="E226" s="324">
        <v>947.09999999999991</v>
      </c>
      <c r="F226" s="324">
        <v>930.55</v>
      </c>
      <c r="G226" s="324">
        <v>905.74999999999989</v>
      </c>
      <c r="H226" s="324">
        <v>988.44999999999993</v>
      </c>
      <c r="I226" s="324">
        <v>1013.2499999999999</v>
      </c>
      <c r="J226" s="324">
        <v>1029.8</v>
      </c>
      <c r="K226" s="323">
        <v>996.7</v>
      </c>
      <c r="L226" s="323">
        <v>955.35</v>
      </c>
      <c r="M226" s="323">
        <v>0.63288999999999995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374.2</v>
      </c>
      <c r="D227" s="324">
        <v>379.96666666666664</v>
      </c>
      <c r="E227" s="324">
        <v>367.0333333333333</v>
      </c>
      <c r="F227" s="324">
        <v>359.86666666666667</v>
      </c>
      <c r="G227" s="324">
        <v>346.93333333333334</v>
      </c>
      <c r="H227" s="324">
        <v>387.13333333333327</v>
      </c>
      <c r="I227" s="324">
        <v>400.06666666666655</v>
      </c>
      <c r="J227" s="324">
        <v>407.23333333333323</v>
      </c>
      <c r="K227" s="323">
        <v>392.9</v>
      </c>
      <c r="L227" s="323">
        <v>372.8</v>
      </c>
      <c r="M227" s="323">
        <v>33.987679999999997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286.85000000000002</v>
      </c>
      <c r="D228" s="324">
        <v>287.21666666666664</v>
      </c>
      <c r="E228" s="324">
        <v>284.0333333333333</v>
      </c>
      <c r="F228" s="324">
        <v>281.21666666666664</v>
      </c>
      <c r="G228" s="324">
        <v>278.0333333333333</v>
      </c>
      <c r="H228" s="324">
        <v>290.0333333333333</v>
      </c>
      <c r="I228" s="324">
        <v>293.21666666666658</v>
      </c>
      <c r="J228" s="324">
        <v>296.0333333333333</v>
      </c>
      <c r="K228" s="323">
        <v>290.39999999999998</v>
      </c>
      <c r="L228" s="323">
        <v>284.39999999999998</v>
      </c>
      <c r="M228" s="323">
        <v>5.4537000000000004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1582.75</v>
      </c>
      <c r="D229" s="324">
        <v>1574.7333333333336</v>
      </c>
      <c r="E229" s="324">
        <v>1545.1666666666672</v>
      </c>
      <c r="F229" s="324">
        <v>1507.5833333333337</v>
      </c>
      <c r="G229" s="324">
        <v>1478.0166666666673</v>
      </c>
      <c r="H229" s="324">
        <v>1612.3166666666671</v>
      </c>
      <c r="I229" s="324">
        <v>1641.8833333333337</v>
      </c>
      <c r="J229" s="324">
        <v>1679.4666666666669</v>
      </c>
      <c r="K229" s="323">
        <v>1604.3</v>
      </c>
      <c r="L229" s="323">
        <v>1537.15</v>
      </c>
      <c r="M229" s="323">
        <v>2.8160599999999998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206</v>
      </c>
      <c r="D230" s="324">
        <v>207.83333333333334</v>
      </c>
      <c r="E230" s="324">
        <v>203.16666666666669</v>
      </c>
      <c r="F230" s="324">
        <v>200.33333333333334</v>
      </c>
      <c r="G230" s="324">
        <v>195.66666666666669</v>
      </c>
      <c r="H230" s="324">
        <v>210.66666666666669</v>
      </c>
      <c r="I230" s="324">
        <v>215.33333333333337</v>
      </c>
      <c r="J230" s="324">
        <v>218.16666666666669</v>
      </c>
      <c r="K230" s="323">
        <v>212.5</v>
      </c>
      <c r="L230" s="323">
        <v>205</v>
      </c>
      <c r="M230" s="323">
        <v>43.400649999999999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209.85</v>
      </c>
      <c r="D231" s="324">
        <v>211.28333333333333</v>
      </c>
      <c r="E231" s="324">
        <v>206.66666666666666</v>
      </c>
      <c r="F231" s="324">
        <v>203.48333333333332</v>
      </c>
      <c r="G231" s="324">
        <v>198.86666666666665</v>
      </c>
      <c r="H231" s="324">
        <v>214.46666666666667</v>
      </c>
      <c r="I231" s="324">
        <v>219.08333333333334</v>
      </c>
      <c r="J231" s="324">
        <v>222.26666666666668</v>
      </c>
      <c r="K231" s="323">
        <v>215.9</v>
      </c>
      <c r="L231" s="323">
        <v>208.1</v>
      </c>
      <c r="M231" s="323">
        <v>18.00731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4431</v>
      </c>
      <c r="D232" s="324">
        <v>4474.0333333333328</v>
      </c>
      <c r="E232" s="324">
        <v>4364.0166666666655</v>
      </c>
      <c r="F232" s="324">
        <v>4297.0333333333328</v>
      </c>
      <c r="G232" s="324">
        <v>4187.0166666666655</v>
      </c>
      <c r="H232" s="324">
        <v>4541.0166666666655</v>
      </c>
      <c r="I232" s="324">
        <v>4651.0333333333319</v>
      </c>
      <c r="J232" s="324">
        <v>4718.0166666666655</v>
      </c>
      <c r="K232" s="323">
        <v>4584.05</v>
      </c>
      <c r="L232" s="323">
        <v>4407.05</v>
      </c>
      <c r="M232" s="323">
        <v>0.96470999999999996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155.69999999999999</v>
      </c>
      <c r="D233" s="324">
        <v>155.68333333333331</v>
      </c>
      <c r="E233" s="324">
        <v>153.36666666666662</v>
      </c>
      <c r="F233" s="324">
        <v>151.0333333333333</v>
      </c>
      <c r="G233" s="324">
        <v>148.71666666666661</v>
      </c>
      <c r="H233" s="324">
        <v>158.01666666666662</v>
      </c>
      <c r="I233" s="324">
        <v>160.33333333333329</v>
      </c>
      <c r="J233" s="324">
        <v>162.66666666666663</v>
      </c>
      <c r="K233" s="323">
        <v>158</v>
      </c>
      <c r="L233" s="323">
        <v>153.35</v>
      </c>
      <c r="M233" s="323">
        <v>17.653230000000001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1814.05</v>
      </c>
      <c r="D234" s="324">
        <v>1839.5333333333335</v>
      </c>
      <c r="E234" s="324">
        <v>1784.0666666666671</v>
      </c>
      <c r="F234" s="324">
        <v>1754.0833333333335</v>
      </c>
      <c r="G234" s="324">
        <v>1698.616666666667</v>
      </c>
      <c r="H234" s="324">
        <v>1869.5166666666671</v>
      </c>
      <c r="I234" s="324">
        <v>1924.9833333333338</v>
      </c>
      <c r="J234" s="324">
        <v>1954.9666666666672</v>
      </c>
      <c r="K234" s="323">
        <v>1895</v>
      </c>
      <c r="L234" s="323">
        <v>1809.55</v>
      </c>
      <c r="M234" s="323">
        <v>7.15151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1578.55</v>
      </c>
      <c r="D235" s="324">
        <v>1595.0833333333333</v>
      </c>
      <c r="E235" s="324">
        <v>1553.4666666666665</v>
      </c>
      <c r="F235" s="324">
        <v>1528.3833333333332</v>
      </c>
      <c r="G235" s="324">
        <v>1486.7666666666664</v>
      </c>
      <c r="H235" s="324">
        <v>1620.1666666666665</v>
      </c>
      <c r="I235" s="324">
        <v>1661.7833333333333</v>
      </c>
      <c r="J235" s="324">
        <v>1686.8666666666666</v>
      </c>
      <c r="K235" s="323">
        <v>1636.7</v>
      </c>
      <c r="L235" s="323">
        <v>1570</v>
      </c>
      <c r="M235" s="323">
        <v>0.35226000000000002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409.8</v>
      </c>
      <c r="D236" s="324">
        <v>403.45</v>
      </c>
      <c r="E236" s="324">
        <v>392.5</v>
      </c>
      <c r="F236" s="324">
        <v>375.2</v>
      </c>
      <c r="G236" s="324">
        <v>364.25</v>
      </c>
      <c r="H236" s="324">
        <v>420.75</v>
      </c>
      <c r="I236" s="324">
        <v>431.69999999999993</v>
      </c>
      <c r="J236" s="324">
        <v>449</v>
      </c>
      <c r="K236" s="323">
        <v>414.4</v>
      </c>
      <c r="L236" s="323">
        <v>386.15</v>
      </c>
      <c r="M236" s="323">
        <v>2.1752600000000002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913.4</v>
      </c>
      <c r="D237" s="324">
        <v>920.80000000000007</v>
      </c>
      <c r="E237" s="324">
        <v>903.60000000000014</v>
      </c>
      <c r="F237" s="324">
        <v>893.80000000000007</v>
      </c>
      <c r="G237" s="324">
        <v>876.60000000000014</v>
      </c>
      <c r="H237" s="324">
        <v>930.60000000000014</v>
      </c>
      <c r="I237" s="324">
        <v>947.80000000000018</v>
      </c>
      <c r="J237" s="324">
        <v>957.60000000000014</v>
      </c>
      <c r="K237" s="323">
        <v>938</v>
      </c>
      <c r="L237" s="323">
        <v>911</v>
      </c>
      <c r="M237" s="323">
        <v>23.630590000000002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209.95</v>
      </c>
      <c r="D238" s="324">
        <v>213.85</v>
      </c>
      <c r="E238" s="324">
        <v>205.2</v>
      </c>
      <c r="F238" s="324">
        <v>200.45</v>
      </c>
      <c r="G238" s="324">
        <v>191.79999999999998</v>
      </c>
      <c r="H238" s="324">
        <v>218.6</v>
      </c>
      <c r="I238" s="324">
        <v>227.25000000000003</v>
      </c>
      <c r="J238" s="324">
        <v>232</v>
      </c>
      <c r="K238" s="323">
        <v>222.5</v>
      </c>
      <c r="L238" s="323">
        <v>209.1</v>
      </c>
      <c r="M238" s="323">
        <v>62.55048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20.75</v>
      </c>
      <c r="D239" s="324">
        <v>20.883333333333333</v>
      </c>
      <c r="E239" s="324">
        <v>20.516666666666666</v>
      </c>
      <c r="F239" s="324">
        <v>20.283333333333331</v>
      </c>
      <c r="G239" s="324">
        <v>19.916666666666664</v>
      </c>
      <c r="H239" s="324">
        <v>21.116666666666667</v>
      </c>
      <c r="I239" s="324">
        <v>21.483333333333334</v>
      </c>
      <c r="J239" s="324">
        <v>21.716666666666669</v>
      </c>
      <c r="K239" s="323">
        <v>21.25</v>
      </c>
      <c r="L239" s="323">
        <v>20.65</v>
      </c>
      <c r="M239" s="323">
        <v>57.028019999999998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1853.05</v>
      </c>
      <c r="D240" s="324">
        <v>1860.3499999999997</v>
      </c>
      <c r="E240" s="324">
        <v>1833.7999999999993</v>
      </c>
      <c r="F240" s="324">
        <v>1814.5499999999995</v>
      </c>
      <c r="G240" s="324">
        <v>1787.9999999999991</v>
      </c>
      <c r="H240" s="324">
        <v>1879.5999999999995</v>
      </c>
      <c r="I240" s="324">
        <v>1906.15</v>
      </c>
      <c r="J240" s="324">
        <v>1925.3999999999996</v>
      </c>
      <c r="K240" s="323">
        <v>1886.9</v>
      </c>
      <c r="L240" s="323">
        <v>1841.1</v>
      </c>
      <c r="M240" s="323">
        <v>83.620850000000004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1566.15</v>
      </c>
      <c r="D241" s="324">
        <v>1560.4833333333333</v>
      </c>
      <c r="E241" s="324">
        <v>1510.9666666666667</v>
      </c>
      <c r="F241" s="324">
        <v>1455.7833333333333</v>
      </c>
      <c r="G241" s="324">
        <v>1406.2666666666667</v>
      </c>
      <c r="H241" s="324">
        <v>1615.6666666666667</v>
      </c>
      <c r="I241" s="324">
        <v>1665.1833333333336</v>
      </c>
      <c r="J241" s="324">
        <v>1720.3666666666668</v>
      </c>
      <c r="K241" s="323">
        <v>1610</v>
      </c>
      <c r="L241" s="323">
        <v>1505.3</v>
      </c>
      <c r="M241" s="323">
        <v>0.93408000000000002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436.85</v>
      </c>
      <c r="D242" s="324">
        <v>435.33333333333331</v>
      </c>
      <c r="E242" s="324">
        <v>416.66666666666663</v>
      </c>
      <c r="F242" s="324">
        <v>396.48333333333329</v>
      </c>
      <c r="G242" s="324">
        <v>377.81666666666661</v>
      </c>
      <c r="H242" s="324">
        <v>455.51666666666665</v>
      </c>
      <c r="I242" s="324">
        <v>474.18333333333328</v>
      </c>
      <c r="J242" s="324">
        <v>494.36666666666667</v>
      </c>
      <c r="K242" s="323">
        <v>454</v>
      </c>
      <c r="L242" s="323">
        <v>415.15</v>
      </c>
      <c r="M242" s="323">
        <v>26.08126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802.9</v>
      </c>
      <c r="D243" s="324">
        <v>795.4</v>
      </c>
      <c r="E243" s="324">
        <v>773.75</v>
      </c>
      <c r="F243" s="324">
        <v>744.6</v>
      </c>
      <c r="G243" s="324">
        <v>722.95</v>
      </c>
      <c r="H243" s="324">
        <v>824.55</v>
      </c>
      <c r="I243" s="324">
        <v>846.19999999999982</v>
      </c>
      <c r="J243" s="324">
        <v>875.34999999999991</v>
      </c>
      <c r="K243" s="323">
        <v>817.05</v>
      </c>
      <c r="L243" s="323">
        <v>766.25</v>
      </c>
      <c r="M243" s="323">
        <v>11.902900000000001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18.25</v>
      </c>
      <c r="D244" s="324">
        <v>18.349999999999998</v>
      </c>
      <c r="E244" s="324">
        <v>18.049999999999997</v>
      </c>
      <c r="F244" s="324">
        <v>17.849999999999998</v>
      </c>
      <c r="G244" s="324">
        <v>17.549999999999997</v>
      </c>
      <c r="H244" s="324">
        <v>18.549999999999997</v>
      </c>
      <c r="I244" s="324">
        <v>18.850000000000001</v>
      </c>
      <c r="J244" s="324">
        <v>19.049999999999997</v>
      </c>
      <c r="K244" s="323">
        <v>18.649999999999999</v>
      </c>
      <c r="L244" s="323">
        <v>18.149999999999999</v>
      </c>
      <c r="M244" s="323">
        <v>42.925899999999999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118</v>
      </c>
      <c r="D245" s="324">
        <v>119.2</v>
      </c>
      <c r="E245" s="324">
        <v>116.60000000000001</v>
      </c>
      <c r="F245" s="324">
        <v>115.2</v>
      </c>
      <c r="G245" s="324">
        <v>112.60000000000001</v>
      </c>
      <c r="H245" s="324">
        <v>120.60000000000001</v>
      </c>
      <c r="I245" s="324">
        <v>123.2</v>
      </c>
      <c r="J245" s="324">
        <v>124.60000000000001</v>
      </c>
      <c r="K245" s="323">
        <v>121.8</v>
      </c>
      <c r="L245" s="323">
        <v>117.8</v>
      </c>
      <c r="M245" s="323">
        <v>121.11014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398.4</v>
      </c>
      <c r="D246" s="324">
        <v>402.98333333333335</v>
      </c>
      <c r="E246" s="324">
        <v>392.36666666666667</v>
      </c>
      <c r="F246" s="324">
        <v>386.33333333333331</v>
      </c>
      <c r="G246" s="324">
        <v>375.71666666666664</v>
      </c>
      <c r="H246" s="324">
        <v>409.01666666666671</v>
      </c>
      <c r="I246" s="324">
        <v>419.63333333333338</v>
      </c>
      <c r="J246" s="324">
        <v>425.66666666666674</v>
      </c>
      <c r="K246" s="323">
        <v>413.6</v>
      </c>
      <c r="L246" s="323">
        <v>396.95</v>
      </c>
      <c r="M246" s="323">
        <v>3.0175700000000001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1003</v>
      </c>
      <c r="D247" s="324">
        <v>1015.1666666666666</v>
      </c>
      <c r="E247" s="324">
        <v>987.83333333333326</v>
      </c>
      <c r="F247" s="324">
        <v>972.66666666666663</v>
      </c>
      <c r="G247" s="324">
        <v>945.33333333333326</v>
      </c>
      <c r="H247" s="324">
        <v>1030.3333333333333</v>
      </c>
      <c r="I247" s="324">
        <v>1057.6666666666665</v>
      </c>
      <c r="J247" s="324">
        <v>1072.8333333333333</v>
      </c>
      <c r="K247" s="323">
        <v>1042.5</v>
      </c>
      <c r="L247" s="323">
        <v>1000</v>
      </c>
      <c r="M247" s="323">
        <v>2.8695900000000001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224.35</v>
      </c>
      <c r="D248" s="324">
        <v>226.31666666666669</v>
      </c>
      <c r="E248" s="324">
        <v>219.63333333333338</v>
      </c>
      <c r="F248" s="324">
        <v>214.91666666666669</v>
      </c>
      <c r="G248" s="324">
        <v>208.23333333333338</v>
      </c>
      <c r="H248" s="324">
        <v>231.03333333333339</v>
      </c>
      <c r="I248" s="324">
        <v>237.71666666666673</v>
      </c>
      <c r="J248" s="324">
        <v>242.43333333333339</v>
      </c>
      <c r="K248" s="323">
        <v>233</v>
      </c>
      <c r="L248" s="323">
        <v>221.6</v>
      </c>
      <c r="M248" s="323">
        <v>17.61158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40.950000000000003</v>
      </c>
      <c r="D249" s="324">
        <v>41.1</v>
      </c>
      <c r="E249" s="324">
        <v>40.700000000000003</v>
      </c>
      <c r="F249" s="324">
        <v>40.450000000000003</v>
      </c>
      <c r="G249" s="324">
        <v>40.050000000000004</v>
      </c>
      <c r="H249" s="324">
        <v>41.35</v>
      </c>
      <c r="I249" s="324">
        <v>41.749999999999993</v>
      </c>
      <c r="J249" s="324">
        <v>42</v>
      </c>
      <c r="K249" s="323">
        <v>41.5</v>
      </c>
      <c r="L249" s="323">
        <v>40.85</v>
      </c>
      <c r="M249" s="323">
        <v>10.636509999999999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770.75</v>
      </c>
      <c r="D250" s="324">
        <v>773.81666666666661</v>
      </c>
      <c r="E250" s="324">
        <v>764.93333333333317</v>
      </c>
      <c r="F250" s="324">
        <v>759.11666666666656</v>
      </c>
      <c r="G250" s="324">
        <v>750.23333333333312</v>
      </c>
      <c r="H250" s="324">
        <v>779.63333333333321</v>
      </c>
      <c r="I250" s="324">
        <v>788.51666666666665</v>
      </c>
      <c r="J250" s="324">
        <v>794.33333333333326</v>
      </c>
      <c r="K250" s="323">
        <v>782.7</v>
      </c>
      <c r="L250" s="323">
        <v>768</v>
      </c>
      <c r="M250" s="323">
        <v>21.655380000000001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22.65</v>
      </c>
      <c r="D251" s="324">
        <v>22.783333333333331</v>
      </c>
      <c r="E251" s="324">
        <v>22.466666666666661</v>
      </c>
      <c r="F251" s="324">
        <v>22.283333333333331</v>
      </c>
      <c r="G251" s="324">
        <v>21.966666666666661</v>
      </c>
      <c r="H251" s="324">
        <v>22.966666666666661</v>
      </c>
      <c r="I251" s="324">
        <v>23.283333333333331</v>
      </c>
      <c r="J251" s="324">
        <v>23.466666666666661</v>
      </c>
      <c r="K251" s="323">
        <v>23.1</v>
      </c>
      <c r="L251" s="323">
        <v>22.6</v>
      </c>
      <c r="M251" s="323">
        <v>60.838979999999999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645.4</v>
      </c>
      <c r="D252" s="324">
        <v>644.58333333333337</v>
      </c>
      <c r="E252" s="324">
        <v>629.16666666666674</v>
      </c>
      <c r="F252" s="324">
        <v>612.93333333333339</v>
      </c>
      <c r="G252" s="324">
        <v>597.51666666666677</v>
      </c>
      <c r="H252" s="324">
        <v>660.81666666666672</v>
      </c>
      <c r="I252" s="324">
        <v>676.23333333333346</v>
      </c>
      <c r="J252" s="324">
        <v>692.4666666666667</v>
      </c>
      <c r="K252" s="323">
        <v>660</v>
      </c>
      <c r="L252" s="323">
        <v>628.35</v>
      </c>
      <c r="M252" s="323">
        <v>10.238899999999999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244.5</v>
      </c>
      <c r="D253" s="324">
        <v>245.35</v>
      </c>
      <c r="E253" s="324">
        <v>242.95</v>
      </c>
      <c r="F253" s="324">
        <v>241.4</v>
      </c>
      <c r="G253" s="324">
        <v>239</v>
      </c>
      <c r="H253" s="324">
        <v>246.89999999999998</v>
      </c>
      <c r="I253" s="324">
        <v>249.3</v>
      </c>
      <c r="J253" s="324">
        <v>250.84999999999997</v>
      </c>
      <c r="K253" s="323">
        <v>247.75</v>
      </c>
      <c r="L253" s="323">
        <v>243.8</v>
      </c>
      <c r="M253" s="323">
        <v>279.75134000000003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101.05</v>
      </c>
      <c r="D254" s="324">
        <v>101.46666666666665</v>
      </c>
      <c r="E254" s="324">
        <v>99.583333333333314</v>
      </c>
      <c r="F254" s="324">
        <v>98.11666666666666</v>
      </c>
      <c r="G254" s="324">
        <v>96.23333333333332</v>
      </c>
      <c r="H254" s="324">
        <v>102.93333333333331</v>
      </c>
      <c r="I254" s="324">
        <v>104.81666666666666</v>
      </c>
      <c r="J254" s="324">
        <v>106.2833333333333</v>
      </c>
      <c r="K254" s="323">
        <v>103.35</v>
      </c>
      <c r="L254" s="323">
        <v>100</v>
      </c>
      <c r="M254" s="323">
        <v>2.7049400000000001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102.25</v>
      </c>
      <c r="D255" s="324">
        <v>102.68333333333334</v>
      </c>
      <c r="E255" s="324">
        <v>101.26666666666668</v>
      </c>
      <c r="F255" s="324">
        <v>100.28333333333335</v>
      </c>
      <c r="G255" s="324">
        <v>98.866666666666688</v>
      </c>
      <c r="H255" s="324">
        <v>103.66666666666667</v>
      </c>
      <c r="I255" s="324">
        <v>105.08333333333333</v>
      </c>
      <c r="J255" s="324">
        <v>106.06666666666666</v>
      </c>
      <c r="K255" s="323">
        <v>104.1</v>
      </c>
      <c r="L255" s="323">
        <v>101.7</v>
      </c>
      <c r="M255" s="323">
        <v>3.4974099999999999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1602.8</v>
      </c>
      <c r="D256" s="324">
        <v>1594.5833333333333</v>
      </c>
      <c r="E256" s="324">
        <v>1576.2166666666665</v>
      </c>
      <c r="F256" s="324">
        <v>1549.6333333333332</v>
      </c>
      <c r="G256" s="324">
        <v>1531.2666666666664</v>
      </c>
      <c r="H256" s="324">
        <v>1621.1666666666665</v>
      </c>
      <c r="I256" s="324">
        <v>1639.5333333333333</v>
      </c>
      <c r="J256" s="324">
        <v>1666.1166666666666</v>
      </c>
      <c r="K256" s="323">
        <v>1612.95</v>
      </c>
      <c r="L256" s="323">
        <v>1568</v>
      </c>
      <c r="M256" s="323">
        <v>1.1928300000000001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1912.55</v>
      </c>
      <c r="D257" s="324">
        <v>1919.25</v>
      </c>
      <c r="E257" s="324">
        <v>1894.55</v>
      </c>
      <c r="F257" s="324">
        <v>1876.55</v>
      </c>
      <c r="G257" s="324">
        <v>1851.85</v>
      </c>
      <c r="H257" s="324">
        <v>1937.25</v>
      </c>
      <c r="I257" s="324">
        <v>1961.9499999999998</v>
      </c>
      <c r="J257" s="324">
        <v>1979.95</v>
      </c>
      <c r="K257" s="323">
        <v>1943.95</v>
      </c>
      <c r="L257" s="323">
        <v>1901.25</v>
      </c>
      <c r="M257" s="323">
        <v>0.14165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93.3</v>
      </c>
      <c r="D258" s="324">
        <v>93.666666666666671</v>
      </c>
      <c r="E258" s="324">
        <v>91.733333333333348</v>
      </c>
      <c r="F258" s="324">
        <v>90.166666666666671</v>
      </c>
      <c r="G258" s="324">
        <v>88.233333333333348</v>
      </c>
      <c r="H258" s="324">
        <v>95.233333333333348</v>
      </c>
      <c r="I258" s="324">
        <v>97.166666666666657</v>
      </c>
      <c r="J258" s="324">
        <v>98.733333333333348</v>
      </c>
      <c r="K258" s="323">
        <v>95.6</v>
      </c>
      <c r="L258" s="323">
        <v>92.1</v>
      </c>
      <c r="M258" s="323">
        <v>16.95515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487.6</v>
      </c>
      <c r="D259" s="324">
        <v>487.66666666666669</v>
      </c>
      <c r="E259" s="324">
        <v>480.58333333333337</v>
      </c>
      <c r="F259" s="324">
        <v>473.56666666666666</v>
      </c>
      <c r="G259" s="324">
        <v>466.48333333333335</v>
      </c>
      <c r="H259" s="324">
        <v>494.68333333333339</v>
      </c>
      <c r="I259" s="324">
        <v>501.76666666666677</v>
      </c>
      <c r="J259" s="324">
        <v>508.78333333333342</v>
      </c>
      <c r="K259" s="323">
        <v>494.75</v>
      </c>
      <c r="L259" s="323">
        <v>480.65</v>
      </c>
      <c r="M259" s="323">
        <v>74.375609999999995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2452.15</v>
      </c>
      <c r="D260" s="324">
        <v>2483.6833333333334</v>
      </c>
      <c r="E260" s="324">
        <v>2403.4666666666667</v>
      </c>
      <c r="F260" s="324">
        <v>2354.7833333333333</v>
      </c>
      <c r="G260" s="324">
        <v>2274.5666666666666</v>
      </c>
      <c r="H260" s="324">
        <v>2532.3666666666668</v>
      </c>
      <c r="I260" s="324">
        <v>2612.5833333333339</v>
      </c>
      <c r="J260" s="324">
        <v>2661.2666666666669</v>
      </c>
      <c r="K260" s="323">
        <v>2563.9</v>
      </c>
      <c r="L260" s="323">
        <v>2435</v>
      </c>
      <c r="M260" s="323">
        <v>2.6970800000000001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428.85</v>
      </c>
      <c r="D261" s="324">
        <v>430.93333333333334</v>
      </c>
      <c r="E261" s="324">
        <v>422.91666666666669</v>
      </c>
      <c r="F261" s="324">
        <v>416.98333333333335</v>
      </c>
      <c r="G261" s="324">
        <v>408.9666666666667</v>
      </c>
      <c r="H261" s="324">
        <v>436.86666666666667</v>
      </c>
      <c r="I261" s="324">
        <v>444.88333333333333</v>
      </c>
      <c r="J261" s="324">
        <v>450.81666666666666</v>
      </c>
      <c r="K261" s="323">
        <v>438.95</v>
      </c>
      <c r="L261" s="323">
        <v>425</v>
      </c>
      <c r="M261" s="323">
        <v>2.3930400000000001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314.95</v>
      </c>
      <c r="D262" s="324">
        <v>312.95</v>
      </c>
      <c r="E262" s="324">
        <v>304.04999999999995</v>
      </c>
      <c r="F262" s="324">
        <v>293.14999999999998</v>
      </c>
      <c r="G262" s="324">
        <v>284.24999999999994</v>
      </c>
      <c r="H262" s="324">
        <v>323.84999999999997</v>
      </c>
      <c r="I262" s="324">
        <v>332.74999999999994</v>
      </c>
      <c r="J262" s="324">
        <v>343.65</v>
      </c>
      <c r="K262" s="323">
        <v>321.85000000000002</v>
      </c>
      <c r="L262" s="323">
        <v>302.05</v>
      </c>
      <c r="M262" s="323">
        <v>43.077680000000001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108.9</v>
      </c>
      <c r="D263" s="324">
        <v>110.23333333333333</v>
      </c>
      <c r="E263" s="324">
        <v>107.16666666666667</v>
      </c>
      <c r="F263" s="324">
        <v>105.43333333333334</v>
      </c>
      <c r="G263" s="324">
        <v>102.36666666666667</v>
      </c>
      <c r="H263" s="324">
        <v>111.96666666666667</v>
      </c>
      <c r="I263" s="324">
        <v>115.03333333333333</v>
      </c>
      <c r="J263" s="324">
        <v>116.76666666666667</v>
      </c>
      <c r="K263" s="323">
        <v>113.3</v>
      </c>
      <c r="L263" s="323">
        <v>108.5</v>
      </c>
      <c r="M263" s="323">
        <v>8.0653900000000007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66.7</v>
      </c>
      <c r="D264" s="324">
        <v>67.399999999999991</v>
      </c>
      <c r="E264" s="324">
        <v>65.799999999999983</v>
      </c>
      <c r="F264" s="324">
        <v>64.899999999999991</v>
      </c>
      <c r="G264" s="324">
        <v>63.299999999999983</v>
      </c>
      <c r="H264" s="324">
        <v>68.299999999999983</v>
      </c>
      <c r="I264" s="324">
        <v>69.899999999999977</v>
      </c>
      <c r="J264" s="324">
        <v>70.799999999999983</v>
      </c>
      <c r="K264" s="323">
        <v>69</v>
      </c>
      <c r="L264" s="323">
        <v>66.5</v>
      </c>
      <c r="M264" s="323">
        <v>6.7227699999999997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187.85</v>
      </c>
      <c r="D265" s="324">
        <v>189.86666666666667</v>
      </c>
      <c r="E265" s="324">
        <v>184.23333333333335</v>
      </c>
      <c r="F265" s="324">
        <v>180.61666666666667</v>
      </c>
      <c r="G265" s="324">
        <v>174.98333333333335</v>
      </c>
      <c r="H265" s="324">
        <v>193.48333333333335</v>
      </c>
      <c r="I265" s="324">
        <v>199.11666666666667</v>
      </c>
      <c r="J265" s="324">
        <v>202.73333333333335</v>
      </c>
      <c r="K265" s="323">
        <v>195.5</v>
      </c>
      <c r="L265" s="323">
        <v>186.25</v>
      </c>
      <c r="M265" s="323">
        <v>14.065950000000001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361.45</v>
      </c>
      <c r="D266" s="324">
        <v>361.05</v>
      </c>
      <c r="E266" s="324">
        <v>355.6</v>
      </c>
      <c r="F266" s="324">
        <v>349.75</v>
      </c>
      <c r="G266" s="324">
        <v>344.3</v>
      </c>
      <c r="H266" s="324">
        <v>366.90000000000003</v>
      </c>
      <c r="I266" s="324">
        <v>372.34999999999997</v>
      </c>
      <c r="J266" s="324">
        <v>378.20000000000005</v>
      </c>
      <c r="K266" s="323">
        <v>366.5</v>
      </c>
      <c r="L266" s="323">
        <v>355.2</v>
      </c>
      <c r="M266" s="323">
        <v>1.33673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304.7</v>
      </c>
      <c r="D267" s="324">
        <v>303.23333333333335</v>
      </c>
      <c r="E267" s="324">
        <v>299.4666666666667</v>
      </c>
      <c r="F267" s="324">
        <v>294.23333333333335</v>
      </c>
      <c r="G267" s="324">
        <v>290.4666666666667</v>
      </c>
      <c r="H267" s="324">
        <v>308.4666666666667</v>
      </c>
      <c r="I267" s="324">
        <v>312.23333333333335</v>
      </c>
      <c r="J267" s="324">
        <v>317.4666666666667</v>
      </c>
      <c r="K267" s="323">
        <v>307</v>
      </c>
      <c r="L267" s="323">
        <v>298</v>
      </c>
      <c r="M267" s="323">
        <v>1.43218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681.3</v>
      </c>
      <c r="D268" s="324">
        <v>686.43333333333339</v>
      </c>
      <c r="E268" s="324">
        <v>673.86666666666679</v>
      </c>
      <c r="F268" s="324">
        <v>666.43333333333339</v>
      </c>
      <c r="G268" s="324">
        <v>653.86666666666679</v>
      </c>
      <c r="H268" s="324">
        <v>693.86666666666679</v>
      </c>
      <c r="I268" s="324">
        <v>706.43333333333339</v>
      </c>
      <c r="J268" s="324">
        <v>713.86666666666679</v>
      </c>
      <c r="K268" s="323">
        <v>699</v>
      </c>
      <c r="L268" s="323">
        <v>679</v>
      </c>
      <c r="M268" s="323">
        <v>46.097709999999999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2552.65</v>
      </c>
      <c r="D269" s="324">
        <v>2564.5</v>
      </c>
      <c r="E269" s="324">
        <v>2523.15</v>
      </c>
      <c r="F269" s="324">
        <v>2493.65</v>
      </c>
      <c r="G269" s="324">
        <v>2452.3000000000002</v>
      </c>
      <c r="H269" s="324">
        <v>2594</v>
      </c>
      <c r="I269" s="324">
        <v>2635.3500000000004</v>
      </c>
      <c r="J269" s="324">
        <v>2664.85</v>
      </c>
      <c r="K269" s="323">
        <v>2605.85</v>
      </c>
      <c r="L269" s="323">
        <v>2535</v>
      </c>
      <c r="M269" s="323">
        <v>12.516819999999999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504.3</v>
      </c>
      <c r="D270" s="324">
        <v>508.4666666666667</v>
      </c>
      <c r="E270" s="324">
        <v>496.08333333333337</v>
      </c>
      <c r="F270" s="324">
        <v>487.86666666666667</v>
      </c>
      <c r="G270" s="324">
        <v>475.48333333333335</v>
      </c>
      <c r="H270" s="324">
        <v>516.68333333333339</v>
      </c>
      <c r="I270" s="324">
        <v>529.06666666666661</v>
      </c>
      <c r="J270" s="324">
        <v>537.28333333333342</v>
      </c>
      <c r="K270" s="323">
        <v>520.85</v>
      </c>
      <c r="L270" s="323">
        <v>500.25</v>
      </c>
      <c r="M270" s="323">
        <v>8.0897900000000007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449.65</v>
      </c>
      <c r="D271" s="324">
        <v>442.41666666666669</v>
      </c>
      <c r="E271" s="324">
        <v>422.83333333333337</v>
      </c>
      <c r="F271" s="324">
        <v>396.01666666666671</v>
      </c>
      <c r="G271" s="324">
        <v>376.43333333333339</v>
      </c>
      <c r="H271" s="324">
        <v>469.23333333333335</v>
      </c>
      <c r="I271" s="324">
        <v>488.81666666666672</v>
      </c>
      <c r="J271" s="324">
        <v>515.63333333333333</v>
      </c>
      <c r="K271" s="323">
        <v>462</v>
      </c>
      <c r="L271" s="323">
        <v>415.6</v>
      </c>
      <c r="M271" s="323">
        <v>19.75807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760.75</v>
      </c>
      <c r="D272" s="324">
        <v>766.1</v>
      </c>
      <c r="E272" s="324">
        <v>748.65000000000009</v>
      </c>
      <c r="F272" s="324">
        <v>736.55000000000007</v>
      </c>
      <c r="G272" s="324">
        <v>719.10000000000014</v>
      </c>
      <c r="H272" s="324">
        <v>778.2</v>
      </c>
      <c r="I272" s="324">
        <v>795.65000000000009</v>
      </c>
      <c r="J272" s="324">
        <v>807.75</v>
      </c>
      <c r="K272" s="323">
        <v>783.55</v>
      </c>
      <c r="L272" s="323">
        <v>754</v>
      </c>
      <c r="M272" s="323">
        <v>2.55159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144.94999999999999</v>
      </c>
      <c r="D273" s="324">
        <v>145.18333333333331</v>
      </c>
      <c r="E273" s="324">
        <v>143.86666666666662</v>
      </c>
      <c r="F273" s="324">
        <v>142.7833333333333</v>
      </c>
      <c r="G273" s="324">
        <v>141.46666666666661</v>
      </c>
      <c r="H273" s="324">
        <v>146.26666666666662</v>
      </c>
      <c r="I273" s="324">
        <v>147.58333333333329</v>
      </c>
      <c r="J273" s="324">
        <v>148.66666666666663</v>
      </c>
      <c r="K273" s="323">
        <v>146.5</v>
      </c>
      <c r="L273" s="323">
        <v>144.1</v>
      </c>
      <c r="M273" s="323">
        <v>2.9771399999999999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1059.5999999999999</v>
      </c>
      <c r="D274" s="324">
        <v>1053.2333333333333</v>
      </c>
      <c r="E274" s="324">
        <v>1036.4666666666667</v>
      </c>
      <c r="F274" s="324">
        <v>1013.3333333333333</v>
      </c>
      <c r="G274" s="324">
        <v>996.56666666666661</v>
      </c>
      <c r="H274" s="324">
        <v>1076.3666666666668</v>
      </c>
      <c r="I274" s="324">
        <v>1093.1333333333337</v>
      </c>
      <c r="J274" s="324">
        <v>1116.2666666666669</v>
      </c>
      <c r="K274" s="323">
        <v>1070</v>
      </c>
      <c r="L274" s="323">
        <v>1030.0999999999999</v>
      </c>
      <c r="M274" s="323">
        <v>3.0836199999999998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373.05</v>
      </c>
      <c r="D275" s="324">
        <v>374.7166666666667</v>
      </c>
      <c r="E275" s="324">
        <v>369.73333333333341</v>
      </c>
      <c r="F275" s="324">
        <v>366.41666666666669</v>
      </c>
      <c r="G275" s="324">
        <v>361.43333333333339</v>
      </c>
      <c r="H275" s="324">
        <v>378.03333333333342</v>
      </c>
      <c r="I275" s="324">
        <v>383.01666666666677</v>
      </c>
      <c r="J275" s="324">
        <v>386.33333333333343</v>
      </c>
      <c r="K275" s="323">
        <v>379.7</v>
      </c>
      <c r="L275" s="323">
        <v>371.4</v>
      </c>
      <c r="M275" s="323">
        <v>1.1889799999999999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60.9</v>
      </c>
      <c r="D276" s="324">
        <v>61.15</v>
      </c>
      <c r="E276" s="324">
        <v>60.5</v>
      </c>
      <c r="F276" s="324">
        <v>60.1</v>
      </c>
      <c r="G276" s="324">
        <v>59.45</v>
      </c>
      <c r="H276" s="324">
        <v>61.55</v>
      </c>
      <c r="I276" s="324">
        <v>62.199999999999989</v>
      </c>
      <c r="J276" s="324">
        <v>62.599999999999994</v>
      </c>
      <c r="K276" s="323">
        <v>61.8</v>
      </c>
      <c r="L276" s="323">
        <v>60.75</v>
      </c>
      <c r="M276" s="323">
        <v>5.3777699999999999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472.15</v>
      </c>
      <c r="D277" s="324">
        <v>472.98333333333335</v>
      </c>
      <c r="E277" s="324">
        <v>462.4666666666667</v>
      </c>
      <c r="F277" s="324">
        <v>452.78333333333336</v>
      </c>
      <c r="G277" s="324">
        <v>442.26666666666671</v>
      </c>
      <c r="H277" s="324">
        <v>482.66666666666669</v>
      </c>
      <c r="I277" s="324">
        <v>493.18333333333334</v>
      </c>
      <c r="J277" s="324">
        <v>502.86666666666667</v>
      </c>
      <c r="K277" s="323">
        <v>483.5</v>
      </c>
      <c r="L277" s="323">
        <v>463.3</v>
      </c>
      <c r="M277" s="323">
        <v>1.42839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46.35</v>
      </c>
      <c r="D278" s="324">
        <v>46.633333333333326</v>
      </c>
      <c r="E278" s="324">
        <v>45.766666666666652</v>
      </c>
      <c r="F278" s="324">
        <v>45.183333333333323</v>
      </c>
      <c r="G278" s="324">
        <v>44.316666666666649</v>
      </c>
      <c r="H278" s="324">
        <v>47.216666666666654</v>
      </c>
      <c r="I278" s="324">
        <v>48.083333333333329</v>
      </c>
      <c r="J278" s="324">
        <v>48.666666666666657</v>
      </c>
      <c r="K278" s="323">
        <v>47.5</v>
      </c>
      <c r="L278" s="323">
        <v>46.05</v>
      </c>
      <c r="M278" s="323">
        <v>33.583449999999999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403.1</v>
      </c>
      <c r="D279" s="324">
        <v>406.03333333333336</v>
      </c>
      <c r="E279" s="324">
        <v>397.26666666666671</v>
      </c>
      <c r="F279" s="324">
        <v>391.43333333333334</v>
      </c>
      <c r="G279" s="324">
        <v>382.66666666666669</v>
      </c>
      <c r="H279" s="324">
        <v>411.86666666666673</v>
      </c>
      <c r="I279" s="324">
        <v>420.63333333333338</v>
      </c>
      <c r="J279" s="324">
        <v>426.46666666666675</v>
      </c>
      <c r="K279" s="323">
        <v>414.8</v>
      </c>
      <c r="L279" s="323">
        <v>400.2</v>
      </c>
      <c r="M279" s="323">
        <v>4.4028999999999998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1156.3499999999999</v>
      </c>
      <c r="D280" s="324">
        <v>1150.9999999999998</v>
      </c>
      <c r="E280" s="324">
        <v>1137.4499999999996</v>
      </c>
      <c r="F280" s="324">
        <v>1118.5499999999997</v>
      </c>
      <c r="G280" s="324">
        <v>1104.9999999999995</v>
      </c>
      <c r="H280" s="324">
        <v>1169.8999999999996</v>
      </c>
      <c r="I280" s="324">
        <v>1183.4499999999998</v>
      </c>
      <c r="J280" s="324">
        <v>1202.3499999999997</v>
      </c>
      <c r="K280" s="323">
        <v>1164.55</v>
      </c>
      <c r="L280" s="323">
        <v>1132.0999999999999</v>
      </c>
      <c r="M280" s="323">
        <v>3.31324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279.10000000000002</v>
      </c>
      <c r="D281" s="324">
        <v>278.73333333333335</v>
      </c>
      <c r="E281" s="324">
        <v>274.4666666666667</v>
      </c>
      <c r="F281" s="324">
        <v>269.83333333333337</v>
      </c>
      <c r="G281" s="324">
        <v>265.56666666666672</v>
      </c>
      <c r="H281" s="324">
        <v>283.36666666666667</v>
      </c>
      <c r="I281" s="324">
        <v>287.63333333333333</v>
      </c>
      <c r="J281" s="324">
        <v>292.26666666666665</v>
      </c>
      <c r="K281" s="323">
        <v>283</v>
      </c>
      <c r="L281" s="323">
        <v>274.10000000000002</v>
      </c>
      <c r="M281" s="323">
        <v>5.1243800000000004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1777.1</v>
      </c>
      <c r="D282" s="324">
        <v>1793.3666666666668</v>
      </c>
      <c r="E282" s="324">
        <v>1756.7333333333336</v>
      </c>
      <c r="F282" s="324">
        <v>1736.3666666666668</v>
      </c>
      <c r="G282" s="324">
        <v>1699.7333333333336</v>
      </c>
      <c r="H282" s="324">
        <v>1813.7333333333336</v>
      </c>
      <c r="I282" s="324">
        <v>1850.3666666666668</v>
      </c>
      <c r="J282" s="324">
        <v>1870.7333333333336</v>
      </c>
      <c r="K282" s="323">
        <v>1830</v>
      </c>
      <c r="L282" s="323">
        <v>1773</v>
      </c>
      <c r="M282" s="323">
        <v>23.976990000000001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591.79999999999995</v>
      </c>
      <c r="D283" s="324">
        <v>594.2833333333333</v>
      </c>
      <c r="E283" s="324">
        <v>586.56666666666661</v>
      </c>
      <c r="F283" s="324">
        <v>581.33333333333326</v>
      </c>
      <c r="G283" s="324">
        <v>573.61666666666656</v>
      </c>
      <c r="H283" s="324">
        <v>599.51666666666665</v>
      </c>
      <c r="I283" s="324">
        <v>607.23333333333335</v>
      </c>
      <c r="J283" s="324">
        <v>612.4666666666667</v>
      </c>
      <c r="K283" s="323">
        <v>602</v>
      </c>
      <c r="L283" s="323">
        <v>589.04999999999995</v>
      </c>
      <c r="M283" s="323">
        <v>12.273009999999999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627.6</v>
      </c>
      <c r="D284" s="324">
        <v>625.5</v>
      </c>
      <c r="E284" s="324">
        <v>612.1</v>
      </c>
      <c r="F284" s="324">
        <v>596.6</v>
      </c>
      <c r="G284" s="324">
        <v>583.20000000000005</v>
      </c>
      <c r="H284" s="324">
        <v>641</v>
      </c>
      <c r="I284" s="324">
        <v>654.40000000000009</v>
      </c>
      <c r="J284" s="324">
        <v>669.9</v>
      </c>
      <c r="K284" s="323">
        <v>638.9</v>
      </c>
      <c r="L284" s="323">
        <v>610</v>
      </c>
      <c r="M284" s="323">
        <v>3.1748599999999998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207.35</v>
      </c>
      <c r="D285" s="324">
        <v>206.88333333333333</v>
      </c>
      <c r="E285" s="324">
        <v>204.66666666666666</v>
      </c>
      <c r="F285" s="324">
        <v>201.98333333333332</v>
      </c>
      <c r="G285" s="324">
        <v>199.76666666666665</v>
      </c>
      <c r="H285" s="324">
        <v>209.56666666666666</v>
      </c>
      <c r="I285" s="324">
        <v>211.78333333333336</v>
      </c>
      <c r="J285" s="324">
        <v>214.46666666666667</v>
      </c>
      <c r="K285" s="323">
        <v>209.1</v>
      </c>
      <c r="L285" s="323">
        <v>204.2</v>
      </c>
      <c r="M285" s="323">
        <v>2.6928399999999999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1164.2</v>
      </c>
      <c r="D286" s="324">
        <v>1160.9833333333333</v>
      </c>
      <c r="E286" s="324">
        <v>1151.9666666666667</v>
      </c>
      <c r="F286" s="324">
        <v>1139.7333333333333</v>
      </c>
      <c r="G286" s="324">
        <v>1130.7166666666667</v>
      </c>
      <c r="H286" s="324">
        <v>1173.2166666666667</v>
      </c>
      <c r="I286" s="324">
        <v>1182.2333333333336</v>
      </c>
      <c r="J286" s="324">
        <v>1194.4666666666667</v>
      </c>
      <c r="K286" s="323">
        <v>1170</v>
      </c>
      <c r="L286" s="323">
        <v>1148.75</v>
      </c>
      <c r="M286" s="323">
        <v>0.22095000000000001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551.5</v>
      </c>
      <c r="D287" s="324">
        <v>552.43333333333328</v>
      </c>
      <c r="E287" s="324">
        <v>539.36666666666656</v>
      </c>
      <c r="F287" s="324">
        <v>527.23333333333323</v>
      </c>
      <c r="G287" s="324">
        <v>514.16666666666652</v>
      </c>
      <c r="H287" s="324">
        <v>564.56666666666661</v>
      </c>
      <c r="I287" s="324">
        <v>577.63333333333344</v>
      </c>
      <c r="J287" s="324">
        <v>589.76666666666665</v>
      </c>
      <c r="K287" s="323">
        <v>565.5</v>
      </c>
      <c r="L287" s="323">
        <v>540.29999999999995</v>
      </c>
      <c r="M287" s="323">
        <v>1.61907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72.400000000000006</v>
      </c>
      <c r="D288" s="324">
        <v>71.666666666666671</v>
      </c>
      <c r="E288" s="324">
        <v>70.63333333333334</v>
      </c>
      <c r="F288" s="324">
        <v>68.866666666666674</v>
      </c>
      <c r="G288" s="324">
        <v>67.833333333333343</v>
      </c>
      <c r="H288" s="324">
        <v>73.433333333333337</v>
      </c>
      <c r="I288" s="324">
        <v>74.466666666666669</v>
      </c>
      <c r="J288" s="324">
        <v>76.233333333333334</v>
      </c>
      <c r="K288" s="323">
        <v>72.7</v>
      </c>
      <c r="L288" s="323">
        <v>69.900000000000006</v>
      </c>
      <c r="M288" s="323">
        <v>113.38457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2663.6</v>
      </c>
      <c r="D289" s="324">
        <v>2691.2000000000003</v>
      </c>
      <c r="E289" s="324">
        <v>2622.4000000000005</v>
      </c>
      <c r="F289" s="324">
        <v>2581.2000000000003</v>
      </c>
      <c r="G289" s="324">
        <v>2512.4000000000005</v>
      </c>
      <c r="H289" s="324">
        <v>2732.4000000000005</v>
      </c>
      <c r="I289" s="324">
        <v>2801.2000000000007</v>
      </c>
      <c r="J289" s="324">
        <v>2842.4000000000005</v>
      </c>
      <c r="K289" s="323">
        <v>2760</v>
      </c>
      <c r="L289" s="323">
        <v>2650</v>
      </c>
      <c r="M289" s="323">
        <v>3.1990799999999999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361.05</v>
      </c>
      <c r="D290" s="324">
        <v>363.65000000000003</v>
      </c>
      <c r="E290" s="324">
        <v>354.20000000000005</v>
      </c>
      <c r="F290" s="324">
        <v>347.35</v>
      </c>
      <c r="G290" s="324">
        <v>337.90000000000003</v>
      </c>
      <c r="H290" s="324">
        <v>370.50000000000006</v>
      </c>
      <c r="I290" s="324">
        <v>379.95</v>
      </c>
      <c r="J290" s="324">
        <v>386.80000000000007</v>
      </c>
      <c r="K290" s="323">
        <v>373.1</v>
      </c>
      <c r="L290" s="323">
        <v>356.8</v>
      </c>
      <c r="M290" s="323">
        <v>1.9636800000000001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592.35</v>
      </c>
      <c r="D291" s="324">
        <v>590.7166666666667</v>
      </c>
      <c r="E291" s="324">
        <v>579.73333333333335</v>
      </c>
      <c r="F291" s="324">
        <v>567.11666666666667</v>
      </c>
      <c r="G291" s="324">
        <v>556.13333333333333</v>
      </c>
      <c r="H291" s="324">
        <v>603.33333333333337</v>
      </c>
      <c r="I291" s="324">
        <v>614.31666666666672</v>
      </c>
      <c r="J291" s="324">
        <v>626.93333333333339</v>
      </c>
      <c r="K291" s="323">
        <v>601.70000000000005</v>
      </c>
      <c r="L291" s="323">
        <v>578.1</v>
      </c>
      <c r="M291" s="323">
        <v>27.607900000000001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10006</v>
      </c>
      <c r="D292" s="324">
        <v>10017.983333333334</v>
      </c>
      <c r="E292" s="324">
        <v>9933.0666666666675</v>
      </c>
      <c r="F292" s="324">
        <v>9860.1333333333332</v>
      </c>
      <c r="G292" s="324">
        <v>9775.2166666666672</v>
      </c>
      <c r="H292" s="324">
        <v>10090.916666666668</v>
      </c>
      <c r="I292" s="324">
        <v>10175.833333333332</v>
      </c>
      <c r="J292" s="324">
        <v>10248.766666666668</v>
      </c>
      <c r="K292" s="323">
        <v>10102.9</v>
      </c>
      <c r="L292" s="323">
        <v>9945.0499999999993</v>
      </c>
      <c r="M292" s="323">
        <v>3.3369999999999997E-2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52.8</v>
      </c>
      <c r="D293" s="324">
        <v>53.666666666666664</v>
      </c>
      <c r="E293" s="324">
        <v>51.583333333333329</v>
      </c>
      <c r="F293" s="324">
        <v>50.366666666666667</v>
      </c>
      <c r="G293" s="324">
        <v>48.283333333333331</v>
      </c>
      <c r="H293" s="324">
        <v>54.883333333333326</v>
      </c>
      <c r="I293" s="324">
        <v>56.966666666666654</v>
      </c>
      <c r="J293" s="324">
        <v>58.183333333333323</v>
      </c>
      <c r="K293" s="323">
        <v>55.75</v>
      </c>
      <c r="L293" s="323">
        <v>52.45</v>
      </c>
      <c r="M293" s="323">
        <v>44.691180000000003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357.85</v>
      </c>
      <c r="D294" s="324">
        <v>360.4666666666667</v>
      </c>
      <c r="E294" s="324">
        <v>353.83333333333337</v>
      </c>
      <c r="F294" s="324">
        <v>349.81666666666666</v>
      </c>
      <c r="G294" s="324">
        <v>343.18333333333334</v>
      </c>
      <c r="H294" s="324">
        <v>364.48333333333341</v>
      </c>
      <c r="I294" s="324">
        <v>371.11666666666673</v>
      </c>
      <c r="J294" s="324">
        <v>375.13333333333344</v>
      </c>
      <c r="K294" s="323">
        <v>367.1</v>
      </c>
      <c r="L294" s="323">
        <v>356.45</v>
      </c>
      <c r="M294" s="323">
        <v>32.05547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3377.3</v>
      </c>
      <c r="D295" s="324">
        <v>3345.9833333333336</v>
      </c>
      <c r="E295" s="324">
        <v>3256.9666666666672</v>
      </c>
      <c r="F295" s="324">
        <v>3136.6333333333337</v>
      </c>
      <c r="G295" s="324">
        <v>3047.6166666666672</v>
      </c>
      <c r="H295" s="324">
        <v>3466.3166666666671</v>
      </c>
      <c r="I295" s="324">
        <v>3555.3333333333335</v>
      </c>
      <c r="J295" s="324">
        <v>3675.666666666667</v>
      </c>
      <c r="K295" s="323">
        <v>3435</v>
      </c>
      <c r="L295" s="323">
        <v>3225.65</v>
      </c>
      <c r="M295" s="323">
        <v>4.28125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1108.3499999999999</v>
      </c>
      <c r="D296" s="324">
        <v>1107.4333333333334</v>
      </c>
      <c r="E296" s="324">
        <v>1081.9666666666667</v>
      </c>
      <c r="F296" s="324">
        <v>1055.5833333333333</v>
      </c>
      <c r="G296" s="324">
        <v>1030.1166666666666</v>
      </c>
      <c r="H296" s="324">
        <v>1133.8166666666668</v>
      </c>
      <c r="I296" s="324">
        <v>1159.2833333333335</v>
      </c>
      <c r="J296" s="324">
        <v>1185.666666666667</v>
      </c>
      <c r="K296" s="323">
        <v>1132.9000000000001</v>
      </c>
      <c r="L296" s="323">
        <v>1081.05</v>
      </c>
      <c r="M296" s="323">
        <v>1.7364900000000001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1756.3</v>
      </c>
      <c r="D297" s="324">
        <v>1768.7666666666667</v>
      </c>
      <c r="E297" s="324">
        <v>1732.5333333333333</v>
      </c>
      <c r="F297" s="324">
        <v>1708.7666666666667</v>
      </c>
      <c r="G297" s="324">
        <v>1672.5333333333333</v>
      </c>
      <c r="H297" s="324">
        <v>1792.5333333333333</v>
      </c>
      <c r="I297" s="324">
        <v>1828.7666666666664</v>
      </c>
      <c r="J297" s="324">
        <v>1852.5333333333333</v>
      </c>
      <c r="K297" s="323">
        <v>1805</v>
      </c>
      <c r="L297" s="323">
        <v>1745</v>
      </c>
      <c r="M297" s="323">
        <v>23.014620000000001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5992.4</v>
      </c>
      <c r="D298" s="324">
        <v>6053.2666666666664</v>
      </c>
      <c r="E298" s="324">
        <v>5916.6333333333332</v>
      </c>
      <c r="F298" s="324">
        <v>5840.8666666666668</v>
      </c>
      <c r="G298" s="324">
        <v>5704.2333333333336</v>
      </c>
      <c r="H298" s="324">
        <v>6129.0333333333328</v>
      </c>
      <c r="I298" s="324">
        <v>6265.6666666666661</v>
      </c>
      <c r="J298" s="324">
        <v>6341.4333333333325</v>
      </c>
      <c r="K298" s="323">
        <v>6189.9</v>
      </c>
      <c r="L298" s="323">
        <v>5977.5</v>
      </c>
      <c r="M298" s="323">
        <v>3.55524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4788.1000000000004</v>
      </c>
      <c r="D299" s="324">
        <v>4780.7</v>
      </c>
      <c r="E299" s="324">
        <v>4743.3999999999996</v>
      </c>
      <c r="F299" s="324">
        <v>4698.7</v>
      </c>
      <c r="G299" s="324">
        <v>4661.3999999999996</v>
      </c>
      <c r="H299" s="324">
        <v>4825.3999999999996</v>
      </c>
      <c r="I299" s="324">
        <v>4862.7000000000007</v>
      </c>
      <c r="J299" s="324">
        <v>4907.3999999999996</v>
      </c>
      <c r="K299" s="323">
        <v>4818</v>
      </c>
      <c r="L299" s="323">
        <v>4736</v>
      </c>
      <c r="M299" s="323">
        <v>2.03017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755.15</v>
      </c>
      <c r="D300" s="324">
        <v>761.6</v>
      </c>
      <c r="E300" s="324">
        <v>746.25</v>
      </c>
      <c r="F300" s="324">
        <v>737.35</v>
      </c>
      <c r="G300" s="324">
        <v>722</v>
      </c>
      <c r="H300" s="324">
        <v>770.5</v>
      </c>
      <c r="I300" s="324">
        <v>785.85000000000014</v>
      </c>
      <c r="J300" s="324">
        <v>794.75</v>
      </c>
      <c r="K300" s="323">
        <v>776.95</v>
      </c>
      <c r="L300" s="323">
        <v>752.7</v>
      </c>
      <c r="M300" s="323">
        <v>10.72681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2382.5</v>
      </c>
      <c r="D301" s="324">
        <v>2405.1666666666665</v>
      </c>
      <c r="E301" s="324">
        <v>2353.333333333333</v>
      </c>
      <c r="F301" s="324">
        <v>2324.1666666666665</v>
      </c>
      <c r="G301" s="324">
        <v>2272.333333333333</v>
      </c>
      <c r="H301" s="324">
        <v>2434.333333333333</v>
      </c>
      <c r="I301" s="324">
        <v>2486.1666666666661</v>
      </c>
      <c r="J301" s="324">
        <v>2515.333333333333</v>
      </c>
      <c r="K301" s="323">
        <v>2457</v>
      </c>
      <c r="L301" s="323">
        <v>2376</v>
      </c>
      <c r="M301" s="323">
        <v>0.39018999999999998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420.55</v>
      </c>
      <c r="D302" s="324">
        <v>423.75</v>
      </c>
      <c r="E302" s="324">
        <v>415.85</v>
      </c>
      <c r="F302" s="324">
        <v>411.15000000000003</v>
      </c>
      <c r="G302" s="324">
        <v>403.25000000000006</v>
      </c>
      <c r="H302" s="324">
        <v>428.45</v>
      </c>
      <c r="I302" s="324">
        <v>436.34999999999997</v>
      </c>
      <c r="J302" s="324">
        <v>441.04999999999995</v>
      </c>
      <c r="K302" s="323">
        <v>431.65</v>
      </c>
      <c r="L302" s="323">
        <v>419.05</v>
      </c>
      <c r="M302" s="323">
        <v>5.34091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783.5</v>
      </c>
      <c r="D303" s="324">
        <v>784.9</v>
      </c>
      <c r="E303" s="324">
        <v>778.69999999999993</v>
      </c>
      <c r="F303" s="324">
        <v>773.9</v>
      </c>
      <c r="G303" s="324">
        <v>767.69999999999993</v>
      </c>
      <c r="H303" s="324">
        <v>789.69999999999993</v>
      </c>
      <c r="I303" s="324">
        <v>795.9</v>
      </c>
      <c r="J303" s="324">
        <v>800.69999999999993</v>
      </c>
      <c r="K303" s="323">
        <v>791.1</v>
      </c>
      <c r="L303" s="323">
        <v>780.1</v>
      </c>
      <c r="M303" s="323">
        <v>30.080190000000002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157.30000000000001</v>
      </c>
      <c r="D304" s="324">
        <v>157.25</v>
      </c>
      <c r="E304" s="324">
        <v>155.94999999999999</v>
      </c>
      <c r="F304" s="324">
        <v>154.6</v>
      </c>
      <c r="G304" s="324">
        <v>153.29999999999998</v>
      </c>
      <c r="H304" s="324">
        <v>158.6</v>
      </c>
      <c r="I304" s="324">
        <v>159.9</v>
      </c>
      <c r="J304" s="324">
        <v>161.25</v>
      </c>
      <c r="K304" s="323">
        <v>158.55000000000001</v>
      </c>
      <c r="L304" s="323">
        <v>155.9</v>
      </c>
      <c r="M304" s="323">
        <v>50.610300000000002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17.850000000000001</v>
      </c>
      <c r="D305" s="324">
        <v>17.933333333333334</v>
      </c>
      <c r="E305" s="324">
        <v>17.716666666666669</v>
      </c>
      <c r="F305" s="324">
        <v>17.583333333333336</v>
      </c>
      <c r="G305" s="324">
        <v>17.366666666666671</v>
      </c>
      <c r="H305" s="324">
        <v>18.066666666666666</v>
      </c>
      <c r="I305" s="324">
        <v>18.283333333333328</v>
      </c>
      <c r="J305" s="324">
        <v>18.416666666666664</v>
      </c>
      <c r="K305" s="323">
        <v>18.149999999999999</v>
      </c>
      <c r="L305" s="323">
        <v>17.8</v>
      </c>
      <c r="M305" s="323">
        <v>29.824310000000001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174.45</v>
      </c>
      <c r="D306" s="324">
        <v>176.65</v>
      </c>
      <c r="E306" s="324">
        <v>170.8</v>
      </c>
      <c r="F306" s="324">
        <v>167.15</v>
      </c>
      <c r="G306" s="324">
        <v>161.30000000000001</v>
      </c>
      <c r="H306" s="324">
        <v>180.3</v>
      </c>
      <c r="I306" s="324">
        <v>186.14999999999998</v>
      </c>
      <c r="J306" s="324">
        <v>189.8</v>
      </c>
      <c r="K306" s="323">
        <v>182.5</v>
      </c>
      <c r="L306" s="323">
        <v>173</v>
      </c>
      <c r="M306" s="323">
        <v>2.5472000000000001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437.8</v>
      </c>
      <c r="D307" s="324">
        <v>444.23333333333335</v>
      </c>
      <c r="E307" s="324">
        <v>428.56666666666672</v>
      </c>
      <c r="F307" s="324">
        <v>419.33333333333337</v>
      </c>
      <c r="G307" s="324">
        <v>403.66666666666674</v>
      </c>
      <c r="H307" s="324">
        <v>453.4666666666667</v>
      </c>
      <c r="I307" s="324">
        <v>469.13333333333333</v>
      </c>
      <c r="J307" s="324">
        <v>478.36666666666667</v>
      </c>
      <c r="K307" s="323">
        <v>459.9</v>
      </c>
      <c r="L307" s="323">
        <v>435</v>
      </c>
      <c r="M307" s="323">
        <v>1.1586700000000001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116.4</v>
      </c>
      <c r="D308" s="324">
        <v>117.39999999999999</v>
      </c>
      <c r="E308" s="324">
        <v>114.99999999999999</v>
      </c>
      <c r="F308" s="324">
        <v>113.6</v>
      </c>
      <c r="G308" s="324">
        <v>111.19999999999999</v>
      </c>
      <c r="H308" s="324">
        <v>118.79999999999998</v>
      </c>
      <c r="I308" s="324">
        <v>121.19999999999999</v>
      </c>
      <c r="J308" s="324">
        <v>122.59999999999998</v>
      </c>
      <c r="K308" s="323">
        <v>119.8</v>
      </c>
      <c r="L308" s="323">
        <v>116</v>
      </c>
      <c r="M308" s="323">
        <v>43.270440000000001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504.35</v>
      </c>
      <c r="D309" s="324">
        <v>510.43333333333339</v>
      </c>
      <c r="E309" s="324">
        <v>497.01666666666677</v>
      </c>
      <c r="F309" s="324">
        <v>489.68333333333339</v>
      </c>
      <c r="G309" s="324">
        <v>476.26666666666677</v>
      </c>
      <c r="H309" s="324">
        <v>517.76666666666677</v>
      </c>
      <c r="I309" s="324">
        <v>531.18333333333328</v>
      </c>
      <c r="J309" s="324">
        <v>538.51666666666677</v>
      </c>
      <c r="K309" s="323">
        <v>523.85</v>
      </c>
      <c r="L309" s="323">
        <v>503.1</v>
      </c>
      <c r="M309" s="323">
        <v>16.55968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7705.55</v>
      </c>
      <c r="D310" s="324">
        <v>7765.1833333333334</v>
      </c>
      <c r="E310" s="324">
        <v>7590.3666666666668</v>
      </c>
      <c r="F310" s="324">
        <v>7475.1833333333334</v>
      </c>
      <c r="G310" s="324">
        <v>7300.3666666666668</v>
      </c>
      <c r="H310" s="324">
        <v>7880.3666666666668</v>
      </c>
      <c r="I310" s="324">
        <v>8055.1833333333343</v>
      </c>
      <c r="J310" s="324">
        <v>8170.3666666666668</v>
      </c>
      <c r="K310" s="323">
        <v>7940</v>
      </c>
      <c r="L310" s="323">
        <v>7650</v>
      </c>
      <c r="M310" s="323">
        <v>13.545249999999999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3038.2</v>
      </c>
      <c r="D311" s="324">
        <v>3045.7666666666664</v>
      </c>
      <c r="E311" s="324">
        <v>3017.5333333333328</v>
      </c>
      <c r="F311" s="324">
        <v>2996.8666666666663</v>
      </c>
      <c r="G311" s="324">
        <v>2968.6333333333328</v>
      </c>
      <c r="H311" s="324">
        <v>3066.4333333333329</v>
      </c>
      <c r="I311" s="324">
        <v>3094.6666666666665</v>
      </c>
      <c r="J311" s="324">
        <v>3115.333333333333</v>
      </c>
      <c r="K311" s="323">
        <v>3074</v>
      </c>
      <c r="L311" s="323">
        <v>3025.1</v>
      </c>
      <c r="M311" s="323">
        <v>0.58199999999999996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337.75</v>
      </c>
      <c r="D312" s="324">
        <v>336.61666666666667</v>
      </c>
      <c r="E312" s="324">
        <v>334.48333333333335</v>
      </c>
      <c r="F312" s="324">
        <v>331.2166666666667</v>
      </c>
      <c r="G312" s="324">
        <v>329.08333333333337</v>
      </c>
      <c r="H312" s="324">
        <v>339.88333333333333</v>
      </c>
      <c r="I312" s="324">
        <v>342.01666666666665</v>
      </c>
      <c r="J312" s="324">
        <v>345.2833333333333</v>
      </c>
      <c r="K312" s="323">
        <v>338.75</v>
      </c>
      <c r="L312" s="323">
        <v>333.35</v>
      </c>
      <c r="M312" s="323">
        <v>19.367239999999999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249.85</v>
      </c>
      <c r="D313" s="324">
        <v>252.38333333333333</v>
      </c>
      <c r="E313" s="324">
        <v>247.06666666666666</v>
      </c>
      <c r="F313" s="324">
        <v>244.28333333333333</v>
      </c>
      <c r="G313" s="324">
        <v>238.96666666666667</v>
      </c>
      <c r="H313" s="324">
        <v>255.16666666666666</v>
      </c>
      <c r="I313" s="324">
        <v>260.48333333333335</v>
      </c>
      <c r="J313" s="324">
        <v>263.26666666666665</v>
      </c>
      <c r="K313" s="323">
        <v>257.7</v>
      </c>
      <c r="L313" s="323">
        <v>249.6</v>
      </c>
      <c r="M313" s="323">
        <v>1.6438200000000001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904.95</v>
      </c>
      <c r="D314" s="324">
        <v>913.94999999999993</v>
      </c>
      <c r="E314" s="324">
        <v>892.99999999999989</v>
      </c>
      <c r="F314" s="324">
        <v>881.05</v>
      </c>
      <c r="G314" s="324">
        <v>860.09999999999991</v>
      </c>
      <c r="H314" s="324">
        <v>925.89999999999986</v>
      </c>
      <c r="I314" s="324">
        <v>946.84999999999991</v>
      </c>
      <c r="J314" s="324">
        <v>958.79999999999984</v>
      </c>
      <c r="K314" s="323">
        <v>934.9</v>
      </c>
      <c r="L314" s="323">
        <v>902</v>
      </c>
      <c r="M314" s="323">
        <v>21.567450000000001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1439.3</v>
      </c>
      <c r="D315" s="324">
        <v>1435.9666666666665</v>
      </c>
      <c r="E315" s="324">
        <v>1416.9333333333329</v>
      </c>
      <c r="F315" s="324">
        <v>1394.5666666666664</v>
      </c>
      <c r="G315" s="324">
        <v>1375.5333333333328</v>
      </c>
      <c r="H315" s="324">
        <v>1458.333333333333</v>
      </c>
      <c r="I315" s="324">
        <v>1477.3666666666663</v>
      </c>
      <c r="J315" s="324">
        <v>1499.7333333333331</v>
      </c>
      <c r="K315" s="323">
        <v>1455</v>
      </c>
      <c r="L315" s="323">
        <v>1413.6</v>
      </c>
      <c r="M315" s="323">
        <v>6.1988099999999999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2008.3</v>
      </c>
      <c r="D316" s="324">
        <v>2009.45</v>
      </c>
      <c r="E316" s="324">
        <v>1984.9</v>
      </c>
      <c r="F316" s="324">
        <v>1961.5</v>
      </c>
      <c r="G316" s="324">
        <v>1936.95</v>
      </c>
      <c r="H316" s="324">
        <v>2032.8500000000001</v>
      </c>
      <c r="I316" s="324">
        <v>2057.3999999999996</v>
      </c>
      <c r="J316" s="324">
        <v>2080.8000000000002</v>
      </c>
      <c r="K316" s="323">
        <v>2034</v>
      </c>
      <c r="L316" s="323">
        <v>1986.05</v>
      </c>
      <c r="M316" s="323">
        <v>2.4608300000000001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778.55</v>
      </c>
      <c r="D317" s="324">
        <v>783.30000000000007</v>
      </c>
      <c r="E317" s="324">
        <v>761.60000000000014</v>
      </c>
      <c r="F317" s="324">
        <v>744.65000000000009</v>
      </c>
      <c r="G317" s="324">
        <v>722.95000000000016</v>
      </c>
      <c r="H317" s="324">
        <v>800.25000000000011</v>
      </c>
      <c r="I317" s="324">
        <v>821.95000000000016</v>
      </c>
      <c r="J317" s="324">
        <v>838.90000000000009</v>
      </c>
      <c r="K317" s="323">
        <v>805</v>
      </c>
      <c r="L317" s="323">
        <v>766.35</v>
      </c>
      <c r="M317" s="323">
        <v>7.6784400000000002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763.2</v>
      </c>
      <c r="D318" s="324">
        <v>766.15</v>
      </c>
      <c r="E318" s="324">
        <v>757.3</v>
      </c>
      <c r="F318" s="324">
        <v>751.4</v>
      </c>
      <c r="G318" s="324">
        <v>742.55</v>
      </c>
      <c r="H318" s="324">
        <v>772.05</v>
      </c>
      <c r="I318" s="324">
        <v>780.90000000000009</v>
      </c>
      <c r="J318" s="324">
        <v>786.8</v>
      </c>
      <c r="K318" s="323">
        <v>775</v>
      </c>
      <c r="L318" s="323">
        <v>760.25</v>
      </c>
      <c r="M318" s="323">
        <v>4.1326900000000002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212.35</v>
      </c>
      <c r="D319" s="324">
        <v>212.81666666666663</v>
      </c>
      <c r="E319" s="324">
        <v>210.93333333333328</v>
      </c>
      <c r="F319" s="324">
        <v>209.51666666666665</v>
      </c>
      <c r="G319" s="324">
        <v>207.6333333333333</v>
      </c>
      <c r="H319" s="324">
        <v>214.23333333333326</v>
      </c>
      <c r="I319" s="324">
        <v>216.11666666666665</v>
      </c>
      <c r="J319" s="324">
        <v>217.53333333333325</v>
      </c>
      <c r="K319" s="323">
        <v>214.7</v>
      </c>
      <c r="L319" s="323">
        <v>211.4</v>
      </c>
      <c r="M319" s="323">
        <v>1.4941500000000001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169.25</v>
      </c>
      <c r="D320" s="324">
        <v>169.6</v>
      </c>
      <c r="E320" s="324">
        <v>168.35</v>
      </c>
      <c r="F320" s="324">
        <v>167.45</v>
      </c>
      <c r="G320" s="324">
        <v>166.2</v>
      </c>
      <c r="H320" s="324">
        <v>170.5</v>
      </c>
      <c r="I320" s="324">
        <v>171.75</v>
      </c>
      <c r="J320" s="324">
        <v>172.65</v>
      </c>
      <c r="K320" s="323">
        <v>170.85</v>
      </c>
      <c r="L320" s="323">
        <v>168.7</v>
      </c>
      <c r="M320" s="323">
        <v>1.36938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197.75</v>
      </c>
      <c r="D321" s="324">
        <v>198.91666666666666</v>
      </c>
      <c r="E321" s="324">
        <v>194.83333333333331</v>
      </c>
      <c r="F321" s="324">
        <v>191.91666666666666</v>
      </c>
      <c r="G321" s="324">
        <v>187.83333333333331</v>
      </c>
      <c r="H321" s="324">
        <v>201.83333333333331</v>
      </c>
      <c r="I321" s="324">
        <v>205.91666666666663</v>
      </c>
      <c r="J321" s="324">
        <v>208.83333333333331</v>
      </c>
      <c r="K321" s="323">
        <v>203</v>
      </c>
      <c r="L321" s="323">
        <v>196</v>
      </c>
      <c r="M321" s="323">
        <v>7.3144299999999998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1008.1</v>
      </c>
      <c r="D322" s="324">
        <v>1011.6833333333334</v>
      </c>
      <c r="E322" s="324">
        <v>991.41666666666674</v>
      </c>
      <c r="F322" s="324">
        <v>974.73333333333335</v>
      </c>
      <c r="G322" s="324">
        <v>954.4666666666667</v>
      </c>
      <c r="H322" s="324">
        <v>1028.3666666666668</v>
      </c>
      <c r="I322" s="324">
        <v>1048.6333333333334</v>
      </c>
      <c r="J322" s="324">
        <v>1065.3166666666668</v>
      </c>
      <c r="K322" s="323">
        <v>1031.95</v>
      </c>
      <c r="L322" s="323">
        <v>995</v>
      </c>
      <c r="M322" s="323">
        <v>1.2315199999999999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3975.95</v>
      </c>
      <c r="D323" s="324">
        <v>3987.1833333333329</v>
      </c>
      <c r="E323" s="324">
        <v>3929.4166666666661</v>
      </c>
      <c r="F323" s="324">
        <v>3882.8833333333332</v>
      </c>
      <c r="G323" s="324">
        <v>3825.1166666666663</v>
      </c>
      <c r="H323" s="324">
        <v>4033.7166666666658</v>
      </c>
      <c r="I323" s="324">
        <v>4091.4833333333331</v>
      </c>
      <c r="J323" s="324">
        <v>4138.0166666666655</v>
      </c>
      <c r="K323" s="323">
        <v>4044.95</v>
      </c>
      <c r="L323" s="323">
        <v>3940.65</v>
      </c>
      <c r="M323" s="323">
        <v>5.9389399999999997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46.6</v>
      </c>
      <c r="D324" s="324">
        <v>47.016666666666673</v>
      </c>
      <c r="E324" s="324">
        <v>46.083333333333343</v>
      </c>
      <c r="F324" s="324">
        <v>45.56666666666667</v>
      </c>
      <c r="G324" s="324">
        <v>44.63333333333334</v>
      </c>
      <c r="H324" s="324">
        <v>47.533333333333346</v>
      </c>
      <c r="I324" s="324">
        <v>48.466666666666669</v>
      </c>
      <c r="J324" s="324">
        <v>48.983333333333348</v>
      </c>
      <c r="K324" s="323">
        <v>47.95</v>
      </c>
      <c r="L324" s="323">
        <v>46.5</v>
      </c>
      <c r="M324" s="323">
        <v>16.256679999999999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171.65</v>
      </c>
      <c r="D325" s="324">
        <v>172.70000000000002</v>
      </c>
      <c r="E325" s="324">
        <v>170.45000000000005</v>
      </c>
      <c r="F325" s="324">
        <v>169.25000000000003</v>
      </c>
      <c r="G325" s="324">
        <v>167.00000000000006</v>
      </c>
      <c r="H325" s="324">
        <v>173.90000000000003</v>
      </c>
      <c r="I325" s="324">
        <v>176.14999999999998</v>
      </c>
      <c r="J325" s="324">
        <v>177.35000000000002</v>
      </c>
      <c r="K325" s="323">
        <v>174.95</v>
      </c>
      <c r="L325" s="323">
        <v>171.5</v>
      </c>
      <c r="M325" s="323">
        <v>1.61155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870.25</v>
      </c>
      <c r="D326" s="324">
        <v>877.5</v>
      </c>
      <c r="E326" s="324">
        <v>856.75</v>
      </c>
      <c r="F326" s="324">
        <v>843.25</v>
      </c>
      <c r="G326" s="324">
        <v>822.5</v>
      </c>
      <c r="H326" s="324">
        <v>891</v>
      </c>
      <c r="I326" s="324">
        <v>911.75</v>
      </c>
      <c r="J326" s="324">
        <v>925.25</v>
      </c>
      <c r="K326" s="323">
        <v>898.25</v>
      </c>
      <c r="L326" s="323">
        <v>864</v>
      </c>
      <c r="M326" s="323">
        <v>1.4531499999999999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3103.9</v>
      </c>
      <c r="D327" s="324">
        <v>3108.7666666666664</v>
      </c>
      <c r="E327" s="324">
        <v>3065.1333333333328</v>
      </c>
      <c r="F327" s="324">
        <v>3026.3666666666663</v>
      </c>
      <c r="G327" s="324">
        <v>2982.7333333333327</v>
      </c>
      <c r="H327" s="324">
        <v>3147.5333333333328</v>
      </c>
      <c r="I327" s="324">
        <v>3191.1666666666661</v>
      </c>
      <c r="J327" s="324">
        <v>3229.9333333333329</v>
      </c>
      <c r="K327" s="323">
        <v>3152.4</v>
      </c>
      <c r="L327" s="323">
        <v>3070</v>
      </c>
      <c r="M327" s="323">
        <v>5.3953499999999996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66876.350000000006</v>
      </c>
      <c r="D328" s="324">
        <v>67774.78333333334</v>
      </c>
      <c r="E328" s="324">
        <v>65689.56666666668</v>
      </c>
      <c r="F328" s="324">
        <v>64502.78333333334</v>
      </c>
      <c r="G328" s="324">
        <v>62417.56666666668</v>
      </c>
      <c r="H328" s="324">
        <v>68961.56666666668</v>
      </c>
      <c r="I328" s="324">
        <v>71046.783333333326</v>
      </c>
      <c r="J328" s="324">
        <v>72233.56666666668</v>
      </c>
      <c r="K328" s="323">
        <v>69860</v>
      </c>
      <c r="L328" s="323">
        <v>66588</v>
      </c>
      <c r="M328" s="323">
        <v>0.12368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41.55</v>
      </c>
      <c r="D329" s="324">
        <v>41.699999999999996</v>
      </c>
      <c r="E329" s="324">
        <v>41.249999999999993</v>
      </c>
      <c r="F329" s="324">
        <v>40.949999999999996</v>
      </c>
      <c r="G329" s="324">
        <v>40.499999999999993</v>
      </c>
      <c r="H329" s="324">
        <v>41.999999999999993</v>
      </c>
      <c r="I329" s="324">
        <v>42.449999999999996</v>
      </c>
      <c r="J329" s="324">
        <v>42.749999999999993</v>
      </c>
      <c r="K329" s="323">
        <v>42.15</v>
      </c>
      <c r="L329" s="323">
        <v>41.4</v>
      </c>
      <c r="M329" s="323">
        <v>11.31804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1354.55</v>
      </c>
      <c r="D330" s="324">
        <v>1349.3999999999999</v>
      </c>
      <c r="E330" s="324">
        <v>1337.1499999999996</v>
      </c>
      <c r="F330" s="324">
        <v>1319.7499999999998</v>
      </c>
      <c r="G330" s="324">
        <v>1307.4999999999995</v>
      </c>
      <c r="H330" s="324">
        <v>1366.7999999999997</v>
      </c>
      <c r="I330" s="324">
        <v>1379.0500000000002</v>
      </c>
      <c r="J330" s="324">
        <v>1396.4499999999998</v>
      </c>
      <c r="K330" s="323">
        <v>1361.65</v>
      </c>
      <c r="L330" s="323">
        <v>1332</v>
      </c>
      <c r="M330" s="323">
        <v>7.56656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336.8</v>
      </c>
      <c r="D331" s="324">
        <v>338.5</v>
      </c>
      <c r="E331" s="324">
        <v>332.85</v>
      </c>
      <c r="F331" s="324">
        <v>328.90000000000003</v>
      </c>
      <c r="G331" s="324">
        <v>323.25000000000006</v>
      </c>
      <c r="H331" s="324">
        <v>342.45</v>
      </c>
      <c r="I331" s="324">
        <v>348.09999999999997</v>
      </c>
      <c r="J331" s="324">
        <v>352.04999999999995</v>
      </c>
      <c r="K331" s="323">
        <v>344.15</v>
      </c>
      <c r="L331" s="323">
        <v>334.55</v>
      </c>
      <c r="M331" s="323">
        <v>7.04291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807.7</v>
      </c>
      <c r="D332" s="324">
        <v>813.9</v>
      </c>
      <c r="E332" s="324">
        <v>797.8</v>
      </c>
      <c r="F332" s="324">
        <v>787.9</v>
      </c>
      <c r="G332" s="324">
        <v>771.8</v>
      </c>
      <c r="H332" s="324">
        <v>823.8</v>
      </c>
      <c r="I332" s="324">
        <v>839.90000000000009</v>
      </c>
      <c r="J332" s="324">
        <v>849.8</v>
      </c>
      <c r="K332" s="323">
        <v>830</v>
      </c>
      <c r="L332" s="323">
        <v>804</v>
      </c>
      <c r="M332" s="323">
        <v>2.3268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122.8</v>
      </c>
      <c r="D333" s="324">
        <v>121.86666666666667</v>
      </c>
      <c r="E333" s="324">
        <v>119.93333333333335</v>
      </c>
      <c r="F333" s="324">
        <v>117.06666666666668</v>
      </c>
      <c r="G333" s="324">
        <v>115.13333333333335</v>
      </c>
      <c r="H333" s="324">
        <v>124.73333333333335</v>
      </c>
      <c r="I333" s="324">
        <v>126.66666666666669</v>
      </c>
      <c r="J333" s="324">
        <v>129.53333333333336</v>
      </c>
      <c r="K333" s="323">
        <v>123.8</v>
      </c>
      <c r="L333" s="323">
        <v>119</v>
      </c>
      <c r="M333" s="323">
        <v>426.09037000000001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4643.1000000000004</v>
      </c>
      <c r="D334" s="324">
        <v>4664.3666666666668</v>
      </c>
      <c r="E334" s="324">
        <v>4568.7333333333336</v>
      </c>
      <c r="F334" s="324">
        <v>4494.3666666666668</v>
      </c>
      <c r="G334" s="324">
        <v>4398.7333333333336</v>
      </c>
      <c r="H334" s="324">
        <v>4738.7333333333336</v>
      </c>
      <c r="I334" s="324">
        <v>4834.3666666666668</v>
      </c>
      <c r="J334" s="324">
        <v>4908.7333333333336</v>
      </c>
      <c r="K334" s="323">
        <v>4760</v>
      </c>
      <c r="L334" s="323">
        <v>4590</v>
      </c>
      <c r="M334" s="323">
        <v>6.2299899999999999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4122.6000000000004</v>
      </c>
      <c r="D335" s="324">
        <v>4118.1333333333332</v>
      </c>
      <c r="E335" s="324">
        <v>4057.5666666666666</v>
      </c>
      <c r="F335" s="324">
        <v>3992.5333333333333</v>
      </c>
      <c r="G335" s="324">
        <v>3931.9666666666667</v>
      </c>
      <c r="H335" s="324">
        <v>4183.1666666666661</v>
      </c>
      <c r="I335" s="324">
        <v>4243.7333333333318</v>
      </c>
      <c r="J335" s="324">
        <v>4308.7666666666664</v>
      </c>
      <c r="K335" s="323">
        <v>4178.7</v>
      </c>
      <c r="L335" s="323">
        <v>4053.1</v>
      </c>
      <c r="M335" s="323">
        <v>1.9219599999999999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1781.9</v>
      </c>
      <c r="D336" s="324">
        <v>1801.6499999999999</v>
      </c>
      <c r="E336" s="324">
        <v>1753.2999999999997</v>
      </c>
      <c r="F336" s="324">
        <v>1724.6999999999998</v>
      </c>
      <c r="G336" s="324">
        <v>1676.3499999999997</v>
      </c>
      <c r="H336" s="324">
        <v>1830.2499999999998</v>
      </c>
      <c r="I336" s="324">
        <v>1878.5999999999997</v>
      </c>
      <c r="J336" s="324">
        <v>1907.1999999999998</v>
      </c>
      <c r="K336" s="323">
        <v>1850</v>
      </c>
      <c r="L336" s="323">
        <v>1773.05</v>
      </c>
      <c r="M336" s="323">
        <v>1.1995199999999999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38.9</v>
      </c>
      <c r="D337" s="324">
        <v>39.15</v>
      </c>
      <c r="E337" s="324">
        <v>38.299999999999997</v>
      </c>
      <c r="F337" s="324">
        <v>37.699999999999996</v>
      </c>
      <c r="G337" s="324">
        <v>36.849999999999994</v>
      </c>
      <c r="H337" s="324">
        <v>39.75</v>
      </c>
      <c r="I337" s="324">
        <v>40.600000000000009</v>
      </c>
      <c r="J337" s="324">
        <v>41.2</v>
      </c>
      <c r="K337" s="323">
        <v>40</v>
      </c>
      <c r="L337" s="323">
        <v>38.549999999999997</v>
      </c>
      <c r="M337" s="323">
        <v>88.293710000000004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61.75</v>
      </c>
      <c r="D338" s="324">
        <v>61.85</v>
      </c>
      <c r="E338" s="324">
        <v>60.900000000000006</v>
      </c>
      <c r="F338" s="324">
        <v>60.050000000000004</v>
      </c>
      <c r="G338" s="324">
        <v>59.100000000000009</v>
      </c>
      <c r="H338" s="324">
        <v>62.7</v>
      </c>
      <c r="I338" s="324">
        <v>63.650000000000006</v>
      </c>
      <c r="J338" s="324">
        <v>64.5</v>
      </c>
      <c r="K338" s="323">
        <v>62.8</v>
      </c>
      <c r="L338" s="323">
        <v>61</v>
      </c>
      <c r="M338" s="323">
        <v>20.64339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516.15</v>
      </c>
      <c r="D339" s="324">
        <v>521.1</v>
      </c>
      <c r="E339" s="324">
        <v>510.05000000000007</v>
      </c>
      <c r="F339" s="324">
        <v>503.95000000000005</v>
      </c>
      <c r="G339" s="324">
        <v>492.90000000000009</v>
      </c>
      <c r="H339" s="324">
        <v>527.20000000000005</v>
      </c>
      <c r="I339" s="324">
        <v>538.25</v>
      </c>
      <c r="J339" s="324">
        <v>544.35</v>
      </c>
      <c r="K339" s="323">
        <v>532.15</v>
      </c>
      <c r="L339" s="323">
        <v>515</v>
      </c>
      <c r="M339" s="323">
        <v>0.66474999999999995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17876.45</v>
      </c>
      <c r="D340" s="324">
        <v>18019.983333333334</v>
      </c>
      <c r="E340" s="324">
        <v>17669.966666666667</v>
      </c>
      <c r="F340" s="324">
        <v>17463.483333333334</v>
      </c>
      <c r="G340" s="324">
        <v>17113.466666666667</v>
      </c>
      <c r="H340" s="324">
        <v>18226.466666666667</v>
      </c>
      <c r="I340" s="324">
        <v>18576.483333333337</v>
      </c>
      <c r="J340" s="324">
        <v>18782.966666666667</v>
      </c>
      <c r="K340" s="323">
        <v>18370</v>
      </c>
      <c r="L340" s="323">
        <v>17813.5</v>
      </c>
      <c r="M340" s="323">
        <v>0.40334999999999999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79.150000000000006</v>
      </c>
      <c r="D341" s="324">
        <v>79.416666666666671</v>
      </c>
      <c r="E341" s="324">
        <v>78.13333333333334</v>
      </c>
      <c r="F341" s="324">
        <v>77.116666666666674</v>
      </c>
      <c r="G341" s="324">
        <v>75.833333333333343</v>
      </c>
      <c r="H341" s="324">
        <v>80.433333333333337</v>
      </c>
      <c r="I341" s="324">
        <v>81.716666666666669</v>
      </c>
      <c r="J341" s="324">
        <v>82.733333333333334</v>
      </c>
      <c r="K341" s="323">
        <v>80.7</v>
      </c>
      <c r="L341" s="323">
        <v>78.400000000000006</v>
      </c>
      <c r="M341" s="323">
        <v>9.4313199999999995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51.9</v>
      </c>
      <c r="D342" s="324">
        <v>52.283333333333331</v>
      </c>
      <c r="E342" s="324">
        <v>50.916666666666664</v>
      </c>
      <c r="F342" s="324">
        <v>49.93333333333333</v>
      </c>
      <c r="G342" s="324">
        <v>48.566666666666663</v>
      </c>
      <c r="H342" s="324">
        <v>53.266666666666666</v>
      </c>
      <c r="I342" s="324">
        <v>54.63333333333334</v>
      </c>
      <c r="J342" s="324">
        <v>55.616666666666667</v>
      </c>
      <c r="K342" s="323">
        <v>53.65</v>
      </c>
      <c r="L342" s="323">
        <v>51.3</v>
      </c>
      <c r="M342" s="323">
        <v>16.854050000000001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687.9</v>
      </c>
      <c r="D343" s="324">
        <v>690.33333333333337</v>
      </c>
      <c r="E343" s="324">
        <v>680.66666666666674</v>
      </c>
      <c r="F343" s="324">
        <v>673.43333333333339</v>
      </c>
      <c r="G343" s="324">
        <v>663.76666666666677</v>
      </c>
      <c r="H343" s="324">
        <v>697.56666666666672</v>
      </c>
      <c r="I343" s="324">
        <v>707.23333333333346</v>
      </c>
      <c r="J343" s="324">
        <v>714.4666666666667</v>
      </c>
      <c r="K343" s="323">
        <v>700</v>
      </c>
      <c r="L343" s="323">
        <v>683.1</v>
      </c>
      <c r="M343" s="323">
        <v>2.52989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27.9</v>
      </c>
      <c r="D344" s="324">
        <v>28.083333333333332</v>
      </c>
      <c r="E344" s="324">
        <v>27.616666666666664</v>
      </c>
      <c r="F344" s="324">
        <v>27.333333333333332</v>
      </c>
      <c r="G344" s="324">
        <v>26.866666666666664</v>
      </c>
      <c r="H344" s="324">
        <v>28.366666666666664</v>
      </c>
      <c r="I344" s="324">
        <v>28.833333333333332</v>
      </c>
      <c r="J344" s="324">
        <v>29.116666666666664</v>
      </c>
      <c r="K344" s="323">
        <v>28.55</v>
      </c>
      <c r="L344" s="323">
        <v>27.8</v>
      </c>
      <c r="M344" s="323">
        <v>78.286770000000004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117.95</v>
      </c>
      <c r="D345" s="324">
        <v>119.33333333333333</v>
      </c>
      <c r="E345" s="324">
        <v>116.41666666666666</v>
      </c>
      <c r="F345" s="324">
        <v>114.88333333333333</v>
      </c>
      <c r="G345" s="324">
        <v>111.96666666666665</v>
      </c>
      <c r="H345" s="324">
        <v>120.86666666666666</v>
      </c>
      <c r="I345" s="324">
        <v>123.78333333333332</v>
      </c>
      <c r="J345" s="324">
        <v>125.31666666666666</v>
      </c>
      <c r="K345" s="323">
        <v>122.25</v>
      </c>
      <c r="L345" s="323">
        <v>117.8</v>
      </c>
      <c r="M345" s="323">
        <v>3.38306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2217.75</v>
      </c>
      <c r="D346" s="324">
        <v>2227.3166666666666</v>
      </c>
      <c r="E346" s="324">
        <v>2200.4833333333331</v>
      </c>
      <c r="F346" s="324">
        <v>2183.2166666666667</v>
      </c>
      <c r="G346" s="324">
        <v>2156.3833333333332</v>
      </c>
      <c r="H346" s="324">
        <v>2244.583333333333</v>
      </c>
      <c r="I346" s="324">
        <v>2271.416666666667</v>
      </c>
      <c r="J346" s="324">
        <v>2288.6833333333329</v>
      </c>
      <c r="K346" s="323">
        <v>2254.15</v>
      </c>
      <c r="L346" s="323">
        <v>2210.0500000000002</v>
      </c>
      <c r="M346" s="323">
        <v>6.2560000000000004E-2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62.45</v>
      </c>
      <c r="D347" s="324">
        <v>62.716666666666669</v>
      </c>
      <c r="E347" s="324">
        <v>61.833333333333336</v>
      </c>
      <c r="F347" s="324">
        <v>61.216666666666669</v>
      </c>
      <c r="G347" s="324">
        <v>60.333333333333336</v>
      </c>
      <c r="H347" s="324">
        <v>63.333333333333336</v>
      </c>
      <c r="I347" s="324">
        <v>64.216666666666669</v>
      </c>
      <c r="J347" s="324">
        <v>64.833333333333343</v>
      </c>
      <c r="K347" s="323">
        <v>63.6</v>
      </c>
      <c r="L347" s="323">
        <v>62.1</v>
      </c>
      <c r="M347" s="323">
        <v>11.949210000000001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151.55000000000001</v>
      </c>
      <c r="D348" s="324">
        <v>152.11666666666667</v>
      </c>
      <c r="E348" s="324">
        <v>150.43333333333334</v>
      </c>
      <c r="F348" s="324">
        <v>149.31666666666666</v>
      </c>
      <c r="G348" s="324">
        <v>147.63333333333333</v>
      </c>
      <c r="H348" s="324">
        <v>153.23333333333335</v>
      </c>
      <c r="I348" s="324">
        <v>154.91666666666669</v>
      </c>
      <c r="J348" s="324">
        <v>156.03333333333336</v>
      </c>
      <c r="K348" s="323">
        <v>153.80000000000001</v>
      </c>
      <c r="L348" s="323">
        <v>151</v>
      </c>
      <c r="M348" s="323">
        <v>55.30874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219.55</v>
      </c>
      <c r="D349" s="324">
        <v>218.70000000000002</v>
      </c>
      <c r="E349" s="324">
        <v>215.70000000000005</v>
      </c>
      <c r="F349" s="324">
        <v>211.85000000000002</v>
      </c>
      <c r="G349" s="324">
        <v>208.85000000000005</v>
      </c>
      <c r="H349" s="324">
        <v>222.55000000000004</v>
      </c>
      <c r="I349" s="324">
        <v>225.54999999999998</v>
      </c>
      <c r="J349" s="324">
        <v>229.40000000000003</v>
      </c>
      <c r="K349" s="323">
        <v>221.7</v>
      </c>
      <c r="L349" s="323">
        <v>214.85</v>
      </c>
      <c r="M349" s="323">
        <v>10.13339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132.9</v>
      </c>
      <c r="D350" s="324">
        <v>132.66666666666666</v>
      </c>
      <c r="E350" s="324">
        <v>131.93333333333331</v>
      </c>
      <c r="F350" s="324">
        <v>130.96666666666664</v>
      </c>
      <c r="G350" s="324">
        <v>130.23333333333329</v>
      </c>
      <c r="H350" s="324">
        <v>133.63333333333333</v>
      </c>
      <c r="I350" s="324">
        <v>134.36666666666667</v>
      </c>
      <c r="J350" s="324">
        <v>135.33333333333334</v>
      </c>
      <c r="K350" s="323">
        <v>133.4</v>
      </c>
      <c r="L350" s="323">
        <v>131.69999999999999</v>
      </c>
      <c r="M350" s="323">
        <v>91.722070000000002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910.9</v>
      </c>
      <c r="D351" s="324">
        <v>916.06666666666661</v>
      </c>
      <c r="E351" s="324">
        <v>902.43333333333317</v>
      </c>
      <c r="F351" s="324">
        <v>893.96666666666658</v>
      </c>
      <c r="G351" s="324">
        <v>880.33333333333314</v>
      </c>
      <c r="H351" s="324">
        <v>924.53333333333319</v>
      </c>
      <c r="I351" s="324">
        <v>938.16666666666663</v>
      </c>
      <c r="J351" s="324">
        <v>946.63333333333321</v>
      </c>
      <c r="K351" s="323">
        <v>929.7</v>
      </c>
      <c r="L351" s="323">
        <v>907.6</v>
      </c>
      <c r="M351" s="323">
        <v>5.0032500000000004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3545.3</v>
      </c>
      <c r="D352" s="324">
        <v>3558.4333333333329</v>
      </c>
      <c r="E352" s="324">
        <v>3521.8666666666659</v>
      </c>
      <c r="F352" s="324">
        <v>3498.4333333333329</v>
      </c>
      <c r="G352" s="324">
        <v>3461.8666666666659</v>
      </c>
      <c r="H352" s="324">
        <v>3581.8666666666659</v>
      </c>
      <c r="I352" s="324">
        <v>3618.4333333333325</v>
      </c>
      <c r="J352" s="324">
        <v>3641.8666666666659</v>
      </c>
      <c r="K352" s="323">
        <v>3595</v>
      </c>
      <c r="L352" s="323">
        <v>3535</v>
      </c>
      <c r="M352" s="323">
        <v>0.49645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233.2</v>
      </c>
      <c r="D353" s="324">
        <v>230.43333333333331</v>
      </c>
      <c r="E353" s="324">
        <v>225.06666666666661</v>
      </c>
      <c r="F353" s="324">
        <v>216.93333333333331</v>
      </c>
      <c r="G353" s="324">
        <v>211.56666666666661</v>
      </c>
      <c r="H353" s="324">
        <v>238.56666666666661</v>
      </c>
      <c r="I353" s="324">
        <v>243.93333333333334</v>
      </c>
      <c r="J353" s="324">
        <v>252.06666666666661</v>
      </c>
      <c r="K353" s="323">
        <v>235.8</v>
      </c>
      <c r="L353" s="323">
        <v>222.3</v>
      </c>
      <c r="M353" s="323">
        <v>36.459539999999997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172.55</v>
      </c>
      <c r="D354" s="324">
        <v>172.61666666666667</v>
      </c>
      <c r="E354" s="324">
        <v>170.23333333333335</v>
      </c>
      <c r="F354" s="324">
        <v>167.91666666666669</v>
      </c>
      <c r="G354" s="324">
        <v>165.53333333333336</v>
      </c>
      <c r="H354" s="324">
        <v>174.93333333333334</v>
      </c>
      <c r="I354" s="324">
        <v>177.31666666666666</v>
      </c>
      <c r="J354" s="324">
        <v>179.63333333333333</v>
      </c>
      <c r="K354" s="323">
        <v>175</v>
      </c>
      <c r="L354" s="323">
        <v>170.3</v>
      </c>
      <c r="M354" s="323">
        <v>206.14652000000001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315.75</v>
      </c>
      <c r="D355" s="324">
        <v>316</v>
      </c>
      <c r="E355" s="324">
        <v>312.60000000000002</v>
      </c>
      <c r="F355" s="324">
        <v>309.45000000000005</v>
      </c>
      <c r="G355" s="324">
        <v>306.05000000000007</v>
      </c>
      <c r="H355" s="324">
        <v>319.14999999999998</v>
      </c>
      <c r="I355" s="324">
        <v>322.54999999999995</v>
      </c>
      <c r="J355" s="324">
        <v>325.69999999999993</v>
      </c>
      <c r="K355" s="323">
        <v>319.39999999999998</v>
      </c>
      <c r="L355" s="323">
        <v>312.85000000000002</v>
      </c>
      <c r="M355" s="323">
        <v>0.94745000000000001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41826.199999999997</v>
      </c>
      <c r="D356" s="324">
        <v>42193.716666666667</v>
      </c>
      <c r="E356" s="324">
        <v>41288.433333333334</v>
      </c>
      <c r="F356" s="324">
        <v>40750.666666666664</v>
      </c>
      <c r="G356" s="324">
        <v>39845.383333333331</v>
      </c>
      <c r="H356" s="324">
        <v>42731.483333333337</v>
      </c>
      <c r="I356" s="324">
        <v>43636.766666666677</v>
      </c>
      <c r="J356" s="324">
        <v>44174.53333333334</v>
      </c>
      <c r="K356" s="323">
        <v>43099</v>
      </c>
      <c r="L356" s="323">
        <v>41655.949999999997</v>
      </c>
      <c r="M356" s="323">
        <v>0.17924000000000001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216.9</v>
      </c>
      <c r="D357" s="324">
        <v>215.08333333333334</v>
      </c>
      <c r="E357" s="324">
        <v>210.4666666666667</v>
      </c>
      <c r="F357" s="324">
        <v>204.03333333333336</v>
      </c>
      <c r="G357" s="324">
        <v>199.41666666666671</v>
      </c>
      <c r="H357" s="324">
        <v>221.51666666666668</v>
      </c>
      <c r="I357" s="324">
        <v>226.1333333333333</v>
      </c>
      <c r="J357" s="324">
        <v>232.56666666666666</v>
      </c>
      <c r="K357" s="323">
        <v>219.7</v>
      </c>
      <c r="L357" s="323">
        <v>208.65</v>
      </c>
      <c r="M357" s="323">
        <v>9.7513100000000001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2234.6</v>
      </c>
      <c r="D358" s="324">
        <v>2262.5666666666662</v>
      </c>
      <c r="E358" s="324">
        <v>2197.4333333333325</v>
      </c>
      <c r="F358" s="324">
        <v>2160.2666666666664</v>
      </c>
      <c r="G358" s="324">
        <v>2095.1333333333328</v>
      </c>
      <c r="H358" s="324">
        <v>2299.7333333333322</v>
      </c>
      <c r="I358" s="324">
        <v>2364.8666666666663</v>
      </c>
      <c r="J358" s="324">
        <v>2402.0333333333319</v>
      </c>
      <c r="K358" s="323">
        <v>2327.6999999999998</v>
      </c>
      <c r="L358" s="323">
        <v>2225.4</v>
      </c>
      <c r="M358" s="323">
        <v>6.7622799999999996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4430.7</v>
      </c>
      <c r="D359" s="324">
        <v>4491.8666666666668</v>
      </c>
      <c r="E359" s="324">
        <v>4341.7333333333336</v>
      </c>
      <c r="F359" s="324">
        <v>4252.7666666666664</v>
      </c>
      <c r="G359" s="324">
        <v>4102.6333333333332</v>
      </c>
      <c r="H359" s="324">
        <v>4580.8333333333339</v>
      </c>
      <c r="I359" s="324">
        <v>4730.9666666666672</v>
      </c>
      <c r="J359" s="324">
        <v>4819.9333333333343</v>
      </c>
      <c r="K359" s="323">
        <v>4642</v>
      </c>
      <c r="L359" s="323">
        <v>4402.8999999999996</v>
      </c>
      <c r="M359" s="323">
        <v>5.4592400000000003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194.85</v>
      </c>
      <c r="D360" s="324">
        <v>197.51666666666665</v>
      </c>
      <c r="E360" s="324">
        <v>191.5333333333333</v>
      </c>
      <c r="F360" s="324">
        <v>188.21666666666664</v>
      </c>
      <c r="G360" s="324">
        <v>182.23333333333329</v>
      </c>
      <c r="H360" s="324">
        <v>200.83333333333331</v>
      </c>
      <c r="I360" s="324">
        <v>206.81666666666666</v>
      </c>
      <c r="J360" s="324">
        <v>210.13333333333333</v>
      </c>
      <c r="K360" s="323">
        <v>203.5</v>
      </c>
      <c r="L360" s="323">
        <v>194.2</v>
      </c>
      <c r="M360" s="323">
        <v>79.157600000000002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115.35</v>
      </c>
      <c r="D361" s="324">
        <v>115.71666666666665</v>
      </c>
      <c r="E361" s="324">
        <v>114.63333333333331</v>
      </c>
      <c r="F361" s="324">
        <v>113.91666666666666</v>
      </c>
      <c r="G361" s="324">
        <v>112.83333333333331</v>
      </c>
      <c r="H361" s="324">
        <v>116.43333333333331</v>
      </c>
      <c r="I361" s="324">
        <v>117.51666666666665</v>
      </c>
      <c r="J361" s="324">
        <v>118.23333333333331</v>
      </c>
      <c r="K361" s="323">
        <v>116.8</v>
      </c>
      <c r="L361" s="323">
        <v>115</v>
      </c>
      <c r="M361" s="323">
        <v>23.87087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4506.95</v>
      </c>
      <c r="D362" s="324">
        <v>4481.666666666667</v>
      </c>
      <c r="E362" s="324">
        <v>4415.3333333333339</v>
      </c>
      <c r="F362" s="324">
        <v>4323.7166666666672</v>
      </c>
      <c r="G362" s="324">
        <v>4257.3833333333341</v>
      </c>
      <c r="H362" s="324">
        <v>4573.2833333333338</v>
      </c>
      <c r="I362" s="324">
        <v>4639.6166666666677</v>
      </c>
      <c r="J362" s="324">
        <v>4731.2333333333336</v>
      </c>
      <c r="K362" s="323">
        <v>4548</v>
      </c>
      <c r="L362" s="323">
        <v>4390.05</v>
      </c>
      <c r="M362" s="323">
        <v>0.73190999999999995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15493.6</v>
      </c>
      <c r="D363" s="324">
        <v>15558</v>
      </c>
      <c r="E363" s="324">
        <v>15366</v>
      </c>
      <c r="F363" s="324">
        <v>15238.4</v>
      </c>
      <c r="G363" s="324">
        <v>15046.4</v>
      </c>
      <c r="H363" s="324">
        <v>15685.6</v>
      </c>
      <c r="I363" s="324">
        <v>15877.6</v>
      </c>
      <c r="J363" s="324">
        <v>16005.2</v>
      </c>
      <c r="K363" s="323">
        <v>15750</v>
      </c>
      <c r="L363" s="323">
        <v>15430.4</v>
      </c>
      <c r="M363" s="323">
        <v>4.5199999999999997E-2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4342.2</v>
      </c>
      <c r="D364" s="324">
        <v>4345.2</v>
      </c>
      <c r="E364" s="324">
        <v>4298</v>
      </c>
      <c r="F364" s="324">
        <v>4253.8</v>
      </c>
      <c r="G364" s="324">
        <v>4206.6000000000004</v>
      </c>
      <c r="H364" s="324">
        <v>4389.3999999999996</v>
      </c>
      <c r="I364" s="324">
        <v>4436.5999999999985</v>
      </c>
      <c r="J364" s="324">
        <v>4480.7999999999993</v>
      </c>
      <c r="K364" s="323">
        <v>4392.3999999999996</v>
      </c>
      <c r="L364" s="323">
        <v>4301</v>
      </c>
      <c r="M364" s="323">
        <v>0.80332000000000003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1033.95</v>
      </c>
      <c r="D365" s="324">
        <v>1026.5833333333333</v>
      </c>
      <c r="E365" s="324">
        <v>1008.1666666666665</v>
      </c>
      <c r="F365" s="324">
        <v>982.38333333333321</v>
      </c>
      <c r="G365" s="324">
        <v>963.96666666666647</v>
      </c>
      <c r="H365" s="324">
        <v>1052.3666666666666</v>
      </c>
      <c r="I365" s="324">
        <v>1070.7833333333331</v>
      </c>
      <c r="J365" s="324">
        <v>1096.5666666666666</v>
      </c>
      <c r="K365" s="323">
        <v>1045</v>
      </c>
      <c r="L365" s="323">
        <v>1000.8</v>
      </c>
      <c r="M365" s="323">
        <v>1.7716700000000001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2485.25</v>
      </c>
      <c r="D366" s="324">
        <v>2491.3666666666668</v>
      </c>
      <c r="E366" s="324">
        <v>2438.8833333333337</v>
      </c>
      <c r="F366" s="324">
        <v>2392.5166666666669</v>
      </c>
      <c r="G366" s="324">
        <v>2340.0333333333338</v>
      </c>
      <c r="H366" s="324">
        <v>2537.7333333333336</v>
      </c>
      <c r="I366" s="324">
        <v>2590.2166666666672</v>
      </c>
      <c r="J366" s="324">
        <v>2636.5833333333335</v>
      </c>
      <c r="K366" s="323">
        <v>2543.85</v>
      </c>
      <c r="L366" s="323">
        <v>2445</v>
      </c>
      <c r="M366" s="323">
        <v>6.8462399999999999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2784.05</v>
      </c>
      <c r="D367" s="324">
        <v>2806.1833333333329</v>
      </c>
      <c r="E367" s="324">
        <v>2752.3666666666659</v>
      </c>
      <c r="F367" s="324">
        <v>2720.6833333333329</v>
      </c>
      <c r="G367" s="324">
        <v>2666.8666666666659</v>
      </c>
      <c r="H367" s="324">
        <v>2837.8666666666659</v>
      </c>
      <c r="I367" s="324">
        <v>2891.6833333333325</v>
      </c>
      <c r="J367" s="324">
        <v>2923.3666666666659</v>
      </c>
      <c r="K367" s="323">
        <v>2860</v>
      </c>
      <c r="L367" s="323">
        <v>2774.5</v>
      </c>
      <c r="M367" s="323">
        <v>2.5339299999999998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35.700000000000003</v>
      </c>
      <c r="D368" s="324">
        <v>35.81666666666667</v>
      </c>
      <c r="E368" s="324">
        <v>35.433333333333337</v>
      </c>
      <c r="F368" s="324">
        <v>35.166666666666664</v>
      </c>
      <c r="G368" s="324">
        <v>34.783333333333331</v>
      </c>
      <c r="H368" s="324">
        <v>36.083333333333343</v>
      </c>
      <c r="I368" s="324">
        <v>36.466666666666683</v>
      </c>
      <c r="J368" s="324">
        <v>36.733333333333348</v>
      </c>
      <c r="K368" s="323">
        <v>36.200000000000003</v>
      </c>
      <c r="L368" s="323">
        <v>35.549999999999997</v>
      </c>
      <c r="M368" s="323">
        <v>282.91811000000001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399.1</v>
      </c>
      <c r="D369" s="324">
        <v>401</v>
      </c>
      <c r="E369" s="324">
        <v>395.15</v>
      </c>
      <c r="F369" s="324">
        <v>391.2</v>
      </c>
      <c r="G369" s="324">
        <v>385.34999999999997</v>
      </c>
      <c r="H369" s="324">
        <v>404.95</v>
      </c>
      <c r="I369" s="324">
        <v>410.8</v>
      </c>
      <c r="J369" s="324">
        <v>414.75</v>
      </c>
      <c r="K369" s="323">
        <v>406.85</v>
      </c>
      <c r="L369" s="323">
        <v>397.05</v>
      </c>
      <c r="M369" s="323">
        <v>2.3559899999999998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248</v>
      </c>
      <c r="D370" s="324">
        <v>250.18333333333331</v>
      </c>
      <c r="E370" s="324">
        <v>242.91666666666663</v>
      </c>
      <c r="F370" s="324">
        <v>237.83333333333331</v>
      </c>
      <c r="G370" s="324">
        <v>230.56666666666663</v>
      </c>
      <c r="H370" s="324">
        <v>255.26666666666662</v>
      </c>
      <c r="I370" s="324">
        <v>262.5333333333333</v>
      </c>
      <c r="J370" s="324">
        <v>267.61666666666662</v>
      </c>
      <c r="K370" s="323">
        <v>257.45</v>
      </c>
      <c r="L370" s="323">
        <v>245.1</v>
      </c>
      <c r="M370" s="323">
        <v>6.0501199999999997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2438.4</v>
      </c>
      <c r="D371" s="324">
        <v>2438.7833333333333</v>
      </c>
      <c r="E371" s="324">
        <v>2417.8666666666668</v>
      </c>
      <c r="F371" s="324">
        <v>2397.3333333333335</v>
      </c>
      <c r="G371" s="324">
        <v>2376.416666666667</v>
      </c>
      <c r="H371" s="324">
        <v>2459.3166666666666</v>
      </c>
      <c r="I371" s="324">
        <v>2480.2333333333336</v>
      </c>
      <c r="J371" s="324">
        <v>2500.7666666666664</v>
      </c>
      <c r="K371" s="323">
        <v>2459.6999999999998</v>
      </c>
      <c r="L371" s="323">
        <v>2418.25</v>
      </c>
      <c r="M371" s="323">
        <v>1.5663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825.3</v>
      </c>
      <c r="D372" s="324">
        <v>831.19999999999993</v>
      </c>
      <c r="E372" s="324">
        <v>807.69999999999982</v>
      </c>
      <c r="F372" s="324">
        <v>790.09999999999991</v>
      </c>
      <c r="G372" s="324">
        <v>766.5999999999998</v>
      </c>
      <c r="H372" s="324">
        <v>848.79999999999984</v>
      </c>
      <c r="I372" s="324">
        <v>872.30000000000007</v>
      </c>
      <c r="J372" s="324">
        <v>889.89999999999986</v>
      </c>
      <c r="K372" s="323">
        <v>854.7</v>
      </c>
      <c r="L372" s="323">
        <v>813.6</v>
      </c>
      <c r="M372" s="323">
        <v>0.77283999999999997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2291.9499999999998</v>
      </c>
      <c r="D373" s="324">
        <v>2268.4666666666667</v>
      </c>
      <c r="E373" s="324">
        <v>2181.9833333333336</v>
      </c>
      <c r="F373" s="324">
        <v>2072.0166666666669</v>
      </c>
      <c r="G373" s="324">
        <v>1985.5333333333338</v>
      </c>
      <c r="H373" s="324">
        <v>2378.4333333333334</v>
      </c>
      <c r="I373" s="324">
        <v>2464.9166666666661</v>
      </c>
      <c r="J373" s="324">
        <v>2574.8833333333332</v>
      </c>
      <c r="K373" s="323">
        <v>2354.9499999999998</v>
      </c>
      <c r="L373" s="323">
        <v>2158.5</v>
      </c>
      <c r="M373" s="323">
        <v>8.44787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256.14999999999998</v>
      </c>
      <c r="D374" s="324">
        <v>254.23333333333335</v>
      </c>
      <c r="E374" s="324">
        <v>248.4666666666667</v>
      </c>
      <c r="F374" s="324">
        <v>240.78333333333336</v>
      </c>
      <c r="G374" s="324">
        <v>235.01666666666671</v>
      </c>
      <c r="H374" s="324">
        <v>261.91666666666669</v>
      </c>
      <c r="I374" s="324">
        <v>267.68333333333334</v>
      </c>
      <c r="J374" s="324">
        <v>275.36666666666667</v>
      </c>
      <c r="K374" s="323">
        <v>260</v>
      </c>
      <c r="L374" s="323">
        <v>246.55</v>
      </c>
      <c r="M374" s="323">
        <v>31.886199999999999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204.9</v>
      </c>
      <c r="D375" s="324">
        <v>208.46666666666667</v>
      </c>
      <c r="E375" s="324">
        <v>200.93333333333334</v>
      </c>
      <c r="F375" s="324">
        <v>196.96666666666667</v>
      </c>
      <c r="G375" s="324">
        <v>189.43333333333334</v>
      </c>
      <c r="H375" s="324">
        <v>212.43333333333334</v>
      </c>
      <c r="I375" s="324">
        <v>219.9666666666667</v>
      </c>
      <c r="J375" s="324">
        <v>223.93333333333334</v>
      </c>
      <c r="K375" s="323">
        <v>216</v>
      </c>
      <c r="L375" s="323">
        <v>204.5</v>
      </c>
      <c r="M375" s="323">
        <v>133.48061999999999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3347.75</v>
      </c>
      <c r="D376" s="324">
        <v>3381.7999999999997</v>
      </c>
      <c r="E376" s="324">
        <v>3278.6499999999996</v>
      </c>
      <c r="F376" s="324">
        <v>3209.5499999999997</v>
      </c>
      <c r="G376" s="324">
        <v>3106.3999999999996</v>
      </c>
      <c r="H376" s="324">
        <v>3450.8999999999996</v>
      </c>
      <c r="I376" s="324">
        <v>3554.05</v>
      </c>
      <c r="J376" s="324">
        <v>3623.1499999999996</v>
      </c>
      <c r="K376" s="323">
        <v>3484.95</v>
      </c>
      <c r="L376" s="323">
        <v>3312.7</v>
      </c>
      <c r="M376" s="323">
        <v>0.29350999999999999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386.65</v>
      </c>
      <c r="D377" s="324">
        <v>385.55</v>
      </c>
      <c r="E377" s="324">
        <v>376.35</v>
      </c>
      <c r="F377" s="324">
        <v>366.05</v>
      </c>
      <c r="G377" s="324">
        <v>356.85</v>
      </c>
      <c r="H377" s="324">
        <v>395.85</v>
      </c>
      <c r="I377" s="324">
        <v>405.04999999999995</v>
      </c>
      <c r="J377" s="324">
        <v>415.35</v>
      </c>
      <c r="K377" s="323">
        <v>394.75</v>
      </c>
      <c r="L377" s="323">
        <v>375.25</v>
      </c>
      <c r="M377" s="323">
        <v>19.19585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474.8</v>
      </c>
      <c r="D378" s="324">
        <v>478.7166666666667</v>
      </c>
      <c r="E378" s="324">
        <v>467.43333333333339</v>
      </c>
      <c r="F378" s="324">
        <v>460.06666666666672</v>
      </c>
      <c r="G378" s="324">
        <v>448.78333333333342</v>
      </c>
      <c r="H378" s="324">
        <v>486.08333333333337</v>
      </c>
      <c r="I378" s="324">
        <v>497.36666666666667</v>
      </c>
      <c r="J378" s="324">
        <v>504.73333333333335</v>
      </c>
      <c r="K378" s="323">
        <v>490</v>
      </c>
      <c r="L378" s="323">
        <v>471.35</v>
      </c>
      <c r="M378" s="323">
        <v>4.1656399999999998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678.7</v>
      </c>
      <c r="D379" s="324">
        <v>675.38333333333333</v>
      </c>
      <c r="E379" s="324">
        <v>659.76666666666665</v>
      </c>
      <c r="F379" s="324">
        <v>640.83333333333337</v>
      </c>
      <c r="G379" s="324">
        <v>625.2166666666667</v>
      </c>
      <c r="H379" s="324">
        <v>694.31666666666661</v>
      </c>
      <c r="I379" s="324">
        <v>709.93333333333317</v>
      </c>
      <c r="J379" s="324">
        <v>728.86666666666656</v>
      </c>
      <c r="K379" s="323">
        <v>691</v>
      </c>
      <c r="L379" s="323">
        <v>656.45</v>
      </c>
      <c r="M379" s="323">
        <v>3.4582899999999999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120.6</v>
      </c>
      <c r="D380" s="324">
        <v>122.86666666666666</v>
      </c>
      <c r="E380" s="324">
        <v>117.53333333333333</v>
      </c>
      <c r="F380" s="324">
        <v>114.46666666666667</v>
      </c>
      <c r="G380" s="324">
        <v>109.13333333333334</v>
      </c>
      <c r="H380" s="324">
        <v>125.93333333333332</v>
      </c>
      <c r="I380" s="324">
        <v>131.26666666666665</v>
      </c>
      <c r="J380" s="324">
        <v>134.33333333333331</v>
      </c>
      <c r="K380" s="323">
        <v>128.19999999999999</v>
      </c>
      <c r="L380" s="323">
        <v>119.8</v>
      </c>
      <c r="M380" s="323">
        <v>3.1477599999999999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1754.05</v>
      </c>
      <c r="D381" s="324">
        <v>1743.5666666666666</v>
      </c>
      <c r="E381" s="324">
        <v>1720.4833333333331</v>
      </c>
      <c r="F381" s="324">
        <v>1686.9166666666665</v>
      </c>
      <c r="G381" s="324">
        <v>1663.833333333333</v>
      </c>
      <c r="H381" s="324">
        <v>1777.1333333333332</v>
      </c>
      <c r="I381" s="324">
        <v>1800.2166666666667</v>
      </c>
      <c r="J381" s="324">
        <v>1833.7833333333333</v>
      </c>
      <c r="K381" s="323">
        <v>1766.65</v>
      </c>
      <c r="L381" s="323">
        <v>1710</v>
      </c>
      <c r="M381" s="323">
        <v>10.939349999999999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567.5</v>
      </c>
      <c r="D382" s="324">
        <v>567.33333333333337</v>
      </c>
      <c r="E382" s="324">
        <v>560.91666666666674</v>
      </c>
      <c r="F382" s="324">
        <v>554.33333333333337</v>
      </c>
      <c r="G382" s="324">
        <v>547.91666666666674</v>
      </c>
      <c r="H382" s="324">
        <v>573.91666666666674</v>
      </c>
      <c r="I382" s="324">
        <v>580.33333333333348</v>
      </c>
      <c r="J382" s="324">
        <v>586.91666666666674</v>
      </c>
      <c r="K382" s="323">
        <v>573.75</v>
      </c>
      <c r="L382" s="323">
        <v>560.75</v>
      </c>
      <c r="M382" s="323">
        <v>1.2182999999999999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956.65</v>
      </c>
      <c r="D383" s="324">
        <v>963.6</v>
      </c>
      <c r="E383" s="324">
        <v>943.25</v>
      </c>
      <c r="F383" s="324">
        <v>929.85</v>
      </c>
      <c r="G383" s="324">
        <v>909.5</v>
      </c>
      <c r="H383" s="324">
        <v>977</v>
      </c>
      <c r="I383" s="324">
        <v>997.35000000000014</v>
      </c>
      <c r="J383" s="324">
        <v>1010.75</v>
      </c>
      <c r="K383" s="323">
        <v>983.95</v>
      </c>
      <c r="L383" s="323">
        <v>950.2</v>
      </c>
      <c r="M383" s="323">
        <v>4.1235200000000001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90.5</v>
      </c>
      <c r="D384" s="324">
        <v>90.866666666666674</v>
      </c>
      <c r="E384" s="324">
        <v>89.833333333333343</v>
      </c>
      <c r="F384" s="324">
        <v>89.166666666666671</v>
      </c>
      <c r="G384" s="324">
        <v>88.13333333333334</v>
      </c>
      <c r="H384" s="324">
        <v>91.533333333333346</v>
      </c>
      <c r="I384" s="324">
        <v>92.566666666666677</v>
      </c>
      <c r="J384" s="324">
        <v>93.233333333333348</v>
      </c>
      <c r="K384" s="323">
        <v>91.9</v>
      </c>
      <c r="L384" s="323">
        <v>90.2</v>
      </c>
      <c r="M384" s="323">
        <v>12.736689999999999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183.7</v>
      </c>
      <c r="D385" s="324">
        <v>184.51666666666665</v>
      </c>
      <c r="E385" s="324">
        <v>182.08333333333331</v>
      </c>
      <c r="F385" s="324">
        <v>180.46666666666667</v>
      </c>
      <c r="G385" s="324">
        <v>178.03333333333333</v>
      </c>
      <c r="H385" s="324">
        <v>186.1333333333333</v>
      </c>
      <c r="I385" s="324">
        <v>188.56666666666663</v>
      </c>
      <c r="J385" s="324">
        <v>190.18333333333328</v>
      </c>
      <c r="K385" s="323">
        <v>186.95</v>
      </c>
      <c r="L385" s="323">
        <v>182.9</v>
      </c>
      <c r="M385" s="323">
        <v>11.27275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715.05</v>
      </c>
      <c r="D386" s="324">
        <v>721.18333333333339</v>
      </c>
      <c r="E386" s="324">
        <v>705.36666666666679</v>
      </c>
      <c r="F386" s="324">
        <v>695.68333333333339</v>
      </c>
      <c r="G386" s="324">
        <v>679.86666666666679</v>
      </c>
      <c r="H386" s="324">
        <v>730.86666666666679</v>
      </c>
      <c r="I386" s="324">
        <v>746.68333333333339</v>
      </c>
      <c r="J386" s="324">
        <v>756.36666666666679</v>
      </c>
      <c r="K386" s="323">
        <v>737</v>
      </c>
      <c r="L386" s="323">
        <v>711.5</v>
      </c>
      <c r="M386" s="323">
        <v>1.9872300000000001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250.25</v>
      </c>
      <c r="D387" s="324">
        <v>250.2166666666667</v>
      </c>
      <c r="E387" s="324">
        <v>248.3333333333334</v>
      </c>
      <c r="F387" s="324">
        <v>246.41666666666671</v>
      </c>
      <c r="G387" s="324">
        <v>244.53333333333342</v>
      </c>
      <c r="H387" s="324">
        <v>252.13333333333338</v>
      </c>
      <c r="I387" s="324">
        <v>254.01666666666671</v>
      </c>
      <c r="J387" s="324">
        <v>255.93333333333337</v>
      </c>
      <c r="K387" s="323">
        <v>252.1</v>
      </c>
      <c r="L387" s="323">
        <v>248.3</v>
      </c>
      <c r="M387" s="323">
        <v>1.7501800000000001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742</v>
      </c>
      <c r="D388" s="324">
        <v>744.23333333333323</v>
      </c>
      <c r="E388" s="324">
        <v>728.46666666666647</v>
      </c>
      <c r="F388" s="324">
        <v>714.93333333333328</v>
      </c>
      <c r="G388" s="324">
        <v>699.16666666666652</v>
      </c>
      <c r="H388" s="324">
        <v>757.76666666666642</v>
      </c>
      <c r="I388" s="324">
        <v>773.53333333333308</v>
      </c>
      <c r="J388" s="324">
        <v>787.06666666666638</v>
      </c>
      <c r="K388" s="323">
        <v>760</v>
      </c>
      <c r="L388" s="323">
        <v>730.7</v>
      </c>
      <c r="M388" s="323">
        <v>6.4940800000000003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2288.1999999999998</v>
      </c>
      <c r="D389" s="324">
        <v>2257.7666666666669</v>
      </c>
      <c r="E389" s="324">
        <v>2214.2333333333336</v>
      </c>
      <c r="F389" s="324">
        <v>2140.2666666666669</v>
      </c>
      <c r="G389" s="324">
        <v>2096.7333333333336</v>
      </c>
      <c r="H389" s="324">
        <v>2331.7333333333336</v>
      </c>
      <c r="I389" s="324">
        <v>2375.2666666666673</v>
      </c>
      <c r="J389" s="324">
        <v>2449.2333333333336</v>
      </c>
      <c r="K389" s="323">
        <v>2301.3000000000002</v>
      </c>
      <c r="L389" s="323">
        <v>2183.8000000000002</v>
      </c>
      <c r="M389" s="323">
        <v>0.32629999999999998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102</v>
      </c>
      <c r="D390" s="324">
        <v>102.83333333333333</v>
      </c>
      <c r="E390" s="324">
        <v>100.26666666666665</v>
      </c>
      <c r="F390" s="324">
        <v>98.533333333333317</v>
      </c>
      <c r="G390" s="324">
        <v>95.96666666666664</v>
      </c>
      <c r="H390" s="324">
        <v>104.56666666666666</v>
      </c>
      <c r="I390" s="324">
        <v>107.13333333333335</v>
      </c>
      <c r="J390" s="324">
        <v>108.86666666666667</v>
      </c>
      <c r="K390" s="323">
        <v>105.4</v>
      </c>
      <c r="L390" s="323">
        <v>101.1</v>
      </c>
      <c r="M390" s="323">
        <v>14.296860000000001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133.30000000000001</v>
      </c>
      <c r="D391" s="324">
        <v>134.19999999999999</v>
      </c>
      <c r="E391" s="324">
        <v>131.29999999999998</v>
      </c>
      <c r="F391" s="324">
        <v>129.29999999999998</v>
      </c>
      <c r="G391" s="324">
        <v>126.39999999999998</v>
      </c>
      <c r="H391" s="324">
        <v>136.19999999999999</v>
      </c>
      <c r="I391" s="324">
        <v>139.09999999999997</v>
      </c>
      <c r="J391" s="324">
        <v>141.1</v>
      </c>
      <c r="K391" s="323">
        <v>137.1</v>
      </c>
      <c r="L391" s="323">
        <v>132.19999999999999</v>
      </c>
      <c r="M391" s="323">
        <v>127.92577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81.75</v>
      </c>
      <c r="D392" s="324">
        <v>81.733333333333334</v>
      </c>
      <c r="E392" s="324">
        <v>79.466666666666669</v>
      </c>
      <c r="F392" s="324">
        <v>77.183333333333337</v>
      </c>
      <c r="G392" s="324">
        <v>74.916666666666671</v>
      </c>
      <c r="H392" s="324">
        <v>84.016666666666666</v>
      </c>
      <c r="I392" s="324">
        <v>86.283333333333346</v>
      </c>
      <c r="J392" s="324">
        <v>88.566666666666663</v>
      </c>
      <c r="K392" s="323">
        <v>84</v>
      </c>
      <c r="L392" s="323">
        <v>79.45</v>
      </c>
      <c r="M392" s="323">
        <v>69.18141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124.6</v>
      </c>
      <c r="D393" s="324">
        <v>125.15000000000002</v>
      </c>
      <c r="E393" s="324">
        <v>123.85000000000004</v>
      </c>
      <c r="F393" s="324">
        <v>123.10000000000002</v>
      </c>
      <c r="G393" s="324">
        <v>121.80000000000004</v>
      </c>
      <c r="H393" s="324">
        <v>125.90000000000003</v>
      </c>
      <c r="I393" s="324">
        <v>127.20000000000002</v>
      </c>
      <c r="J393" s="324">
        <v>127.95000000000003</v>
      </c>
      <c r="K393" s="323">
        <v>126.45</v>
      </c>
      <c r="L393" s="323">
        <v>124.4</v>
      </c>
      <c r="M393" s="323">
        <v>23.8202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149.85</v>
      </c>
      <c r="D394" s="324">
        <v>149.51666666666668</v>
      </c>
      <c r="E394" s="324">
        <v>148.53333333333336</v>
      </c>
      <c r="F394" s="324">
        <v>147.21666666666667</v>
      </c>
      <c r="G394" s="324">
        <v>146.23333333333335</v>
      </c>
      <c r="H394" s="324">
        <v>150.83333333333337</v>
      </c>
      <c r="I394" s="324">
        <v>151.81666666666666</v>
      </c>
      <c r="J394" s="324">
        <v>153.13333333333338</v>
      </c>
      <c r="K394" s="323">
        <v>150.5</v>
      </c>
      <c r="L394" s="323">
        <v>148.19999999999999</v>
      </c>
      <c r="M394" s="323">
        <v>18.883620000000001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1099.7</v>
      </c>
      <c r="D395" s="324">
        <v>1110.8</v>
      </c>
      <c r="E395" s="324">
        <v>1086.8999999999999</v>
      </c>
      <c r="F395" s="324">
        <v>1074.0999999999999</v>
      </c>
      <c r="G395" s="324">
        <v>1050.1999999999998</v>
      </c>
      <c r="H395" s="324">
        <v>1123.5999999999999</v>
      </c>
      <c r="I395" s="324">
        <v>1147.5</v>
      </c>
      <c r="J395" s="324">
        <v>1160.3</v>
      </c>
      <c r="K395" s="323">
        <v>1134.7</v>
      </c>
      <c r="L395" s="323">
        <v>1098</v>
      </c>
      <c r="M395" s="323">
        <v>4.93459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2467.4</v>
      </c>
      <c r="D396" s="324">
        <v>2463.4666666666667</v>
      </c>
      <c r="E396" s="324">
        <v>2442.9333333333334</v>
      </c>
      <c r="F396" s="324">
        <v>2418.4666666666667</v>
      </c>
      <c r="G396" s="324">
        <v>2397.9333333333334</v>
      </c>
      <c r="H396" s="324">
        <v>2487.9333333333334</v>
      </c>
      <c r="I396" s="324">
        <v>2508.4666666666672</v>
      </c>
      <c r="J396" s="324">
        <v>2532.9333333333334</v>
      </c>
      <c r="K396" s="323">
        <v>2484</v>
      </c>
      <c r="L396" s="323">
        <v>2439</v>
      </c>
      <c r="M396" s="323">
        <v>55.377519999999997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583.04999999999995</v>
      </c>
      <c r="D397" s="324">
        <v>583.38333333333333</v>
      </c>
      <c r="E397" s="324">
        <v>572.36666666666667</v>
      </c>
      <c r="F397" s="324">
        <v>561.68333333333339</v>
      </c>
      <c r="G397" s="324">
        <v>550.66666666666674</v>
      </c>
      <c r="H397" s="324">
        <v>594.06666666666661</v>
      </c>
      <c r="I397" s="324">
        <v>605.08333333333326</v>
      </c>
      <c r="J397" s="324">
        <v>615.76666666666654</v>
      </c>
      <c r="K397" s="323">
        <v>594.4</v>
      </c>
      <c r="L397" s="323">
        <v>572.70000000000005</v>
      </c>
      <c r="M397" s="323">
        <v>3.0117099999999999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263.45</v>
      </c>
      <c r="D398" s="324">
        <v>263.25</v>
      </c>
      <c r="E398" s="324">
        <v>261.5</v>
      </c>
      <c r="F398" s="324">
        <v>259.55</v>
      </c>
      <c r="G398" s="324">
        <v>257.8</v>
      </c>
      <c r="H398" s="324">
        <v>265.2</v>
      </c>
      <c r="I398" s="324">
        <v>266.95</v>
      </c>
      <c r="J398" s="324">
        <v>268.89999999999998</v>
      </c>
      <c r="K398" s="323">
        <v>265</v>
      </c>
      <c r="L398" s="323">
        <v>261.3</v>
      </c>
      <c r="M398" s="323">
        <v>2.61537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945</v>
      </c>
      <c r="D399" s="324">
        <v>950.58333333333337</v>
      </c>
      <c r="E399" s="324">
        <v>936.66666666666674</v>
      </c>
      <c r="F399" s="324">
        <v>928.33333333333337</v>
      </c>
      <c r="G399" s="324">
        <v>914.41666666666674</v>
      </c>
      <c r="H399" s="324">
        <v>958.91666666666674</v>
      </c>
      <c r="I399" s="324">
        <v>972.83333333333348</v>
      </c>
      <c r="J399" s="324">
        <v>981.16666666666674</v>
      </c>
      <c r="K399" s="323">
        <v>964.5</v>
      </c>
      <c r="L399" s="323">
        <v>942.25</v>
      </c>
      <c r="M399" s="323">
        <v>0.40382000000000001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1559.1</v>
      </c>
      <c r="D400" s="324">
        <v>1581.0333333333335</v>
      </c>
      <c r="E400" s="324">
        <v>1528.116666666667</v>
      </c>
      <c r="F400" s="324">
        <v>1497.1333333333334</v>
      </c>
      <c r="G400" s="324">
        <v>1444.2166666666669</v>
      </c>
      <c r="H400" s="324">
        <v>1612.0166666666671</v>
      </c>
      <c r="I400" s="324">
        <v>1664.9333333333336</v>
      </c>
      <c r="J400" s="324">
        <v>1695.9166666666672</v>
      </c>
      <c r="K400" s="323">
        <v>1633.95</v>
      </c>
      <c r="L400" s="323">
        <v>1550.05</v>
      </c>
      <c r="M400" s="323">
        <v>3.7668400000000002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35.799999999999997</v>
      </c>
      <c r="D401" s="324">
        <v>35.616666666666667</v>
      </c>
      <c r="E401" s="324">
        <v>35.233333333333334</v>
      </c>
      <c r="F401" s="324">
        <v>34.666666666666664</v>
      </c>
      <c r="G401" s="324">
        <v>34.283333333333331</v>
      </c>
      <c r="H401" s="324">
        <v>36.183333333333337</v>
      </c>
      <c r="I401" s="324">
        <v>36.566666666666677</v>
      </c>
      <c r="J401" s="324">
        <v>37.13333333333334</v>
      </c>
      <c r="K401" s="323">
        <v>36</v>
      </c>
      <c r="L401" s="323">
        <v>35.049999999999997</v>
      </c>
      <c r="M401" s="323">
        <v>58.216419999999999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99.4</v>
      </c>
      <c r="D402" s="324">
        <v>99.583333333333329</v>
      </c>
      <c r="E402" s="324">
        <v>98.316666666666663</v>
      </c>
      <c r="F402" s="324">
        <v>97.233333333333334</v>
      </c>
      <c r="G402" s="324">
        <v>95.966666666666669</v>
      </c>
      <c r="H402" s="324">
        <v>100.66666666666666</v>
      </c>
      <c r="I402" s="324">
        <v>101.93333333333334</v>
      </c>
      <c r="J402" s="324">
        <v>103.01666666666665</v>
      </c>
      <c r="K402" s="323">
        <v>100.85</v>
      </c>
      <c r="L402" s="323">
        <v>98.5</v>
      </c>
      <c r="M402" s="323">
        <v>441.40019999999998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7601</v>
      </c>
      <c r="D403" s="324">
        <v>7609</v>
      </c>
      <c r="E403" s="324">
        <v>7493</v>
      </c>
      <c r="F403" s="324">
        <v>7385</v>
      </c>
      <c r="G403" s="324">
        <v>7269</v>
      </c>
      <c r="H403" s="324">
        <v>7717</v>
      </c>
      <c r="I403" s="324">
        <v>7833</v>
      </c>
      <c r="J403" s="324">
        <v>7941</v>
      </c>
      <c r="K403" s="323">
        <v>7725</v>
      </c>
      <c r="L403" s="323">
        <v>7501</v>
      </c>
      <c r="M403" s="323">
        <v>0.24925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842.15</v>
      </c>
      <c r="D404" s="324">
        <v>845.5333333333333</v>
      </c>
      <c r="E404" s="324">
        <v>836.66666666666663</v>
      </c>
      <c r="F404" s="324">
        <v>831.18333333333328</v>
      </c>
      <c r="G404" s="324">
        <v>822.31666666666661</v>
      </c>
      <c r="H404" s="324">
        <v>851.01666666666665</v>
      </c>
      <c r="I404" s="324">
        <v>859.88333333333344</v>
      </c>
      <c r="J404" s="324">
        <v>865.36666666666667</v>
      </c>
      <c r="K404" s="323">
        <v>854.4</v>
      </c>
      <c r="L404" s="323">
        <v>840.05</v>
      </c>
      <c r="M404" s="323">
        <v>7.5229200000000001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1095.8</v>
      </c>
      <c r="D405" s="324">
        <v>1109.6000000000001</v>
      </c>
      <c r="E405" s="324">
        <v>1080.2000000000003</v>
      </c>
      <c r="F405" s="324">
        <v>1064.6000000000001</v>
      </c>
      <c r="G405" s="324">
        <v>1035.2000000000003</v>
      </c>
      <c r="H405" s="324">
        <v>1125.2000000000003</v>
      </c>
      <c r="I405" s="324">
        <v>1154.6000000000004</v>
      </c>
      <c r="J405" s="324">
        <v>1170.2000000000003</v>
      </c>
      <c r="K405" s="323">
        <v>1139</v>
      </c>
      <c r="L405" s="323">
        <v>1094</v>
      </c>
      <c r="M405" s="323">
        <v>8.4976299999999991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490.6</v>
      </c>
      <c r="D406" s="324">
        <v>493.86666666666662</v>
      </c>
      <c r="E406" s="324">
        <v>485.73333333333323</v>
      </c>
      <c r="F406" s="324">
        <v>480.86666666666662</v>
      </c>
      <c r="G406" s="324">
        <v>472.73333333333323</v>
      </c>
      <c r="H406" s="324">
        <v>498.73333333333323</v>
      </c>
      <c r="I406" s="324">
        <v>506.86666666666656</v>
      </c>
      <c r="J406" s="324">
        <v>511.73333333333323</v>
      </c>
      <c r="K406" s="323">
        <v>502</v>
      </c>
      <c r="L406" s="323">
        <v>489</v>
      </c>
      <c r="M406" s="323">
        <v>190.64060000000001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1808.5</v>
      </c>
      <c r="D407" s="324">
        <v>1799.1833333333334</v>
      </c>
      <c r="E407" s="324">
        <v>1780.3666666666668</v>
      </c>
      <c r="F407" s="324">
        <v>1752.2333333333333</v>
      </c>
      <c r="G407" s="324">
        <v>1733.4166666666667</v>
      </c>
      <c r="H407" s="324">
        <v>1827.3166666666668</v>
      </c>
      <c r="I407" s="324">
        <v>1846.1333333333334</v>
      </c>
      <c r="J407" s="324">
        <v>1874.2666666666669</v>
      </c>
      <c r="K407" s="323">
        <v>1818</v>
      </c>
      <c r="L407" s="323">
        <v>1771.05</v>
      </c>
      <c r="M407" s="323">
        <v>2.38463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107.65</v>
      </c>
      <c r="D408" s="324">
        <v>108.58333333333333</v>
      </c>
      <c r="E408" s="324">
        <v>105.86666666666666</v>
      </c>
      <c r="F408" s="324">
        <v>104.08333333333333</v>
      </c>
      <c r="G408" s="324">
        <v>101.36666666666666</v>
      </c>
      <c r="H408" s="324">
        <v>110.36666666666666</v>
      </c>
      <c r="I408" s="324">
        <v>113.08333333333333</v>
      </c>
      <c r="J408" s="324">
        <v>114.86666666666666</v>
      </c>
      <c r="K408" s="323">
        <v>111.3</v>
      </c>
      <c r="L408" s="323">
        <v>106.8</v>
      </c>
      <c r="M408" s="323">
        <v>4.9770899999999996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114.75</v>
      </c>
      <c r="D409" s="324">
        <v>114.38333333333333</v>
      </c>
      <c r="E409" s="324">
        <v>112.36666666666665</v>
      </c>
      <c r="F409" s="324">
        <v>109.98333333333332</v>
      </c>
      <c r="G409" s="324">
        <v>107.96666666666664</v>
      </c>
      <c r="H409" s="324">
        <v>116.76666666666665</v>
      </c>
      <c r="I409" s="324">
        <v>118.78333333333333</v>
      </c>
      <c r="J409" s="324">
        <v>121.16666666666666</v>
      </c>
      <c r="K409" s="323">
        <v>116.4</v>
      </c>
      <c r="L409" s="323">
        <v>112</v>
      </c>
      <c r="M409" s="323">
        <v>13.80228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122.65</v>
      </c>
      <c r="D410" s="324">
        <v>123.25</v>
      </c>
      <c r="E410" s="324">
        <v>120.35</v>
      </c>
      <c r="F410" s="324">
        <v>118.05</v>
      </c>
      <c r="G410" s="324">
        <v>115.14999999999999</v>
      </c>
      <c r="H410" s="324">
        <v>125.55</v>
      </c>
      <c r="I410" s="324">
        <v>128.44999999999999</v>
      </c>
      <c r="J410" s="324">
        <v>130.75</v>
      </c>
      <c r="K410" s="323">
        <v>126.15</v>
      </c>
      <c r="L410" s="323">
        <v>120.95</v>
      </c>
      <c r="M410" s="323">
        <v>19.744489999999999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3292.4</v>
      </c>
      <c r="D411" s="324">
        <v>3312.0333333333333</v>
      </c>
      <c r="E411" s="324">
        <v>3232.3666666666668</v>
      </c>
      <c r="F411" s="324">
        <v>3172.3333333333335</v>
      </c>
      <c r="G411" s="324">
        <v>3092.666666666667</v>
      </c>
      <c r="H411" s="324">
        <v>3372.0666666666666</v>
      </c>
      <c r="I411" s="324">
        <v>3451.7333333333336</v>
      </c>
      <c r="J411" s="324">
        <v>3511.7666666666664</v>
      </c>
      <c r="K411" s="323">
        <v>3391.7</v>
      </c>
      <c r="L411" s="323">
        <v>3252</v>
      </c>
      <c r="M411" s="323">
        <v>0.38074000000000002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554.20000000000005</v>
      </c>
      <c r="D412" s="324">
        <v>559.7166666666667</v>
      </c>
      <c r="E412" s="324">
        <v>545.48333333333335</v>
      </c>
      <c r="F412" s="324">
        <v>536.76666666666665</v>
      </c>
      <c r="G412" s="324">
        <v>522.5333333333333</v>
      </c>
      <c r="H412" s="324">
        <v>568.43333333333339</v>
      </c>
      <c r="I412" s="324">
        <v>582.66666666666674</v>
      </c>
      <c r="J412" s="324">
        <v>591.38333333333344</v>
      </c>
      <c r="K412" s="323">
        <v>573.95000000000005</v>
      </c>
      <c r="L412" s="323">
        <v>551</v>
      </c>
      <c r="M412" s="323">
        <v>0.95633000000000001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404.3</v>
      </c>
      <c r="D413" s="324">
        <v>408.45</v>
      </c>
      <c r="E413" s="324">
        <v>396.9</v>
      </c>
      <c r="F413" s="324">
        <v>389.5</v>
      </c>
      <c r="G413" s="324">
        <v>377.95</v>
      </c>
      <c r="H413" s="324">
        <v>415.84999999999997</v>
      </c>
      <c r="I413" s="324">
        <v>427.40000000000003</v>
      </c>
      <c r="J413" s="324">
        <v>434.79999999999995</v>
      </c>
      <c r="K413" s="323">
        <v>420</v>
      </c>
      <c r="L413" s="323">
        <v>401.05</v>
      </c>
      <c r="M413" s="323">
        <v>3.1541600000000001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23390.3</v>
      </c>
      <c r="D414" s="324">
        <v>23637.116666666669</v>
      </c>
      <c r="E414" s="324">
        <v>23086.183333333338</v>
      </c>
      <c r="F414" s="324">
        <v>22782.066666666669</v>
      </c>
      <c r="G414" s="324">
        <v>22231.133333333339</v>
      </c>
      <c r="H414" s="324">
        <v>23941.233333333337</v>
      </c>
      <c r="I414" s="324">
        <v>24492.166666666672</v>
      </c>
      <c r="J414" s="324">
        <v>24796.283333333336</v>
      </c>
      <c r="K414" s="323">
        <v>24188.05</v>
      </c>
      <c r="L414" s="323">
        <v>23333</v>
      </c>
      <c r="M414" s="323">
        <v>0.50943000000000005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1542.4</v>
      </c>
      <c r="D415" s="324">
        <v>1565.5333333333335</v>
      </c>
      <c r="E415" s="324">
        <v>1512.866666666667</v>
      </c>
      <c r="F415" s="324">
        <v>1483.3333333333335</v>
      </c>
      <c r="G415" s="324">
        <v>1430.666666666667</v>
      </c>
      <c r="H415" s="324">
        <v>1595.0666666666671</v>
      </c>
      <c r="I415" s="324">
        <v>1647.7333333333336</v>
      </c>
      <c r="J415" s="324">
        <v>1677.2666666666671</v>
      </c>
      <c r="K415" s="323">
        <v>1618.2</v>
      </c>
      <c r="L415" s="323">
        <v>1536</v>
      </c>
      <c r="M415" s="323">
        <v>0.33446999999999999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2348.9</v>
      </c>
      <c r="D416" s="324">
        <v>2366.9333333333338</v>
      </c>
      <c r="E416" s="324">
        <v>2323.5666666666675</v>
      </c>
      <c r="F416" s="324">
        <v>2298.2333333333336</v>
      </c>
      <c r="G416" s="324">
        <v>2254.8666666666672</v>
      </c>
      <c r="H416" s="324">
        <v>2392.2666666666678</v>
      </c>
      <c r="I416" s="324">
        <v>2435.6333333333337</v>
      </c>
      <c r="J416" s="324">
        <v>2460.9666666666681</v>
      </c>
      <c r="K416" s="323">
        <v>2410.3000000000002</v>
      </c>
      <c r="L416" s="323">
        <v>2341.6</v>
      </c>
      <c r="M416" s="323">
        <v>1.67492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482.45</v>
      </c>
      <c r="D417" s="324">
        <v>483.08333333333331</v>
      </c>
      <c r="E417" s="324">
        <v>475.31666666666661</v>
      </c>
      <c r="F417" s="324">
        <v>468.18333333333328</v>
      </c>
      <c r="G417" s="324">
        <v>460.41666666666657</v>
      </c>
      <c r="H417" s="324">
        <v>490.21666666666664</v>
      </c>
      <c r="I417" s="324">
        <v>497.98333333333341</v>
      </c>
      <c r="J417" s="324">
        <v>505.11666666666667</v>
      </c>
      <c r="K417" s="323">
        <v>490.85</v>
      </c>
      <c r="L417" s="323">
        <v>475.95</v>
      </c>
      <c r="M417" s="323">
        <v>0.37759999999999999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27.55</v>
      </c>
      <c r="D418" s="324">
        <v>27.7</v>
      </c>
      <c r="E418" s="324">
        <v>27.349999999999998</v>
      </c>
      <c r="F418" s="324">
        <v>27.15</v>
      </c>
      <c r="G418" s="324">
        <v>26.799999999999997</v>
      </c>
      <c r="H418" s="324">
        <v>27.9</v>
      </c>
      <c r="I418" s="324">
        <v>28.25</v>
      </c>
      <c r="J418" s="324">
        <v>28.45</v>
      </c>
      <c r="K418" s="323">
        <v>28.05</v>
      </c>
      <c r="L418" s="323">
        <v>27.5</v>
      </c>
      <c r="M418" s="323">
        <v>30.250579999999999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3376.25</v>
      </c>
      <c r="D419" s="324">
        <v>3382.0499999999997</v>
      </c>
      <c r="E419" s="324">
        <v>3314.0999999999995</v>
      </c>
      <c r="F419" s="324">
        <v>3251.95</v>
      </c>
      <c r="G419" s="324">
        <v>3183.9999999999995</v>
      </c>
      <c r="H419" s="324">
        <v>3444.1999999999994</v>
      </c>
      <c r="I419" s="324">
        <v>3512.1499999999992</v>
      </c>
      <c r="J419" s="324">
        <v>3574.2999999999993</v>
      </c>
      <c r="K419" s="323">
        <v>3450</v>
      </c>
      <c r="L419" s="323">
        <v>3319.9</v>
      </c>
      <c r="M419" s="323">
        <v>0.31490000000000001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743.9</v>
      </c>
      <c r="D420" s="324">
        <v>749.65</v>
      </c>
      <c r="E420" s="324">
        <v>735.3</v>
      </c>
      <c r="F420" s="324">
        <v>726.69999999999993</v>
      </c>
      <c r="G420" s="324">
        <v>712.34999999999991</v>
      </c>
      <c r="H420" s="324">
        <v>758.25</v>
      </c>
      <c r="I420" s="324">
        <v>772.60000000000014</v>
      </c>
      <c r="J420" s="324">
        <v>781.2</v>
      </c>
      <c r="K420" s="323">
        <v>764</v>
      </c>
      <c r="L420" s="323">
        <v>741.05</v>
      </c>
      <c r="M420" s="323">
        <v>3.1115900000000001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701.05</v>
      </c>
      <c r="D421" s="324">
        <v>705.43333333333339</v>
      </c>
      <c r="E421" s="324">
        <v>691.06666666666683</v>
      </c>
      <c r="F421" s="324">
        <v>681.08333333333348</v>
      </c>
      <c r="G421" s="324">
        <v>666.71666666666692</v>
      </c>
      <c r="H421" s="324">
        <v>715.41666666666674</v>
      </c>
      <c r="I421" s="324">
        <v>729.7833333333333</v>
      </c>
      <c r="J421" s="324">
        <v>739.76666666666665</v>
      </c>
      <c r="K421" s="323">
        <v>719.8</v>
      </c>
      <c r="L421" s="323">
        <v>695.45</v>
      </c>
      <c r="M421" s="323">
        <v>0.83235000000000003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2674.45</v>
      </c>
      <c r="D422" s="324">
        <v>2649.7833333333333</v>
      </c>
      <c r="E422" s="324">
        <v>2600.5666666666666</v>
      </c>
      <c r="F422" s="324">
        <v>2526.6833333333334</v>
      </c>
      <c r="G422" s="324">
        <v>2477.4666666666667</v>
      </c>
      <c r="H422" s="324">
        <v>2723.6666666666665</v>
      </c>
      <c r="I422" s="324">
        <v>2772.8833333333328</v>
      </c>
      <c r="J422" s="324">
        <v>2846.7666666666664</v>
      </c>
      <c r="K422" s="323">
        <v>2699</v>
      </c>
      <c r="L422" s="323">
        <v>2575.9</v>
      </c>
      <c r="M422" s="323">
        <v>0.66593000000000002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674.6</v>
      </c>
      <c r="D423" s="324">
        <v>684.43333333333339</v>
      </c>
      <c r="E423" s="324">
        <v>662.26666666666677</v>
      </c>
      <c r="F423" s="324">
        <v>649.93333333333339</v>
      </c>
      <c r="G423" s="324">
        <v>627.76666666666677</v>
      </c>
      <c r="H423" s="324">
        <v>696.76666666666677</v>
      </c>
      <c r="I423" s="324">
        <v>718.93333333333328</v>
      </c>
      <c r="J423" s="324">
        <v>731.26666666666677</v>
      </c>
      <c r="K423" s="323">
        <v>706.6</v>
      </c>
      <c r="L423" s="323">
        <v>672.1</v>
      </c>
      <c r="M423" s="323">
        <v>12.554069999999999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780.3</v>
      </c>
      <c r="D424" s="324">
        <v>791.61666666666667</v>
      </c>
      <c r="E424" s="324">
        <v>764.23333333333335</v>
      </c>
      <c r="F424" s="324">
        <v>748.16666666666663</v>
      </c>
      <c r="G424" s="324">
        <v>720.7833333333333</v>
      </c>
      <c r="H424" s="324">
        <v>807.68333333333339</v>
      </c>
      <c r="I424" s="324">
        <v>835.06666666666683</v>
      </c>
      <c r="J424" s="324">
        <v>851.13333333333344</v>
      </c>
      <c r="K424" s="323">
        <v>819</v>
      </c>
      <c r="L424" s="323">
        <v>775.55</v>
      </c>
      <c r="M424" s="323">
        <v>2.7613699999999999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382.6</v>
      </c>
      <c r="D425" s="324">
        <v>383.38333333333338</v>
      </c>
      <c r="E425" s="324">
        <v>372.76666666666677</v>
      </c>
      <c r="F425" s="324">
        <v>362.93333333333339</v>
      </c>
      <c r="G425" s="324">
        <v>352.31666666666678</v>
      </c>
      <c r="H425" s="324">
        <v>393.21666666666675</v>
      </c>
      <c r="I425" s="324">
        <v>403.83333333333343</v>
      </c>
      <c r="J425" s="324">
        <v>413.66666666666674</v>
      </c>
      <c r="K425" s="323">
        <v>394</v>
      </c>
      <c r="L425" s="323">
        <v>373.55</v>
      </c>
      <c r="M425" s="323">
        <v>3.1895699999999998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292.89999999999998</v>
      </c>
      <c r="D426" s="324">
        <v>287.54999999999995</v>
      </c>
      <c r="E426" s="324">
        <v>277.39999999999992</v>
      </c>
      <c r="F426" s="324">
        <v>261.89999999999998</v>
      </c>
      <c r="G426" s="324">
        <v>251.74999999999994</v>
      </c>
      <c r="H426" s="324">
        <v>303.0499999999999</v>
      </c>
      <c r="I426" s="324">
        <v>313.2</v>
      </c>
      <c r="J426" s="324">
        <v>328.69999999999987</v>
      </c>
      <c r="K426" s="323">
        <v>297.7</v>
      </c>
      <c r="L426" s="323">
        <v>272.05</v>
      </c>
      <c r="M426" s="323">
        <v>21.73489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58.75</v>
      </c>
      <c r="D427" s="324">
        <v>59</v>
      </c>
      <c r="E427" s="324">
        <v>58.1</v>
      </c>
      <c r="F427" s="324">
        <v>57.45</v>
      </c>
      <c r="G427" s="324">
        <v>56.550000000000004</v>
      </c>
      <c r="H427" s="324">
        <v>59.65</v>
      </c>
      <c r="I427" s="324">
        <v>60.550000000000004</v>
      </c>
      <c r="J427" s="324">
        <v>61.199999999999996</v>
      </c>
      <c r="K427" s="323">
        <v>59.9</v>
      </c>
      <c r="L427" s="323">
        <v>58.35</v>
      </c>
      <c r="M427" s="323">
        <v>34.697000000000003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2605.4499999999998</v>
      </c>
      <c r="D428" s="324">
        <v>2615.5166666666664</v>
      </c>
      <c r="E428" s="324">
        <v>2572.083333333333</v>
      </c>
      <c r="F428" s="324">
        <v>2538.7166666666667</v>
      </c>
      <c r="G428" s="324">
        <v>2495.2833333333333</v>
      </c>
      <c r="H428" s="324">
        <v>2648.8833333333328</v>
      </c>
      <c r="I428" s="324">
        <v>2692.3166666666662</v>
      </c>
      <c r="J428" s="324">
        <v>2725.6833333333325</v>
      </c>
      <c r="K428" s="323">
        <v>2658.95</v>
      </c>
      <c r="L428" s="323">
        <v>2582.15</v>
      </c>
      <c r="M428" s="323">
        <v>10.550879999999999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1086.4000000000001</v>
      </c>
      <c r="D429" s="324">
        <v>1104.2</v>
      </c>
      <c r="E429" s="324">
        <v>1067</v>
      </c>
      <c r="F429" s="324">
        <v>1047.5999999999999</v>
      </c>
      <c r="G429" s="324">
        <v>1010.3999999999999</v>
      </c>
      <c r="H429" s="324">
        <v>1123.6000000000001</v>
      </c>
      <c r="I429" s="324">
        <v>1160.8000000000004</v>
      </c>
      <c r="J429" s="324">
        <v>1180.2000000000003</v>
      </c>
      <c r="K429" s="323">
        <v>1141.4000000000001</v>
      </c>
      <c r="L429" s="323">
        <v>1084.8</v>
      </c>
      <c r="M429" s="323">
        <v>12.6167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352.1</v>
      </c>
      <c r="D430" s="324">
        <v>348.48333333333335</v>
      </c>
      <c r="E430" s="324">
        <v>339.61666666666667</v>
      </c>
      <c r="F430" s="324">
        <v>327.13333333333333</v>
      </c>
      <c r="G430" s="324">
        <v>318.26666666666665</v>
      </c>
      <c r="H430" s="324">
        <v>360.9666666666667</v>
      </c>
      <c r="I430" s="324">
        <v>369.83333333333337</v>
      </c>
      <c r="J430" s="324">
        <v>382.31666666666672</v>
      </c>
      <c r="K430" s="323">
        <v>357.35</v>
      </c>
      <c r="L430" s="323">
        <v>336</v>
      </c>
      <c r="M430" s="323">
        <v>29.86018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93.3</v>
      </c>
      <c r="D431" s="324">
        <v>93.5</v>
      </c>
      <c r="E431" s="324">
        <v>92.6</v>
      </c>
      <c r="F431" s="324">
        <v>91.899999999999991</v>
      </c>
      <c r="G431" s="324">
        <v>90.999999999999986</v>
      </c>
      <c r="H431" s="324">
        <v>94.2</v>
      </c>
      <c r="I431" s="324">
        <v>95.100000000000009</v>
      </c>
      <c r="J431" s="324">
        <v>95.800000000000011</v>
      </c>
      <c r="K431" s="323">
        <v>94.4</v>
      </c>
      <c r="L431" s="323">
        <v>92.8</v>
      </c>
      <c r="M431" s="323">
        <v>0.99699000000000004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209.15</v>
      </c>
      <c r="D432" s="324">
        <v>203.01666666666665</v>
      </c>
      <c r="E432" s="324">
        <v>195.0333333333333</v>
      </c>
      <c r="F432" s="324">
        <v>180.91666666666666</v>
      </c>
      <c r="G432" s="324">
        <v>172.93333333333331</v>
      </c>
      <c r="H432" s="324">
        <v>217.1333333333333</v>
      </c>
      <c r="I432" s="324">
        <v>225.11666666666665</v>
      </c>
      <c r="J432" s="324">
        <v>239.23333333333329</v>
      </c>
      <c r="K432" s="323">
        <v>211</v>
      </c>
      <c r="L432" s="323">
        <v>188.9</v>
      </c>
      <c r="M432" s="323">
        <v>29.536639999999998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561.65</v>
      </c>
      <c r="D433" s="324">
        <v>563.75</v>
      </c>
      <c r="E433" s="324">
        <v>552.9</v>
      </c>
      <c r="F433" s="324">
        <v>544.15</v>
      </c>
      <c r="G433" s="324">
        <v>533.29999999999995</v>
      </c>
      <c r="H433" s="324">
        <v>572.5</v>
      </c>
      <c r="I433" s="324">
        <v>583.34999999999991</v>
      </c>
      <c r="J433" s="324">
        <v>592.1</v>
      </c>
      <c r="K433" s="323">
        <v>574.6</v>
      </c>
      <c r="L433" s="323">
        <v>555</v>
      </c>
      <c r="M433" s="323">
        <v>0.70775999999999994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405.25</v>
      </c>
      <c r="D434" s="324">
        <v>407.56666666666666</v>
      </c>
      <c r="E434" s="324">
        <v>399.68333333333334</v>
      </c>
      <c r="F434" s="324">
        <v>394.11666666666667</v>
      </c>
      <c r="G434" s="324">
        <v>386.23333333333335</v>
      </c>
      <c r="H434" s="324">
        <v>413.13333333333333</v>
      </c>
      <c r="I434" s="324">
        <v>421.01666666666665</v>
      </c>
      <c r="J434" s="324">
        <v>426.58333333333331</v>
      </c>
      <c r="K434" s="323">
        <v>415.45</v>
      </c>
      <c r="L434" s="323">
        <v>402</v>
      </c>
      <c r="M434" s="323">
        <v>2.6629299999999998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1862.75</v>
      </c>
      <c r="D435" s="324">
        <v>1856.5833333333333</v>
      </c>
      <c r="E435" s="324">
        <v>1832.1666666666665</v>
      </c>
      <c r="F435" s="324">
        <v>1801.5833333333333</v>
      </c>
      <c r="G435" s="324">
        <v>1777.1666666666665</v>
      </c>
      <c r="H435" s="324">
        <v>1887.1666666666665</v>
      </c>
      <c r="I435" s="324">
        <v>1911.583333333333</v>
      </c>
      <c r="J435" s="324">
        <v>1942.1666666666665</v>
      </c>
      <c r="K435" s="323">
        <v>1881</v>
      </c>
      <c r="L435" s="323">
        <v>1826</v>
      </c>
      <c r="M435" s="323">
        <v>0.30315999999999999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883.55</v>
      </c>
      <c r="D436" s="324">
        <v>879.19999999999993</v>
      </c>
      <c r="E436" s="324">
        <v>866.39999999999986</v>
      </c>
      <c r="F436" s="324">
        <v>849.24999999999989</v>
      </c>
      <c r="G436" s="324">
        <v>836.44999999999982</v>
      </c>
      <c r="H436" s="324">
        <v>896.34999999999991</v>
      </c>
      <c r="I436" s="324">
        <v>909.14999999999986</v>
      </c>
      <c r="J436" s="324">
        <v>926.3</v>
      </c>
      <c r="K436" s="323">
        <v>892</v>
      </c>
      <c r="L436" s="323">
        <v>862.05</v>
      </c>
      <c r="M436" s="323">
        <v>1.0043299999999999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913.8</v>
      </c>
      <c r="D437" s="324">
        <v>918.69999999999993</v>
      </c>
      <c r="E437" s="324">
        <v>906.39999999999986</v>
      </c>
      <c r="F437" s="324">
        <v>898.99999999999989</v>
      </c>
      <c r="G437" s="324">
        <v>886.69999999999982</v>
      </c>
      <c r="H437" s="324">
        <v>926.09999999999991</v>
      </c>
      <c r="I437" s="324">
        <v>938.39999999999986</v>
      </c>
      <c r="J437" s="324">
        <v>945.8</v>
      </c>
      <c r="K437" s="323">
        <v>931</v>
      </c>
      <c r="L437" s="323">
        <v>911.3</v>
      </c>
      <c r="M437" s="323">
        <v>38.787439999999997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445.35</v>
      </c>
      <c r="D438" s="324">
        <v>453.40000000000003</v>
      </c>
      <c r="E438" s="324">
        <v>434.05000000000007</v>
      </c>
      <c r="F438" s="324">
        <v>422.75000000000006</v>
      </c>
      <c r="G438" s="324">
        <v>403.40000000000009</v>
      </c>
      <c r="H438" s="324">
        <v>464.70000000000005</v>
      </c>
      <c r="I438" s="324">
        <v>484.05000000000007</v>
      </c>
      <c r="J438" s="324">
        <v>495.35</v>
      </c>
      <c r="K438" s="323">
        <v>472.75</v>
      </c>
      <c r="L438" s="323">
        <v>442.1</v>
      </c>
      <c r="M438" s="323">
        <v>4.77712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465.85</v>
      </c>
      <c r="D439" s="324">
        <v>467.4666666666667</v>
      </c>
      <c r="E439" s="324">
        <v>455.93333333333339</v>
      </c>
      <c r="F439" s="324">
        <v>446.01666666666671</v>
      </c>
      <c r="G439" s="324">
        <v>434.48333333333341</v>
      </c>
      <c r="H439" s="324">
        <v>477.38333333333338</v>
      </c>
      <c r="I439" s="324">
        <v>488.91666666666669</v>
      </c>
      <c r="J439" s="324">
        <v>498.83333333333337</v>
      </c>
      <c r="K439" s="323">
        <v>479</v>
      </c>
      <c r="L439" s="323">
        <v>457.55</v>
      </c>
      <c r="M439" s="323">
        <v>14.378220000000001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872.7</v>
      </c>
      <c r="D440" s="324">
        <v>874.26666666666677</v>
      </c>
      <c r="E440" s="324">
        <v>848.53333333333353</v>
      </c>
      <c r="F440" s="324">
        <v>824.36666666666679</v>
      </c>
      <c r="G440" s="324">
        <v>798.63333333333355</v>
      </c>
      <c r="H440" s="324">
        <v>898.43333333333351</v>
      </c>
      <c r="I440" s="324">
        <v>924.16666666666686</v>
      </c>
      <c r="J440" s="324">
        <v>948.33333333333348</v>
      </c>
      <c r="K440" s="323">
        <v>900</v>
      </c>
      <c r="L440" s="323">
        <v>850.1</v>
      </c>
      <c r="M440" s="323">
        <v>5.4939200000000001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328.55</v>
      </c>
      <c r="D441" s="324">
        <v>324.7166666666667</v>
      </c>
      <c r="E441" s="324">
        <v>317.83333333333337</v>
      </c>
      <c r="F441" s="324">
        <v>307.11666666666667</v>
      </c>
      <c r="G441" s="324">
        <v>300.23333333333335</v>
      </c>
      <c r="H441" s="324">
        <v>335.43333333333339</v>
      </c>
      <c r="I441" s="324">
        <v>342.31666666666672</v>
      </c>
      <c r="J441" s="324">
        <v>353.03333333333342</v>
      </c>
      <c r="K441" s="323">
        <v>331.6</v>
      </c>
      <c r="L441" s="323">
        <v>314</v>
      </c>
      <c r="M441" s="323">
        <v>1.86815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2044.35</v>
      </c>
      <c r="D442" s="324">
        <v>2052.6999999999998</v>
      </c>
      <c r="E442" s="324">
        <v>2015.6999999999998</v>
      </c>
      <c r="F442" s="324">
        <v>1987.05</v>
      </c>
      <c r="G442" s="324">
        <v>1950.05</v>
      </c>
      <c r="H442" s="324">
        <v>2081.3499999999995</v>
      </c>
      <c r="I442" s="324">
        <v>2118.3499999999995</v>
      </c>
      <c r="J442" s="324">
        <v>2146.9999999999995</v>
      </c>
      <c r="K442" s="323">
        <v>2089.6999999999998</v>
      </c>
      <c r="L442" s="323">
        <v>2024.05</v>
      </c>
      <c r="M442" s="323">
        <v>0.67352000000000001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521.79999999999995</v>
      </c>
      <c r="D443" s="324">
        <v>525.09999999999991</v>
      </c>
      <c r="E443" s="324">
        <v>511.79999999999984</v>
      </c>
      <c r="F443" s="324">
        <v>501.79999999999995</v>
      </c>
      <c r="G443" s="324">
        <v>488.49999999999989</v>
      </c>
      <c r="H443" s="324">
        <v>535.0999999999998</v>
      </c>
      <c r="I443" s="324">
        <v>548.4</v>
      </c>
      <c r="J443" s="324">
        <v>558.39999999999975</v>
      </c>
      <c r="K443" s="323">
        <v>538.4</v>
      </c>
      <c r="L443" s="323">
        <v>515.1</v>
      </c>
      <c r="M443" s="323">
        <v>1.4049700000000001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9.6</v>
      </c>
      <c r="D444" s="324">
        <v>9.65</v>
      </c>
      <c r="E444" s="324">
        <v>9.4500000000000011</v>
      </c>
      <c r="F444" s="324">
        <v>9.3000000000000007</v>
      </c>
      <c r="G444" s="324">
        <v>9.1000000000000014</v>
      </c>
      <c r="H444" s="324">
        <v>9.8000000000000007</v>
      </c>
      <c r="I444" s="324">
        <v>10</v>
      </c>
      <c r="J444" s="324">
        <v>10.15</v>
      </c>
      <c r="K444" s="323">
        <v>9.85</v>
      </c>
      <c r="L444" s="323">
        <v>9.5</v>
      </c>
      <c r="M444" s="323">
        <v>220.77359000000001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324.7</v>
      </c>
      <c r="D445" s="324">
        <v>324.66666666666669</v>
      </c>
      <c r="E445" s="324">
        <v>320.78333333333336</v>
      </c>
      <c r="F445" s="324">
        <v>316.86666666666667</v>
      </c>
      <c r="G445" s="324">
        <v>312.98333333333335</v>
      </c>
      <c r="H445" s="324">
        <v>328.58333333333337</v>
      </c>
      <c r="I445" s="324">
        <v>332.4666666666667</v>
      </c>
      <c r="J445" s="324">
        <v>336.38333333333338</v>
      </c>
      <c r="K445" s="323">
        <v>328.55</v>
      </c>
      <c r="L445" s="323">
        <v>320.75</v>
      </c>
      <c r="M445" s="323">
        <v>3.2755200000000002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1122.45</v>
      </c>
      <c r="D446" s="324">
        <v>1130.4833333333333</v>
      </c>
      <c r="E446" s="324">
        <v>1106.9666666666667</v>
      </c>
      <c r="F446" s="324">
        <v>1091.4833333333333</v>
      </c>
      <c r="G446" s="324">
        <v>1067.9666666666667</v>
      </c>
      <c r="H446" s="324">
        <v>1145.9666666666667</v>
      </c>
      <c r="I446" s="324">
        <v>1169.4833333333336</v>
      </c>
      <c r="J446" s="324">
        <v>1184.9666666666667</v>
      </c>
      <c r="K446" s="323">
        <v>1154</v>
      </c>
      <c r="L446" s="323">
        <v>1115</v>
      </c>
      <c r="M446" s="323">
        <v>1.55236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583.95000000000005</v>
      </c>
      <c r="D447" s="324">
        <v>589.68333333333339</v>
      </c>
      <c r="E447" s="324">
        <v>575.51666666666677</v>
      </c>
      <c r="F447" s="324">
        <v>567.08333333333337</v>
      </c>
      <c r="G447" s="324">
        <v>552.91666666666674</v>
      </c>
      <c r="H447" s="324">
        <v>598.11666666666679</v>
      </c>
      <c r="I447" s="324">
        <v>612.2833333333333</v>
      </c>
      <c r="J447" s="324">
        <v>620.71666666666681</v>
      </c>
      <c r="K447" s="323">
        <v>603.85</v>
      </c>
      <c r="L447" s="323">
        <v>581.25</v>
      </c>
      <c r="M447" s="323">
        <v>3.4152999999999998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1464.75</v>
      </c>
      <c r="D448" s="324">
        <v>1485.5833333333333</v>
      </c>
      <c r="E448" s="324">
        <v>1429.1666666666665</v>
      </c>
      <c r="F448" s="324">
        <v>1393.5833333333333</v>
      </c>
      <c r="G448" s="324">
        <v>1337.1666666666665</v>
      </c>
      <c r="H448" s="324">
        <v>1521.1666666666665</v>
      </c>
      <c r="I448" s="324">
        <v>1577.583333333333</v>
      </c>
      <c r="J448" s="324">
        <v>1613.1666666666665</v>
      </c>
      <c r="K448" s="323">
        <v>1542</v>
      </c>
      <c r="L448" s="323">
        <v>1450</v>
      </c>
      <c r="M448" s="323">
        <v>2.75163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11180.6</v>
      </c>
      <c r="D449" s="324">
        <v>11196.033333333333</v>
      </c>
      <c r="E449" s="324">
        <v>11034.566666666666</v>
      </c>
      <c r="F449" s="324">
        <v>10888.533333333333</v>
      </c>
      <c r="G449" s="324">
        <v>10727.066666666666</v>
      </c>
      <c r="H449" s="324">
        <v>11342.066666666666</v>
      </c>
      <c r="I449" s="324">
        <v>11503.533333333333</v>
      </c>
      <c r="J449" s="324">
        <v>11649.566666666666</v>
      </c>
      <c r="K449" s="323">
        <v>11357.5</v>
      </c>
      <c r="L449" s="323">
        <v>11050</v>
      </c>
      <c r="M449" s="323">
        <v>1.5089999999999999E-2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939.25</v>
      </c>
      <c r="D450" s="324">
        <v>943.65</v>
      </c>
      <c r="E450" s="324">
        <v>932.44999999999993</v>
      </c>
      <c r="F450" s="324">
        <v>925.65</v>
      </c>
      <c r="G450" s="324">
        <v>914.44999999999993</v>
      </c>
      <c r="H450" s="324">
        <v>950.44999999999993</v>
      </c>
      <c r="I450" s="324">
        <v>961.65</v>
      </c>
      <c r="J450" s="324">
        <v>968.44999999999993</v>
      </c>
      <c r="K450" s="323">
        <v>954.85</v>
      </c>
      <c r="L450" s="323">
        <v>936.85</v>
      </c>
      <c r="M450" s="323">
        <v>10.143359999999999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198.85</v>
      </c>
      <c r="D451" s="324">
        <v>199.94999999999996</v>
      </c>
      <c r="E451" s="324">
        <v>197.19999999999993</v>
      </c>
      <c r="F451" s="324">
        <v>195.54999999999998</v>
      </c>
      <c r="G451" s="324">
        <v>192.79999999999995</v>
      </c>
      <c r="H451" s="324">
        <v>201.59999999999991</v>
      </c>
      <c r="I451" s="324">
        <v>204.34999999999997</v>
      </c>
      <c r="J451" s="324">
        <v>205.99999999999989</v>
      </c>
      <c r="K451" s="323">
        <v>202.7</v>
      </c>
      <c r="L451" s="323">
        <v>198.3</v>
      </c>
      <c r="M451" s="323">
        <v>4.8682699999999999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1147.8</v>
      </c>
      <c r="D452" s="324">
        <v>1153.0833333333333</v>
      </c>
      <c r="E452" s="324">
        <v>1139.0166666666664</v>
      </c>
      <c r="F452" s="324">
        <v>1130.2333333333331</v>
      </c>
      <c r="G452" s="324">
        <v>1116.1666666666663</v>
      </c>
      <c r="H452" s="324">
        <v>1161.8666666666666</v>
      </c>
      <c r="I452" s="324">
        <v>1175.9333333333336</v>
      </c>
      <c r="J452" s="324">
        <v>1184.7166666666667</v>
      </c>
      <c r="K452" s="323">
        <v>1167.1500000000001</v>
      </c>
      <c r="L452" s="323">
        <v>1144.3</v>
      </c>
      <c r="M452" s="323">
        <v>3.3449599999999999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747.8</v>
      </c>
      <c r="D453" s="324">
        <v>755.65</v>
      </c>
      <c r="E453" s="324">
        <v>737.44999999999993</v>
      </c>
      <c r="F453" s="324">
        <v>727.09999999999991</v>
      </c>
      <c r="G453" s="324">
        <v>708.89999999999986</v>
      </c>
      <c r="H453" s="324">
        <v>766</v>
      </c>
      <c r="I453" s="324">
        <v>784.2</v>
      </c>
      <c r="J453" s="324">
        <v>794.55000000000007</v>
      </c>
      <c r="K453" s="323">
        <v>773.85</v>
      </c>
      <c r="L453" s="323">
        <v>745.3</v>
      </c>
      <c r="M453" s="323">
        <v>18.89226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7403.75</v>
      </c>
      <c r="D454" s="324">
        <v>7423.8166666666666</v>
      </c>
      <c r="E454" s="324">
        <v>7320.0333333333328</v>
      </c>
      <c r="F454" s="324">
        <v>7236.3166666666666</v>
      </c>
      <c r="G454" s="324">
        <v>7132.5333333333328</v>
      </c>
      <c r="H454" s="324">
        <v>7507.5333333333328</v>
      </c>
      <c r="I454" s="324">
        <v>7611.3166666666675</v>
      </c>
      <c r="J454" s="324">
        <v>7695.0333333333328</v>
      </c>
      <c r="K454" s="323">
        <v>7527.6</v>
      </c>
      <c r="L454" s="323">
        <v>7340.1</v>
      </c>
      <c r="M454" s="323">
        <v>2.78972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427.95</v>
      </c>
      <c r="D455" s="324">
        <v>430.45</v>
      </c>
      <c r="E455" s="324">
        <v>424.59999999999997</v>
      </c>
      <c r="F455" s="324">
        <v>421.25</v>
      </c>
      <c r="G455" s="324">
        <v>415.4</v>
      </c>
      <c r="H455" s="324">
        <v>433.79999999999995</v>
      </c>
      <c r="I455" s="324">
        <v>439.65</v>
      </c>
      <c r="J455" s="324">
        <v>442.99999999999994</v>
      </c>
      <c r="K455" s="323">
        <v>436.3</v>
      </c>
      <c r="L455" s="323">
        <v>427.1</v>
      </c>
      <c r="M455" s="323">
        <v>182.70994999999999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206.85</v>
      </c>
      <c r="D456" s="324">
        <v>207.41666666666666</v>
      </c>
      <c r="E456" s="324">
        <v>204.88333333333333</v>
      </c>
      <c r="F456" s="324">
        <v>202.91666666666666</v>
      </c>
      <c r="G456" s="324">
        <v>200.38333333333333</v>
      </c>
      <c r="H456" s="324">
        <v>209.38333333333333</v>
      </c>
      <c r="I456" s="324">
        <v>211.91666666666669</v>
      </c>
      <c r="J456" s="324">
        <v>213.88333333333333</v>
      </c>
      <c r="K456" s="323">
        <v>209.95</v>
      </c>
      <c r="L456" s="323">
        <v>205.45</v>
      </c>
      <c r="M456" s="323">
        <v>23.921990000000001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227.95</v>
      </c>
      <c r="D457" s="324">
        <v>229.56666666666669</v>
      </c>
      <c r="E457" s="324">
        <v>225.73333333333338</v>
      </c>
      <c r="F457" s="324">
        <v>223.51666666666668</v>
      </c>
      <c r="G457" s="324">
        <v>219.68333333333337</v>
      </c>
      <c r="H457" s="324">
        <v>231.78333333333339</v>
      </c>
      <c r="I457" s="324">
        <v>235.6166666666667</v>
      </c>
      <c r="J457" s="324">
        <v>237.8333333333334</v>
      </c>
      <c r="K457" s="323">
        <v>233.4</v>
      </c>
      <c r="L457" s="323">
        <v>227.35</v>
      </c>
      <c r="M457" s="323">
        <v>123.56507999999999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1302.95</v>
      </c>
      <c r="D458" s="324">
        <v>1310.4833333333333</v>
      </c>
      <c r="E458" s="324">
        <v>1286.9666666666667</v>
      </c>
      <c r="F458" s="324">
        <v>1270.9833333333333</v>
      </c>
      <c r="G458" s="324">
        <v>1247.4666666666667</v>
      </c>
      <c r="H458" s="324">
        <v>1326.4666666666667</v>
      </c>
      <c r="I458" s="324">
        <v>1349.9833333333336</v>
      </c>
      <c r="J458" s="324">
        <v>1365.9666666666667</v>
      </c>
      <c r="K458" s="323">
        <v>1334</v>
      </c>
      <c r="L458" s="323">
        <v>1294.5</v>
      </c>
      <c r="M458" s="323">
        <v>84.227630000000005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754</v>
      </c>
      <c r="D459" s="324">
        <v>756.9666666666667</v>
      </c>
      <c r="E459" s="324">
        <v>743.93333333333339</v>
      </c>
      <c r="F459" s="324">
        <v>733.86666666666667</v>
      </c>
      <c r="G459" s="324">
        <v>720.83333333333337</v>
      </c>
      <c r="H459" s="324">
        <v>767.03333333333342</v>
      </c>
      <c r="I459" s="324">
        <v>780.06666666666672</v>
      </c>
      <c r="J459" s="324">
        <v>790.13333333333344</v>
      </c>
      <c r="K459" s="323">
        <v>770</v>
      </c>
      <c r="L459" s="323">
        <v>746.9</v>
      </c>
      <c r="M459" s="323">
        <v>1.28851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1748.25</v>
      </c>
      <c r="D460" s="324">
        <v>1753.6333333333332</v>
      </c>
      <c r="E460" s="324">
        <v>1728.7666666666664</v>
      </c>
      <c r="F460" s="324">
        <v>1709.2833333333333</v>
      </c>
      <c r="G460" s="324">
        <v>1684.4166666666665</v>
      </c>
      <c r="H460" s="324">
        <v>1773.1166666666663</v>
      </c>
      <c r="I460" s="324">
        <v>1797.9833333333331</v>
      </c>
      <c r="J460" s="324">
        <v>1817.4666666666662</v>
      </c>
      <c r="K460" s="323">
        <v>1778.5</v>
      </c>
      <c r="L460" s="323">
        <v>1734.15</v>
      </c>
      <c r="M460" s="323">
        <v>0.22775000000000001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791.35</v>
      </c>
      <c r="D461" s="324">
        <v>793.7833333333333</v>
      </c>
      <c r="E461" s="324">
        <v>777.56666666666661</v>
      </c>
      <c r="F461" s="324">
        <v>763.7833333333333</v>
      </c>
      <c r="G461" s="324">
        <v>747.56666666666661</v>
      </c>
      <c r="H461" s="324">
        <v>807.56666666666661</v>
      </c>
      <c r="I461" s="324">
        <v>823.7833333333333</v>
      </c>
      <c r="J461" s="324">
        <v>837.56666666666661</v>
      </c>
      <c r="K461" s="323">
        <v>810</v>
      </c>
      <c r="L461" s="323">
        <v>780</v>
      </c>
      <c r="M461" s="323">
        <v>0.15146999999999999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3626.7</v>
      </c>
      <c r="D462" s="324">
        <v>3651.8833333333332</v>
      </c>
      <c r="E462" s="324">
        <v>3589.8166666666666</v>
      </c>
      <c r="F462" s="324">
        <v>3552.9333333333334</v>
      </c>
      <c r="G462" s="324">
        <v>3490.8666666666668</v>
      </c>
      <c r="H462" s="324">
        <v>3688.7666666666664</v>
      </c>
      <c r="I462" s="324">
        <v>3750.833333333333</v>
      </c>
      <c r="J462" s="324">
        <v>3787.7166666666662</v>
      </c>
      <c r="K462" s="323">
        <v>3713.95</v>
      </c>
      <c r="L462" s="323">
        <v>3615</v>
      </c>
      <c r="M462" s="323">
        <v>24.138310000000001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3918.3</v>
      </c>
      <c r="D463" s="324">
        <v>3932.7666666666664</v>
      </c>
      <c r="E463" s="324">
        <v>3865.5333333333328</v>
      </c>
      <c r="F463" s="324">
        <v>3812.7666666666664</v>
      </c>
      <c r="G463" s="324">
        <v>3745.5333333333328</v>
      </c>
      <c r="H463" s="324">
        <v>3985.5333333333328</v>
      </c>
      <c r="I463" s="324">
        <v>4052.7666666666664</v>
      </c>
      <c r="J463" s="324">
        <v>4105.5333333333328</v>
      </c>
      <c r="K463" s="323">
        <v>4000</v>
      </c>
      <c r="L463" s="323">
        <v>3880</v>
      </c>
      <c r="M463" s="323">
        <v>0.10659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1479.8</v>
      </c>
      <c r="D464" s="324">
        <v>1492</v>
      </c>
      <c r="E464" s="324">
        <v>1464</v>
      </c>
      <c r="F464" s="324">
        <v>1448.2</v>
      </c>
      <c r="G464" s="324">
        <v>1420.2</v>
      </c>
      <c r="H464" s="324">
        <v>1507.8</v>
      </c>
      <c r="I464" s="324">
        <v>1535.8</v>
      </c>
      <c r="J464" s="324">
        <v>1551.6</v>
      </c>
      <c r="K464" s="323">
        <v>1520</v>
      </c>
      <c r="L464" s="323">
        <v>1476.2</v>
      </c>
      <c r="M464" s="323">
        <v>21.102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2066.35</v>
      </c>
      <c r="D465" s="324">
        <v>2089.4666666666667</v>
      </c>
      <c r="E465" s="324">
        <v>2029.9333333333334</v>
      </c>
      <c r="F465" s="324">
        <v>1993.5166666666669</v>
      </c>
      <c r="G465" s="324">
        <v>1933.9833333333336</v>
      </c>
      <c r="H465" s="324">
        <v>2125.8833333333332</v>
      </c>
      <c r="I465" s="324">
        <v>2185.416666666667</v>
      </c>
      <c r="J465" s="324">
        <v>2221.833333333333</v>
      </c>
      <c r="K465" s="323">
        <v>2149</v>
      </c>
      <c r="L465" s="323">
        <v>2053.0500000000002</v>
      </c>
      <c r="M465" s="323">
        <v>1.8266100000000001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772.85</v>
      </c>
      <c r="D466" s="324">
        <v>778</v>
      </c>
      <c r="E466" s="324">
        <v>759.85</v>
      </c>
      <c r="F466" s="324">
        <v>746.85</v>
      </c>
      <c r="G466" s="324">
        <v>728.7</v>
      </c>
      <c r="H466" s="324">
        <v>791</v>
      </c>
      <c r="I466" s="324">
        <v>809.15000000000009</v>
      </c>
      <c r="J466" s="324">
        <v>822.15</v>
      </c>
      <c r="K466" s="323">
        <v>796.15</v>
      </c>
      <c r="L466" s="323">
        <v>765</v>
      </c>
      <c r="M466" s="323">
        <v>0.89656000000000002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1574.8</v>
      </c>
      <c r="D467" s="324">
        <v>1565.9833333333336</v>
      </c>
      <c r="E467" s="324">
        <v>1549.2166666666672</v>
      </c>
      <c r="F467" s="324">
        <v>1523.6333333333337</v>
      </c>
      <c r="G467" s="324">
        <v>1506.8666666666672</v>
      </c>
      <c r="H467" s="324">
        <v>1591.5666666666671</v>
      </c>
      <c r="I467" s="324">
        <v>1608.3333333333335</v>
      </c>
      <c r="J467" s="324">
        <v>1633.916666666667</v>
      </c>
      <c r="K467" s="323">
        <v>1582.75</v>
      </c>
      <c r="L467" s="323">
        <v>1540.4</v>
      </c>
      <c r="M467" s="323">
        <v>5.1731800000000003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2224.6</v>
      </c>
      <c r="D468" s="324">
        <v>2243.2000000000003</v>
      </c>
      <c r="E468" s="324">
        <v>2181.4000000000005</v>
      </c>
      <c r="F468" s="324">
        <v>2138.2000000000003</v>
      </c>
      <c r="G468" s="324">
        <v>2076.4000000000005</v>
      </c>
      <c r="H468" s="324">
        <v>2286.4000000000005</v>
      </c>
      <c r="I468" s="324">
        <v>2348.2000000000007</v>
      </c>
      <c r="J468" s="324">
        <v>2391.4000000000005</v>
      </c>
      <c r="K468" s="323">
        <v>2305</v>
      </c>
      <c r="L468" s="323">
        <v>2200</v>
      </c>
      <c r="M468" s="323">
        <v>2.43466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2707.25</v>
      </c>
      <c r="D469" s="324">
        <v>2725.0833333333335</v>
      </c>
      <c r="E469" s="324">
        <v>2682.166666666667</v>
      </c>
      <c r="F469" s="324">
        <v>2657.0833333333335</v>
      </c>
      <c r="G469" s="324">
        <v>2614.166666666667</v>
      </c>
      <c r="H469" s="324">
        <v>2750.166666666667</v>
      </c>
      <c r="I469" s="324">
        <v>2793.0833333333339</v>
      </c>
      <c r="J469" s="324">
        <v>2818.166666666667</v>
      </c>
      <c r="K469" s="323">
        <v>2768</v>
      </c>
      <c r="L469" s="323">
        <v>2700</v>
      </c>
      <c r="M469" s="323">
        <v>18.892610000000001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2763.6</v>
      </c>
      <c r="D470" s="324">
        <v>2802.5166666666664</v>
      </c>
      <c r="E470" s="324">
        <v>2692.6833333333329</v>
      </c>
      <c r="F470" s="324">
        <v>2621.7666666666664</v>
      </c>
      <c r="G470" s="324">
        <v>2511.9333333333329</v>
      </c>
      <c r="H470" s="324">
        <v>2873.4333333333329</v>
      </c>
      <c r="I470" s="324">
        <v>2983.2666666666669</v>
      </c>
      <c r="J470" s="324">
        <v>3054.1833333333329</v>
      </c>
      <c r="K470" s="323">
        <v>2912.35</v>
      </c>
      <c r="L470" s="323">
        <v>2731.6</v>
      </c>
      <c r="M470" s="323">
        <v>2.7794699999999999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482.2</v>
      </c>
      <c r="D471" s="324">
        <v>483.0333333333333</v>
      </c>
      <c r="E471" s="324">
        <v>479.16666666666663</v>
      </c>
      <c r="F471" s="324">
        <v>476.13333333333333</v>
      </c>
      <c r="G471" s="324">
        <v>472.26666666666665</v>
      </c>
      <c r="H471" s="324">
        <v>486.06666666666661</v>
      </c>
      <c r="I471" s="324">
        <v>489.93333333333328</v>
      </c>
      <c r="J471" s="324">
        <v>492.96666666666658</v>
      </c>
      <c r="K471" s="323">
        <v>486.9</v>
      </c>
      <c r="L471" s="323">
        <v>480</v>
      </c>
      <c r="M471" s="323">
        <v>1.6513500000000001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1279.5999999999999</v>
      </c>
      <c r="D472" s="324">
        <v>1277.7</v>
      </c>
      <c r="E472" s="324">
        <v>1252.9000000000001</v>
      </c>
      <c r="F472" s="324">
        <v>1226.2</v>
      </c>
      <c r="G472" s="324">
        <v>1201.4000000000001</v>
      </c>
      <c r="H472" s="324">
        <v>1304.4000000000001</v>
      </c>
      <c r="I472" s="324">
        <v>1329.1999999999998</v>
      </c>
      <c r="J472" s="324">
        <v>1355.9</v>
      </c>
      <c r="K472" s="323">
        <v>1302.5</v>
      </c>
      <c r="L472" s="323">
        <v>1251</v>
      </c>
      <c r="M472" s="323">
        <v>15.201510000000001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52.85</v>
      </c>
      <c r="D473" s="324">
        <v>53.050000000000004</v>
      </c>
      <c r="E473" s="324">
        <v>52.300000000000011</v>
      </c>
      <c r="F473" s="324">
        <v>51.750000000000007</v>
      </c>
      <c r="G473" s="324">
        <v>51.000000000000014</v>
      </c>
      <c r="H473" s="324">
        <v>53.600000000000009</v>
      </c>
      <c r="I473" s="324">
        <v>54.349999999999994</v>
      </c>
      <c r="J473" s="324">
        <v>54.900000000000006</v>
      </c>
      <c r="K473" s="323">
        <v>53.8</v>
      </c>
      <c r="L473" s="323">
        <v>52.5</v>
      </c>
      <c r="M473" s="323">
        <v>49.603349999999999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189.4</v>
      </c>
      <c r="D474" s="324">
        <v>189.13333333333333</v>
      </c>
      <c r="E474" s="324">
        <v>186.26666666666665</v>
      </c>
      <c r="F474" s="324">
        <v>183.13333333333333</v>
      </c>
      <c r="G474" s="324">
        <v>180.26666666666665</v>
      </c>
      <c r="H474" s="324">
        <v>192.26666666666665</v>
      </c>
      <c r="I474" s="324">
        <v>195.13333333333333</v>
      </c>
      <c r="J474" s="324">
        <v>198.26666666666665</v>
      </c>
      <c r="K474" s="323">
        <v>192</v>
      </c>
      <c r="L474" s="323">
        <v>186</v>
      </c>
      <c r="M474" s="323">
        <v>2.8799299999999999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848.75</v>
      </c>
      <c r="D475" s="324">
        <v>849.7166666666667</v>
      </c>
      <c r="E475" s="324">
        <v>837.03333333333342</v>
      </c>
      <c r="F475" s="324">
        <v>825.31666666666672</v>
      </c>
      <c r="G475" s="324">
        <v>812.63333333333344</v>
      </c>
      <c r="H475" s="324">
        <v>861.43333333333339</v>
      </c>
      <c r="I475" s="324">
        <v>874.11666666666679</v>
      </c>
      <c r="J475" s="324">
        <v>885.83333333333337</v>
      </c>
      <c r="K475" s="323">
        <v>862.4</v>
      </c>
      <c r="L475" s="323">
        <v>838</v>
      </c>
      <c r="M475" s="323">
        <v>0.70104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137.94999999999999</v>
      </c>
      <c r="D476" s="324">
        <v>135.76666666666665</v>
      </c>
      <c r="E476" s="324">
        <v>133.58333333333331</v>
      </c>
      <c r="F476" s="324">
        <v>129.21666666666667</v>
      </c>
      <c r="G476" s="324">
        <v>127.03333333333333</v>
      </c>
      <c r="H476" s="324">
        <v>140.1333333333333</v>
      </c>
      <c r="I476" s="324">
        <v>142.31666666666663</v>
      </c>
      <c r="J476" s="324">
        <v>146.68333333333328</v>
      </c>
      <c r="K476" s="323">
        <v>137.94999999999999</v>
      </c>
      <c r="L476" s="323">
        <v>131.4</v>
      </c>
      <c r="M476" s="323">
        <v>17.956160000000001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68.599999999999994</v>
      </c>
      <c r="D477" s="324">
        <v>69.333333333333329</v>
      </c>
      <c r="E477" s="324">
        <v>67.466666666666654</v>
      </c>
      <c r="F477" s="324">
        <v>66.333333333333329</v>
      </c>
      <c r="G477" s="324">
        <v>64.466666666666654</v>
      </c>
      <c r="H477" s="324">
        <v>70.466666666666654</v>
      </c>
      <c r="I477" s="324">
        <v>72.333333333333329</v>
      </c>
      <c r="J477" s="324">
        <v>73.466666666666654</v>
      </c>
      <c r="K477" s="323">
        <v>71.2</v>
      </c>
      <c r="L477" s="323">
        <v>68.2</v>
      </c>
      <c r="M477" s="323">
        <v>152.40960999999999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608.70000000000005</v>
      </c>
      <c r="D478" s="324">
        <v>611.98333333333346</v>
      </c>
      <c r="E478" s="324">
        <v>602.3666666666669</v>
      </c>
      <c r="F478" s="324">
        <v>596.03333333333342</v>
      </c>
      <c r="G478" s="324">
        <v>586.41666666666686</v>
      </c>
      <c r="H478" s="324">
        <v>618.31666666666695</v>
      </c>
      <c r="I478" s="324">
        <v>627.93333333333351</v>
      </c>
      <c r="J478" s="324">
        <v>634.26666666666699</v>
      </c>
      <c r="K478" s="323">
        <v>621.6</v>
      </c>
      <c r="L478" s="323">
        <v>605.65</v>
      </c>
      <c r="M478" s="323">
        <v>7.8029700000000002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1445.7</v>
      </c>
      <c r="D479" s="324">
        <v>1462.4666666666665</v>
      </c>
      <c r="E479" s="324">
        <v>1421.1833333333329</v>
      </c>
      <c r="F479" s="324">
        <v>1396.6666666666665</v>
      </c>
      <c r="G479" s="324">
        <v>1355.383333333333</v>
      </c>
      <c r="H479" s="324">
        <v>1486.9833333333329</v>
      </c>
      <c r="I479" s="324">
        <v>1528.2666666666662</v>
      </c>
      <c r="J479" s="324">
        <v>1552.7833333333328</v>
      </c>
      <c r="K479" s="323">
        <v>1503.75</v>
      </c>
      <c r="L479" s="323">
        <v>1437.95</v>
      </c>
      <c r="M479" s="323">
        <v>3.1831800000000001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11.9</v>
      </c>
      <c r="D480" s="324">
        <v>11.883333333333335</v>
      </c>
      <c r="E480" s="324">
        <v>11.81666666666667</v>
      </c>
      <c r="F480" s="324">
        <v>11.733333333333336</v>
      </c>
      <c r="G480" s="324">
        <v>11.666666666666671</v>
      </c>
      <c r="H480" s="324">
        <v>11.966666666666669</v>
      </c>
      <c r="I480" s="324">
        <v>12.033333333333335</v>
      </c>
      <c r="J480" s="324">
        <v>12.116666666666667</v>
      </c>
      <c r="K480" s="323">
        <v>11.95</v>
      </c>
      <c r="L480" s="323">
        <v>11.8</v>
      </c>
      <c r="M480" s="323">
        <v>26.147600000000001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610.15</v>
      </c>
      <c r="D481" s="324">
        <v>594.5333333333333</v>
      </c>
      <c r="E481" s="324">
        <v>571.96666666666658</v>
      </c>
      <c r="F481" s="324">
        <v>533.7833333333333</v>
      </c>
      <c r="G481" s="324">
        <v>511.21666666666658</v>
      </c>
      <c r="H481" s="324">
        <v>632.71666666666658</v>
      </c>
      <c r="I481" s="324">
        <v>655.28333333333319</v>
      </c>
      <c r="J481" s="324">
        <v>693.46666666666658</v>
      </c>
      <c r="K481" s="323">
        <v>617.1</v>
      </c>
      <c r="L481" s="323">
        <v>556.35</v>
      </c>
      <c r="M481" s="323">
        <v>20.326640000000001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112.3</v>
      </c>
      <c r="D482" s="324">
        <v>113.3</v>
      </c>
      <c r="E482" s="324">
        <v>110.6</v>
      </c>
      <c r="F482" s="324">
        <v>108.89999999999999</v>
      </c>
      <c r="G482" s="324">
        <v>106.19999999999999</v>
      </c>
      <c r="H482" s="324">
        <v>115</v>
      </c>
      <c r="I482" s="324">
        <v>117.70000000000002</v>
      </c>
      <c r="J482" s="324">
        <v>119.4</v>
      </c>
      <c r="K482" s="323">
        <v>116</v>
      </c>
      <c r="L482" s="323">
        <v>111.6</v>
      </c>
      <c r="M482" s="323">
        <v>8.4862400000000004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16.7</v>
      </c>
      <c r="D483" s="324">
        <v>16.733333333333334</v>
      </c>
      <c r="E483" s="324">
        <v>16.516666666666669</v>
      </c>
      <c r="F483" s="324">
        <v>16.333333333333336</v>
      </c>
      <c r="G483" s="324">
        <v>16.116666666666671</v>
      </c>
      <c r="H483" s="324">
        <v>16.916666666666668</v>
      </c>
      <c r="I483" s="324">
        <v>17.133333333333336</v>
      </c>
      <c r="J483" s="324">
        <v>17.316666666666666</v>
      </c>
      <c r="K483" s="323">
        <v>16.95</v>
      </c>
      <c r="L483" s="323">
        <v>16.55</v>
      </c>
      <c r="M483" s="323">
        <v>13.05551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6191.25</v>
      </c>
      <c r="D484" s="324">
        <v>6245.7666666666664</v>
      </c>
      <c r="E484" s="324">
        <v>6121.5333333333328</v>
      </c>
      <c r="F484" s="324">
        <v>6051.8166666666666</v>
      </c>
      <c r="G484" s="324">
        <v>5927.583333333333</v>
      </c>
      <c r="H484" s="324">
        <v>6315.4833333333327</v>
      </c>
      <c r="I484" s="324">
        <v>6439.7166666666662</v>
      </c>
      <c r="J484" s="324">
        <v>6509.4333333333325</v>
      </c>
      <c r="K484" s="323">
        <v>6370</v>
      </c>
      <c r="L484" s="323">
        <v>6176.05</v>
      </c>
      <c r="M484" s="323">
        <v>5.3142199999999997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39.700000000000003</v>
      </c>
      <c r="D485" s="324">
        <v>39.883333333333333</v>
      </c>
      <c r="E485" s="324">
        <v>39.416666666666664</v>
      </c>
      <c r="F485" s="324">
        <v>39.133333333333333</v>
      </c>
      <c r="G485" s="324">
        <v>38.666666666666664</v>
      </c>
      <c r="H485" s="324">
        <v>40.166666666666664</v>
      </c>
      <c r="I485" s="324">
        <v>40.633333333333333</v>
      </c>
      <c r="J485" s="324">
        <v>40.916666666666664</v>
      </c>
      <c r="K485" s="323">
        <v>40.35</v>
      </c>
      <c r="L485" s="323">
        <v>39.6</v>
      </c>
      <c r="M485" s="323">
        <v>73.079880000000003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775.9</v>
      </c>
      <c r="D486" s="324">
        <v>771.2166666666667</v>
      </c>
      <c r="E486" s="324">
        <v>764.68333333333339</v>
      </c>
      <c r="F486" s="324">
        <v>753.4666666666667</v>
      </c>
      <c r="G486" s="324">
        <v>746.93333333333339</v>
      </c>
      <c r="H486" s="324">
        <v>782.43333333333339</v>
      </c>
      <c r="I486" s="324">
        <v>788.9666666666667</v>
      </c>
      <c r="J486" s="324">
        <v>800.18333333333339</v>
      </c>
      <c r="K486" s="323">
        <v>777.75</v>
      </c>
      <c r="L486" s="323">
        <v>760</v>
      </c>
      <c r="M486" s="323">
        <v>32.216560000000001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949.7</v>
      </c>
      <c r="D487" s="324">
        <v>949.01666666666677</v>
      </c>
      <c r="E487" s="324">
        <v>936.48333333333358</v>
      </c>
      <c r="F487" s="324">
        <v>923.26666666666677</v>
      </c>
      <c r="G487" s="324">
        <v>910.73333333333358</v>
      </c>
      <c r="H487" s="324">
        <v>962.23333333333358</v>
      </c>
      <c r="I487" s="324">
        <v>974.76666666666665</v>
      </c>
      <c r="J487" s="324">
        <v>987.98333333333358</v>
      </c>
      <c r="K487" s="323">
        <v>961.55</v>
      </c>
      <c r="L487" s="323">
        <v>935.8</v>
      </c>
      <c r="M487" s="323">
        <v>1.20522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405.75</v>
      </c>
      <c r="D488" s="324">
        <v>406.2166666666667</v>
      </c>
      <c r="E488" s="324">
        <v>399.43333333333339</v>
      </c>
      <c r="F488" s="324">
        <v>393.11666666666667</v>
      </c>
      <c r="G488" s="324">
        <v>386.33333333333337</v>
      </c>
      <c r="H488" s="324">
        <v>412.53333333333342</v>
      </c>
      <c r="I488" s="324">
        <v>419.31666666666672</v>
      </c>
      <c r="J488" s="324">
        <v>425.63333333333344</v>
      </c>
      <c r="K488" s="323">
        <v>413</v>
      </c>
      <c r="L488" s="323">
        <v>399.9</v>
      </c>
      <c r="M488" s="323">
        <v>1.23295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32.15</v>
      </c>
      <c r="D489" s="324">
        <v>32.5</v>
      </c>
      <c r="E489" s="324">
        <v>31.65</v>
      </c>
      <c r="F489" s="324">
        <v>31.15</v>
      </c>
      <c r="G489" s="324">
        <v>30.299999999999997</v>
      </c>
      <c r="H489" s="324">
        <v>33</v>
      </c>
      <c r="I489" s="324">
        <v>33.849999999999994</v>
      </c>
      <c r="J489" s="324">
        <v>34.35</v>
      </c>
      <c r="K489" s="323">
        <v>33.35</v>
      </c>
      <c r="L489" s="323">
        <v>32</v>
      </c>
      <c r="M489" s="323">
        <v>24.980309999999999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1033.8</v>
      </c>
      <c r="D490" s="324">
        <v>980.21666666666658</v>
      </c>
      <c r="E490" s="324">
        <v>926.63333333333321</v>
      </c>
      <c r="F490" s="324">
        <v>819.46666666666658</v>
      </c>
      <c r="G490" s="324">
        <v>765.88333333333321</v>
      </c>
      <c r="H490" s="324">
        <v>1087.3833333333332</v>
      </c>
      <c r="I490" s="324">
        <v>1140.9666666666665</v>
      </c>
      <c r="J490" s="324">
        <v>1248.1333333333332</v>
      </c>
      <c r="K490" s="323">
        <v>1033.8</v>
      </c>
      <c r="L490" s="323">
        <v>873.05</v>
      </c>
      <c r="M490" s="323">
        <v>7.67997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318.25</v>
      </c>
      <c r="D491" s="324">
        <v>323.75</v>
      </c>
      <c r="E491" s="324">
        <v>310.5</v>
      </c>
      <c r="F491" s="324">
        <v>302.75</v>
      </c>
      <c r="G491" s="324">
        <v>289.5</v>
      </c>
      <c r="H491" s="324">
        <v>331.5</v>
      </c>
      <c r="I491" s="324">
        <v>344.75</v>
      </c>
      <c r="J491" s="324">
        <v>352.5</v>
      </c>
      <c r="K491" s="323">
        <v>337</v>
      </c>
      <c r="L491" s="323">
        <v>316</v>
      </c>
      <c r="M491" s="323">
        <v>2.97126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943.3</v>
      </c>
      <c r="D492" s="324">
        <v>939.31666666666661</v>
      </c>
      <c r="E492" s="324">
        <v>924.63333333333321</v>
      </c>
      <c r="F492" s="324">
        <v>905.96666666666658</v>
      </c>
      <c r="G492" s="324">
        <v>891.28333333333319</v>
      </c>
      <c r="H492" s="324">
        <v>957.98333333333323</v>
      </c>
      <c r="I492" s="324">
        <v>972.66666666666663</v>
      </c>
      <c r="J492" s="324">
        <v>991.33333333333326</v>
      </c>
      <c r="K492" s="323">
        <v>954</v>
      </c>
      <c r="L492" s="323">
        <v>920.65</v>
      </c>
      <c r="M492" s="323">
        <v>4.4416799999999999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400.05</v>
      </c>
      <c r="D493" s="324">
        <v>396.01666666666665</v>
      </c>
      <c r="E493" s="324">
        <v>384.58333333333331</v>
      </c>
      <c r="F493" s="324">
        <v>369.11666666666667</v>
      </c>
      <c r="G493" s="324">
        <v>357.68333333333334</v>
      </c>
      <c r="H493" s="324">
        <v>411.48333333333329</v>
      </c>
      <c r="I493" s="324">
        <v>422.91666666666669</v>
      </c>
      <c r="J493" s="324">
        <v>438.38333333333327</v>
      </c>
      <c r="K493" s="323">
        <v>407.45</v>
      </c>
      <c r="L493" s="323">
        <v>380.55</v>
      </c>
      <c r="M493" s="323">
        <v>268.19132999999999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2394.15</v>
      </c>
      <c r="D494" s="324">
        <v>2398.4</v>
      </c>
      <c r="E494" s="324">
        <v>2330.9</v>
      </c>
      <c r="F494" s="324">
        <v>2267.65</v>
      </c>
      <c r="G494" s="324">
        <v>2200.15</v>
      </c>
      <c r="H494" s="324">
        <v>2461.65</v>
      </c>
      <c r="I494" s="324">
        <v>2529.15</v>
      </c>
      <c r="J494" s="324">
        <v>2592.4</v>
      </c>
      <c r="K494" s="323">
        <v>2465.9</v>
      </c>
      <c r="L494" s="323">
        <v>2335.15</v>
      </c>
      <c r="M494" s="323">
        <v>2.0417200000000002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215.3</v>
      </c>
      <c r="D495" s="324">
        <v>216.63333333333333</v>
      </c>
      <c r="E495" s="324">
        <v>213.06666666666666</v>
      </c>
      <c r="F495" s="324">
        <v>210.83333333333334</v>
      </c>
      <c r="G495" s="324">
        <v>207.26666666666668</v>
      </c>
      <c r="H495" s="324">
        <v>218.86666666666665</v>
      </c>
      <c r="I495" s="324">
        <v>222.43333333333331</v>
      </c>
      <c r="J495" s="324">
        <v>224.66666666666663</v>
      </c>
      <c r="K495" s="323">
        <v>220.2</v>
      </c>
      <c r="L495" s="323">
        <v>214.4</v>
      </c>
      <c r="M495" s="323">
        <v>1.8685099999999999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1962.75</v>
      </c>
      <c r="D496" s="324">
        <v>1956.55</v>
      </c>
      <c r="E496" s="324">
        <v>1941.3</v>
      </c>
      <c r="F496" s="324">
        <v>1919.85</v>
      </c>
      <c r="G496" s="324">
        <v>1904.6</v>
      </c>
      <c r="H496" s="324">
        <v>1978</v>
      </c>
      <c r="I496" s="324">
        <v>1993.25</v>
      </c>
      <c r="J496" s="324">
        <v>2014.7</v>
      </c>
      <c r="K496" s="323">
        <v>1971.8</v>
      </c>
      <c r="L496" s="323">
        <v>1935.1</v>
      </c>
      <c r="M496" s="323">
        <v>0.21740000000000001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622.6</v>
      </c>
      <c r="D497" s="324">
        <v>621.08333333333337</v>
      </c>
      <c r="E497" s="324">
        <v>609.4666666666667</v>
      </c>
      <c r="F497" s="324">
        <v>596.33333333333337</v>
      </c>
      <c r="G497" s="324">
        <v>584.7166666666667</v>
      </c>
      <c r="H497" s="324">
        <v>634.2166666666667</v>
      </c>
      <c r="I497" s="324">
        <v>645.83333333333326</v>
      </c>
      <c r="J497" s="324">
        <v>658.9666666666667</v>
      </c>
      <c r="K497" s="323">
        <v>632.70000000000005</v>
      </c>
      <c r="L497" s="323">
        <v>607.95000000000005</v>
      </c>
      <c r="M497" s="323">
        <v>6.5845700000000003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3832.95</v>
      </c>
      <c r="D498" s="324">
        <v>3828.6333333333337</v>
      </c>
      <c r="E498" s="324">
        <v>3785.3666666666672</v>
      </c>
      <c r="F498" s="324">
        <v>3737.7833333333338</v>
      </c>
      <c r="G498" s="324">
        <v>3694.5166666666673</v>
      </c>
      <c r="H498" s="324">
        <v>3876.2166666666672</v>
      </c>
      <c r="I498" s="324">
        <v>3919.4833333333336</v>
      </c>
      <c r="J498" s="324">
        <v>3967.0666666666671</v>
      </c>
      <c r="K498" s="323">
        <v>3871.9</v>
      </c>
      <c r="L498" s="323">
        <v>3781.05</v>
      </c>
      <c r="M498" s="323">
        <v>5.8090000000000003E-2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1288.7</v>
      </c>
      <c r="D499" s="324">
        <v>1295.1499999999999</v>
      </c>
      <c r="E499" s="324">
        <v>1275.5499999999997</v>
      </c>
      <c r="F499" s="324">
        <v>1262.3999999999999</v>
      </c>
      <c r="G499" s="324">
        <v>1242.7999999999997</v>
      </c>
      <c r="H499" s="324">
        <v>1308.2999999999997</v>
      </c>
      <c r="I499" s="324">
        <v>1327.8999999999996</v>
      </c>
      <c r="J499" s="324">
        <v>1341.0499999999997</v>
      </c>
      <c r="K499" s="323">
        <v>1314.75</v>
      </c>
      <c r="L499" s="323">
        <v>1282</v>
      </c>
      <c r="M499" s="323">
        <v>15.87721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2604.35</v>
      </c>
      <c r="D500" s="324">
        <v>2599.4500000000003</v>
      </c>
      <c r="E500" s="324">
        <v>2544.9000000000005</v>
      </c>
      <c r="F500" s="324">
        <v>2485.4500000000003</v>
      </c>
      <c r="G500" s="324">
        <v>2430.9000000000005</v>
      </c>
      <c r="H500" s="324">
        <v>2658.9000000000005</v>
      </c>
      <c r="I500" s="324">
        <v>2713.4500000000007</v>
      </c>
      <c r="J500" s="324">
        <v>2772.9000000000005</v>
      </c>
      <c r="K500" s="323">
        <v>2654</v>
      </c>
      <c r="L500" s="323">
        <v>2540</v>
      </c>
      <c r="M500" s="323">
        <v>1.4669000000000001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7408.65</v>
      </c>
      <c r="D501" s="324">
        <v>7397.5</v>
      </c>
      <c r="E501" s="324">
        <v>7315.05</v>
      </c>
      <c r="F501" s="324">
        <v>7221.45</v>
      </c>
      <c r="G501" s="324">
        <v>7139</v>
      </c>
      <c r="H501" s="324">
        <v>7491.1</v>
      </c>
      <c r="I501" s="324">
        <v>7573.5500000000011</v>
      </c>
      <c r="J501" s="324">
        <v>7667.1500000000005</v>
      </c>
      <c r="K501" s="323">
        <v>7479.95</v>
      </c>
      <c r="L501" s="323">
        <v>7303.9</v>
      </c>
      <c r="M501" s="323">
        <v>4.802E-2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149.9</v>
      </c>
      <c r="D502" s="324">
        <v>148.4</v>
      </c>
      <c r="E502" s="324">
        <v>146.30000000000001</v>
      </c>
      <c r="F502" s="324">
        <v>142.70000000000002</v>
      </c>
      <c r="G502" s="324">
        <v>140.60000000000002</v>
      </c>
      <c r="H502" s="324">
        <v>152</v>
      </c>
      <c r="I502" s="324">
        <v>154.09999999999997</v>
      </c>
      <c r="J502" s="324">
        <v>157.69999999999999</v>
      </c>
      <c r="K502" s="323">
        <v>150.5</v>
      </c>
      <c r="L502" s="323">
        <v>144.80000000000001</v>
      </c>
      <c r="M502" s="323">
        <v>8.4169300000000007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100.65</v>
      </c>
      <c r="D503" s="324">
        <v>101.56666666666666</v>
      </c>
      <c r="E503" s="324">
        <v>99.583333333333329</v>
      </c>
      <c r="F503" s="324">
        <v>98.516666666666666</v>
      </c>
      <c r="G503" s="324">
        <v>96.533333333333331</v>
      </c>
      <c r="H503" s="324">
        <v>102.63333333333333</v>
      </c>
      <c r="I503" s="324">
        <v>104.61666666666667</v>
      </c>
      <c r="J503" s="324">
        <v>105.68333333333332</v>
      </c>
      <c r="K503" s="323">
        <v>103.55</v>
      </c>
      <c r="L503" s="323">
        <v>100.5</v>
      </c>
      <c r="M503" s="323">
        <v>14.70316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461.7</v>
      </c>
      <c r="D504" s="324">
        <v>463.9666666666667</v>
      </c>
      <c r="E504" s="324">
        <v>456.23333333333341</v>
      </c>
      <c r="F504" s="324">
        <v>450.76666666666671</v>
      </c>
      <c r="G504" s="324">
        <v>443.03333333333342</v>
      </c>
      <c r="H504" s="324">
        <v>469.43333333333339</v>
      </c>
      <c r="I504" s="324">
        <v>477.16666666666674</v>
      </c>
      <c r="J504" s="324">
        <v>482.63333333333338</v>
      </c>
      <c r="K504" s="323">
        <v>471.7</v>
      </c>
      <c r="L504" s="323">
        <v>458.5</v>
      </c>
      <c r="M504" s="323">
        <v>0.68135999999999997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1636.95</v>
      </c>
      <c r="D505" s="324">
        <v>1647.0166666666667</v>
      </c>
      <c r="E505" s="324">
        <v>1621.2333333333333</v>
      </c>
      <c r="F505" s="324">
        <v>1605.5166666666667</v>
      </c>
      <c r="G505" s="324">
        <v>1579.7333333333333</v>
      </c>
      <c r="H505" s="324">
        <v>1662.7333333333333</v>
      </c>
      <c r="I505" s="324">
        <v>1688.5166666666667</v>
      </c>
      <c r="J505" s="324">
        <v>1704.2333333333333</v>
      </c>
      <c r="K505" s="323">
        <v>1672.8</v>
      </c>
      <c r="L505" s="323">
        <v>1631.3</v>
      </c>
      <c r="M505" s="323">
        <v>2.4675500000000001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600</v>
      </c>
      <c r="D506" s="324">
        <v>604.66666666666663</v>
      </c>
      <c r="E506" s="324">
        <v>593.33333333333326</v>
      </c>
      <c r="F506" s="324">
        <v>586.66666666666663</v>
      </c>
      <c r="G506" s="324">
        <v>575.33333333333326</v>
      </c>
      <c r="H506" s="324">
        <v>611.33333333333326</v>
      </c>
      <c r="I506" s="324">
        <v>622.66666666666652</v>
      </c>
      <c r="J506" s="324">
        <v>629.33333333333326</v>
      </c>
      <c r="K506" s="323">
        <v>616</v>
      </c>
      <c r="L506" s="323">
        <v>598</v>
      </c>
      <c r="M506" s="323">
        <v>77.964759999999998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326.35000000000002</v>
      </c>
      <c r="D507" s="324">
        <v>320.05</v>
      </c>
      <c r="E507" s="324">
        <v>305.35000000000002</v>
      </c>
      <c r="F507" s="324">
        <v>284.35000000000002</v>
      </c>
      <c r="G507" s="324">
        <v>269.65000000000003</v>
      </c>
      <c r="H507" s="324">
        <v>341.05</v>
      </c>
      <c r="I507" s="324">
        <v>355.74999999999994</v>
      </c>
      <c r="J507" s="324">
        <v>376.75</v>
      </c>
      <c r="K507" s="323">
        <v>334.75</v>
      </c>
      <c r="L507" s="323">
        <v>299.05</v>
      </c>
      <c r="M507" s="323">
        <v>45.35098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12.95</v>
      </c>
      <c r="D508" s="382">
        <v>13.1</v>
      </c>
      <c r="E508" s="382">
        <v>12.75</v>
      </c>
      <c r="F508" s="382">
        <v>12.55</v>
      </c>
      <c r="G508" s="382">
        <v>12.200000000000001</v>
      </c>
      <c r="H508" s="382">
        <v>13.299999999999999</v>
      </c>
      <c r="I508" s="382">
        <v>13.649999999999997</v>
      </c>
      <c r="J508" s="381">
        <v>13.849999999999998</v>
      </c>
      <c r="K508" s="381">
        <v>13.45</v>
      </c>
      <c r="L508" s="381">
        <v>12.9</v>
      </c>
      <c r="M508" s="270">
        <v>1321.4374299999999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256.8</v>
      </c>
      <c r="D509" s="382">
        <v>258.73333333333335</v>
      </c>
      <c r="E509" s="382">
        <v>254.16666666666669</v>
      </c>
      <c r="F509" s="382">
        <v>251.53333333333336</v>
      </c>
      <c r="G509" s="382">
        <v>246.9666666666667</v>
      </c>
      <c r="H509" s="382">
        <v>261.36666666666667</v>
      </c>
      <c r="I509" s="382">
        <v>265.93333333333328</v>
      </c>
      <c r="J509" s="381">
        <v>268.56666666666666</v>
      </c>
      <c r="K509" s="381">
        <v>263.3</v>
      </c>
      <c r="L509" s="381">
        <v>256.10000000000002</v>
      </c>
      <c r="M509" s="270">
        <v>89.099159999999998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371.3</v>
      </c>
      <c r="D510" s="382">
        <v>375.73333333333329</v>
      </c>
      <c r="E510" s="382">
        <v>364.96666666666658</v>
      </c>
      <c r="F510" s="382">
        <v>358.63333333333327</v>
      </c>
      <c r="G510" s="382">
        <v>347.86666666666656</v>
      </c>
      <c r="H510" s="382">
        <v>382.06666666666661</v>
      </c>
      <c r="I510" s="382">
        <v>392.83333333333337</v>
      </c>
      <c r="J510" s="381">
        <v>399.16666666666663</v>
      </c>
      <c r="K510" s="381">
        <v>386.5</v>
      </c>
      <c r="L510" s="381">
        <v>369.4</v>
      </c>
      <c r="M510" s="270">
        <v>7.2617799999999999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1478.2</v>
      </c>
      <c r="D511" s="382">
        <v>1487.3833333333332</v>
      </c>
      <c r="E511" s="382">
        <v>1460.8166666666664</v>
      </c>
      <c r="F511" s="382">
        <v>1443.4333333333332</v>
      </c>
      <c r="G511" s="382">
        <v>1416.8666666666663</v>
      </c>
      <c r="H511" s="382">
        <v>1504.7666666666664</v>
      </c>
      <c r="I511" s="382">
        <v>1531.333333333333</v>
      </c>
      <c r="J511" s="381">
        <v>1548.7166666666665</v>
      </c>
      <c r="K511" s="381">
        <v>1513.95</v>
      </c>
      <c r="L511" s="381">
        <v>1470</v>
      </c>
      <c r="M511" s="270">
        <v>0.40017999999999998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0"/>
      <c r="B5" s="481"/>
      <c r="C5" s="480"/>
      <c r="D5" s="48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82" t="s">
        <v>565</v>
      </c>
      <c r="C7" s="481"/>
      <c r="D7" s="7">
        <f>Main!B10</f>
        <v>44642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44641</v>
      </c>
      <c r="B10" s="29">
        <v>539506</v>
      </c>
      <c r="C10" s="28" t="s">
        <v>1139</v>
      </c>
      <c r="D10" s="28" t="s">
        <v>1140</v>
      </c>
      <c r="E10" s="28" t="s">
        <v>575</v>
      </c>
      <c r="F10" s="87">
        <v>20820</v>
      </c>
      <c r="G10" s="29">
        <v>13.48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44641</v>
      </c>
      <c r="B11" s="29">
        <v>539506</v>
      </c>
      <c r="C11" s="28" t="s">
        <v>1139</v>
      </c>
      <c r="D11" s="28" t="s">
        <v>1141</v>
      </c>
      <c r="E11" s="28" t="s">
        <v>575</v>
      </c>
      <c r="F11" s="87">
        <v>139000</v>
      </c>
      <c r="G11" s="29">
        <v>13.48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44641</v>
      </c>
      <c r="B12" s="29">
        <v>539506</v>
      </c>
      <c r="C12" s="28" t="s">
        <v>1139</v>
      </c>
      <c r="D12" s="28" t="s">
        <v>1142</v>
      </c>
      <c r="E12" s="28" t="s">
        <v>575</v>
      </c>
      <c r="F12" s="87">
        <v>200000</v>
      </c>
      <c r="G12" s="29">
        <v>13.48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44641</v>
      </c>
      <c r="B13" s="29">
        <v>539506</v>
      </c>
      <c r="C13" s="28" t="s">
        <v>1139</v>
      </c>
      <c r="D13" s="28" t="s">
        <v>1143</v>
      </c>
      <c r="E13" s="28" t="s">
        <v>574</v>
      </c>
      <c r="F13" s="87">
        <v>370000</v>
      </c>
      <c r="G13" s="29">
        <v>13.48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44641</v>
      </c>
      <c r="B14" s="29">
        <v>539506</v>
      </c>
      <c r="C14" s="28" t="s">
        <v>1139</v>
      </c>
      <c r="D14" s="28" t="s">
        <v>1144</v>
      </c>
      <c r="E14" s="28" t="s">
        <v>575</v>
      </c>
      <c r="F14" s="87">
        <v>23700</v>
      </c>
      <c r="G14" s="29">
        <v>13.48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44641</v>
      </c>
      <c r="B15" s="29">
        <v>542670</v>
      </c>
      <c r="C15" s="28" t="s">
        <v>1102</v>
      </c>
      <c r="D15" s="28" t="s">
        <v>1101</v>
      </c>
      <c r="E15" s="28" t="s">
        <v>574</v>
      </c>
      <c r="F15" s="87">
        <v>200000</v>
      </c>
      <c r="G15" s="29">
        <v>52.5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44641</v>
      </c>
      <c r="B16" s="29">
        <v>542670</v>
      </c>
      <c r="C16" s="28" t="s">
        <v>1102</v>
      </c>
      <c r="D16" s="28" t="s">
        <v>1103</v>
      </c>
      <c r="E16" s="28" t="s">
        <v>575</v>
      </c>
      <c r="F16" s="87">
        <v>200000</v>
      </c>
      <c r="G16" s="29">
        <v>52.5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44641</v>
      </c>
      <c r="B17" s="29">
        <v>534064</v>
      </c>
      <c r="C17" s="28" t="s">
        <v>1145</v>
      </c>
      <c r="D17" s="28" t="s">
        <v>1146</v>
      </c>
      <c r="E17" s="28" t="s">
        <v>575</v>
      </c>
      <c r="F17" s="87">
        <v>1523000</v>
      </c>
      <c r="G17" s="29">
        <v>12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44641</v>
      </c>
      <c r="B18" s="29">
        <v>534064</v>
      </c>
      <c r="C18" s="28" t="s">
        <v>1145</v>
      </c>
      <c r="D18" s="28" t="s">
        <v>1147</v>
      </c>
      <c r="E18" s="28" t="s">
        <v>574</v>
      </c>
      <c r="F18" s="87">
        <v>782000</v>
      </c>
      <c r="G18" s="29">
        <v>12.97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44641</v>
      </c>
      <c r="B19" s="29">
        <v>540718</v>
      </c>
      <c r="C19" s="28" t="s">
        <v>1148</v>
      </c>
      <c r="D19" s="28" t="s">
        <v>1149</v>
      </c>
      <c r="E19" s="28" t="s">
        <v>575</v>
      </c>
      <c r="F19" s="87">
        <v>18000</v>
      </c>
      <c r="G19" s="29">
        <v>28.9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44641</v>
      </c>
      <c r="B20" s="29">
        <v>540718</v>
      </c>
      <c r="C20" s="28" t="s">
        <v>1148</v>
      </c>
      <c r="D20" s="28" t="s">
        <v>1150</v>
      </c>
      <c r="E20" s="28" t="s">
        <v>574</v>
      </c>
      <c r="F20" s="87">
        <v>18000</v>
      </c>
      <c r="G20" s="29">
        <v>28.9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44641</v>
      </c>
      <c r="B21" s="29">
        <v>530429</v>
      </c>
      <c r="C21" s="28" t="s">
        <v>1151</v>
      </c>
      <c r="D21" s="28" t="s">
        <v>1152</v>
      </c>
      <c r="E21" s="28" t="s">
        <v>574</v>
      </c>
      <c r="F21" s="87">
        <v>29092</v>
      </c>
      <c r="G21" s="29">
        <v>34.75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44641</v>
      </c>
      <c r="B22" s="29">
        <v>539621</v>
      </c>
      <c r="C22" s="28" t="s">
        <v>1153</v>
      </c>
      <c r="D22" s="28" t="s">
        <v>1154</v>
      </c>
      <c r="E22" s="28" t="s">
        <v>575</v>
      </c>
      <c r="F22" s="87">
        <v>600000</v>
      </c>
      <c r="G22" s="29">
        <v>4.05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44641</v>
      </c>
      <c r="B23" s="29">
        <v>539621</v>
      </c>
      <c r="C23" s="28" t="s">
        <v>1153</v>
      </c>
      <c r="D23" s="28" t="s">
        <v>1155</v>
      </c>
      <c r="E23" s="28" t="s">
        <v>575</v>
      </c>
      <c r="F23" s="87">
        <v>900000</v>
      </c>
      <c r="G23" s="29">
        <v>4.05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44641</v>
      </c>
      <c r="B24" s="29">
        <v>539621</v>
      </c>
      <c r="C24" s="28" t="s">
        <v>1153</v>
      </c>
      <c r="D24" s="28" t="s">
        <v>1156</v>
      </c>
      <c r="E24" s="28" t="s">
        <v>574</v>
      </c>
      <c r="F24" s="87">
        <v>553308</v>
      </c>
      <c r="G24" s="29">
        <v>4.05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44641</v>
      </c>
      <c r="B25" s="29">
        <v>540361</v>
      </c>
      <c r="C25" s="28" t="s">
        <v>1157</v>
      </c>
      <c r="D25" s="28" t="s">
        <v>980</v>
      </c>
      <c r="E25" s="28" t="s">
        <v>574</v>
      </c>
      <c r="F25" s="87">
        <v>100000</v>
      </c>
      <c r="G25" s="29">
        <v>26.3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44641</v>
      </c>
      <c r="B26" s="29">
        <v>540361</v>
      </c>
      <c r="C26" s="28" t="s">
        <v>1157</v>
      </c>
      <c r="D26" s="28" t="s">
        <v>980</v>
      </c>
      <c r="E26" s="28" t="s">
        <v>575</v>
      </c>
      <c r="F26" s="87">
        <v>150000</v>
      </c>
      <c r="G26" s="29">
        <v>26.27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44641</v>
      </c>
      <c r="B27" s="29">
        <v>539405</v>
      </c>
      <c r="C27" s="28" t="s">
        <v>1158</v>
      </c>
      <c r="D27" s="28" t="s">
        <v>1159</v>
      </c>
      <c r="E27" s="28" t="s">
        <v>575</v>
      </c>
      <c r="F27" s="87">
        <v>36000</v>
      </c>
      <c r="G27" s="29">
        <v>19.399999999999999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44641</v>
      </c>
      <c r="B28" s="29">
        <v>543475</v>
      </c>
      <c r="C28" s="28" t="s">
        <v>1160</v>
      </c>
      <c r="D28" s="28" t="s">
        <v>1161</v>
      </c>
      <c r="E28" s="28" t="s">
        <v>574</v>
      </c>
      <c r="F28" s="87">
        <v>8000</v>
      </c>
      <c r="G28" s="29">
        <v>96.55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44641</v>
      </c>
      <c r="B29" s="29">
        <v>526473</v>
      </c>
      <c r="C29" s="28" t="s">
        <v>1104</v>
      </c>
      <c r="D29" s="28" t="s">
        <v>1105</v>
      </c>
      <c r="E29" s="28" t="s">
        <v>575</v>
      </c>
      <c r="F29" s="87">
        <v>300000</v>
      </c>
      <c r="G29" s="29">
        <v>29.74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44641</v>
      </c>
      <c r="B30" s="29">
        <v>526473</v>
      </c>
      <c r="C30" s="28" t="s">
        <v>1104</v>
      </c>
      <c r="D30" s="28" t="s">
        <v>1162</v>
      </c>
      <c r="E30" s="28" t="s">
        <v>575</v>
      </c>
      <c r="F30" s="87">
        <v>127255</v>
      </c>
      <c r="G30" s="29">
        <v>29.75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44641</v>
      </c>
      <c r="B31" s="29">
        <v>536751</v>
      </c>
      <c r="C31" s="28" t="s">
        <v>1163</v>
      </c>
      <c r="D31" s="28" t="s">
        <v>1164</v>
      </c>
      <c r="E31" s="28" t="s">
        <v>574</v>
      </c>
      <c r="F31" s="87">
        <v>150000</v>
      </c>
      <c r="G31" s="29">
        <v>0.96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44641</v>
      </c>
      <c r="B32" s="29">
        <v>536751</v>
      </c>
      <c r="C32" s="28" t="s">
        <v>1163</v>
      </c>
      <c r="D32" s="28" t="s">
        <v>1165</v>
      </c>
      <c r="E32" s="28" t="s">
        <v>575</v>
      </c>
      <c r="F32" s="87">
        <v>150100</v>
      </c>
      <c r="G32" s="29">
        <v>0.96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44641</v>
      </c>
      <c r="B33" s="29">
        <v>504697</v>
      </c>
      <c r="C33" s="28" t="s">
        <v>1166</v>
      </c>
      <c r="D33" s="28" t="s">
        <v>1167</v>
      </c>
      <c r="E33" s="28" t="s">
        <v>575</v>
      </c>
      <c r="F33" s="87">
        <v>79000</v>
      </c>
      <c r="G33" s="29">
        <v>5.0599999999999996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44641</v>
      </c>
      <c r="B34" s="29">
        <v>504697</v>
      </c>
      <c r="C34" s="28" t="s">
        <v>1166</v>
      </c>
      <c r="D34" s="28" t="s">
        <v>1168</v>
      </c>
      <c r="E34" s="28" t="s">
        <v>574</v>
      </c>
      <c r="F34" s="87">
        <v>79000</v>
      </c>
      <c r="G34" s="29">
        <v>5.0599999999999996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44641</v>
      </c>
      <c r="B35" s="29">
        <v>539486</v>
      </c>
      <c r="C35" s="28" t="s">
        <v>1169</v>
      </c>
      <c r="D35" s="28" t="s">
        <v>1170</v>
      </c>
      <c r="E35" s="28" t="s">
        <v>574</v>
      </c>
      <c r="F35" s="87">
        <v>84500</v>
      </c>
      <c r="G35" s="29">
        <v>3.55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44641</v>
      </c>
      <c r="B36" s="29">
        <v>539486</v>
      </c>
      <c r="C36" s="28" t="s">
        <v>1169</v>
      </c>
      <c r="D36" s="28" t="s">
        <v>1171</v>
      </c>
      <c r="E36" s="28" t="s">
        <v>575</v>
      </c>
      <c r="F36" s="87">
        <v>89368</v>
      </c>
      <c r="G36" s="29">
        <v>3.55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44641</v>
      </c>
      <c r="B37" s="29">
        <v>540614</v>
      </c>
      <c r="C37" s="28" t="s">
        <v>1071</v>
      </c>
      <c r="D37" s="28" t="s">
        <v>1072</v>
      </c>
      <c r="E37" s="28" t="s">
        <v>574</v>
      </c>
      <c r="F37" s="87">
        <v>826714</v>
      </c>
      <c r="G37" s="29">
        <v>6.97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44641</v>
      </c>
      <c r="B38" s="29">
        <v>540614</v>
      </c>
      <c r="C38" s="28" t="s">
        <v>1071</v>
      </c>
      <c r="D38" s="28" t="s">
        <v>1072</v>
      </c>
      <c r="E38" s="28" t="s">
        <v>575</v>
      </c>
      <c r="F38" s="87">
        <v>826714</v>
      </c>
      <c r="G38" s="29">
        <v>6.93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44641</v>
      </c>
      <c r="B39" s="29">
        <v>540614</v>
      </c>
      <c r="C39" s="28" t="s">
        <v>1071</v>
      </c>
      <c r="D39" s="28" t="s">
        <v>1172</v>
      </c>
      <c r="E39" s="28" t="s">
        <v>574</v>
      </c>
      <c r="F39" s="87">
        <v>338743</v>
      </c>
      <c r="G39" s="29">
        <v>6.97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44641</v>
      </c>
      <c r="B40" s="29">
        <v>540614</v>
      </c>
      <c r="C40" s="28" t="s">
        <v>1071</v>
      </c>
      <c r="D40" s="28" t="s">
        <v>1173</v>
      </c>
      <c r="E40" s="28" t="s">
        <v>574</v>
      </c>
      <c r="F40" s="87">
        <v>284686</v>
      </c>
      <c r="G40" s="29">
        <v>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44641</v>
      </c>
      <c r="B41" s="29">
        <v>540614</v>
      </c>
      <c r="C41" s="28" t="s">
        <v>1071</v>
      </c>
      <c r="D41" s="28" t="s">
        <v>1173</v>
      </c>
      <c r="E41" s="28" t="s">
        <v>575</v>
      </c>
      <c r="F41" s="87">
        <v>310616</v>
      </c>
      <c r="G41" s="29">
        <v>6.97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44641</v>
      </c>
      <c r="B42" s="29">
        <v>540614</v>
      </c>
      <c r="C42" s="28" t="s">
        <v>1071</v>
      </c>
      <c r="D42" s="28" t="s">
        <v>1106</v>
      </c>
      <c r="E42" s="28" t="s">
        <v>575</v>
      </c>
      <c r="F42" s="87">
        <v>1300000</v>
      </c>
      <c r="G42" s="29">
        <v>6.97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44641</v>
      </c>
      <c r="B43" s="29">
        <v>523277</v>
      </c>
      <c r="C43" s="28" t="s">
        <v>1174</v>
      </c>
      <c r="D43" s="28" t="s">
        <v>1175</v>
      </c>
      <c r="E43" s="28" t="s">
        <v>574</v>
      </c>
      <c r="F43" s="87">
        <v>5603057</v>
      </c>
      <c r="G43" s="29">
        <v>1.34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44641</v>
      </c>
      <c r="B44" s="29">
        <v>542332</v>
      </c>
      <c r="C44" s="28" t="s">
        <v>1176</v>
      </c>
      <c r="D44" s="28" t="s">
        <v>1177</v>
      </c>
      <c r="E44" s="28" t="s">
        <v>574</v>
      </c>
      <c r="F44" s="87">
        <v>74790</v>
      </c>
      <c r="G44" s="29">
        <v>5.1100000000000003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44641</v>
      </c>
      <c r="B45" s="29">
        <v>542332</v>
      </c>
      <c r="C45" s="28" t="s">
        <v>1176</v>
      </c>
      <c r="D45" s="28" t="s">
        <v>1178</v>
      </c>
      <c r="E45" s="28" t="s">
        <v>575</v>
      </c>
      <c r="F45" s="87">
        <v>74690</v>
      </c>
      <c r="G45" s="29">
        <v>5.1100000000000003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44641</v>
      </c>
      <c r="B46" s="29">
        <v>540377</v>
      </c>
      <c r="C46" s="28" t="s">
        <v>1107</v>
      </c>
      <c r="D46" s="28" t="s">
        <v>1179</v>
      </c>
      <c r="E46" s="28" t="s">
        <v>574</v>
      </c>
      <c r="F46" s="87">
        <v>42000</v>
      </c>
      <c r="G46" s="29">
        <v>28.02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44641</v>
      </c>
      <c r="B47" s="29">
        <v>540377</v>
      </c>
      <c r="C47" s="28" t="s">
        <v>1107</v>
      </c>
      <c r="D47" s="28" t="s">
        <v>1108</v>
      </c>
      <c r="E47" s="28" t="s">
        <v>575</v>
      </c>
      <c r="F47" s="87">
        <v>42000</v>
      </c>
      <c r="G47" s="29">
        <v>28.02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44641</v>
      </c>
      <c r="B48" s="29">
        <v>521005</v>
      </c>
      <c r="C48" s="28" t="s">
        <v>1180</v>
      </c>
      <c r="D48" s="28" t="s">
        <v>1181</v>
      </c>
      <c r="E48" s="28" t="s">
        <v>575</v>
      </c>
      <c r="F48" s="87">
        <v>36000</v>
      </c>
      <c r="G48" s="29">
        <v>6.24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44641</v>
      </c>
      <c r="B49" s="29">
        <v>521005</v>
      </c>
      <c r="C49" s="28" t="s">
        <v>1180</v>
      </c>
      <c r="D49" s="28" t="s">
        <v>1182</v>
      </c>
      <c r="E49" s="28" t="s">
        <v>574</v>
      </c>
      <c r="F49" s="87">
        <v>24626</v>
      </c>
      <c r="G49" s="29">
        <v>6.24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44641</v>
      </c>
      <c r="B50" s="29">
        <v>506134</v>
      </c>
      <c r="C50" s="28" t="s">
        <v>1183</v>
      </c>
      <c r="D50" s="28" t="s">
        <v>1146</v>
      </c>
      <c r="E50" s="28" t="s">
        <v>575</v>
      </c>
      <c r="F50" s="87">
        <v>330000</v>
      </c>
      <c r="G50" s="29">
        <v>8.3000000000000007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44641</v>
      </c>
      <c r="B51" s="29">
        <v>506134</v>
      </c>
      <c r="C51" s="28" t="s">
        <v>1183</v>
      </c>
      <c r="D51" s="28" t="s">
        <v>1184</v>
      </c>
      <c r="E51" s="28" t="s">
        <v>574</v>
      </c>
      <c r="F51" s="87">
        <v>311071</v>
      </c>
      <c r="G51" s="29">
        <v>8.3000000000000007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44641</v>
      </c>
      <c r="B52" s="29">
        <v>523467</v>
      </c>
      <c r="C52" s="28" t="s">
        <v>1185</v>
      </c>
      <c r="D52" s="28" t="s">
        <v>1186</v>
      </c>
      <c r="E52" s="28" t="s">
        <v>575</v>
      </c>
      <c r="F52" s="87">
        <v>668807</v>
      </c>
      <c r="G52" s="29">
        <v>0.47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44641</v>
      </c>
      <c r="B53" s="29">
        <v>522287</v>
      </c>
      <c r="C53" s="28" t="s">
        <v>433</v>
      </c>
      <c r="D53" s="28" t="s">
        <v>1187</v>
      </c>
      <c r="E53" s="28" t="s">
        <v>574</v>
      </c>
      <c r="F53" s="87">
        <v>2657396</v>
      </c>
      <c r="G53" s="29">
        <v>374.5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44641</v>
      </c>
      <c r="B54" s="29">
        <v>522287</v>
      </c>
      <c r="C54" s="28" t="s">
        <v>433</v>
      </c>
      <c r="D54" s="28" t="s">
        <v>1188</v>
      </c>
      <c r="E54" s="28" t="s">
        <v>575</v>
      </c>
      <c r="F54" s="87">
        <v>2657396</v>
      </c>
      <c r="G54" s="29">
        <v>374.5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44641</v>
      </c>
      <c r="B55" s="29">
        <v>541161</v>
      </c>
      <c r="C55" s="28" t="s">
        <v>1189</v>
      </c>
      <c r="D55" s="28" t="s">
        <v>1072</v>
      </c>
      <c r="E55" s="28" t="s">
        <v>574</v>
      </c>
      <c r="F55" s="87">
        <v>4665341</v>
      </c>
      <c r="G55" s="29">
        <v>11.32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44641</v>
      </c>
      <c r="B56" s="29">
        <v>539910</v>
      </c>
      <c r="C56" s="28" t="s">
        <v>1073</v>
      </c>
      <c r="D56" s="28" t="s">
        <v>1190</v>
      </c>
      <c r="E56" s="28" t="s">
        <v>575</v>
      </c>
      <c r="F56" s="87">
        <v>600000</v>
      </c>
      <c r="G56" s="29">
        <v>7.96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44641</v>
      </c>
      <c r="B57" s="29">
        <v>539910</v>
      </c>
      <c r="C57" s="28" t="s">
        <v>1073</v>
      </c>
      <c r="D57" s="28" t="s">
        <v>1191</v>
      </c>
      <c r="E57" s="28" t="s">
        <v>574</v>
      </c>
      <c r="F57" s="87">
        <v>100000</v>
      </c>
      <c r="G57" s="29">
        <v>7.96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44641</v>
      </c>
      <c r="B58" s="29">
        <v>539910</v>
      </c>
      <c r="C58" s="28" t="s">
        <v>1073</v>
      </c>
      <c r="D58" s="28" t="s">
        <v>1192</v>
      </c>
      <c r="E58" s="28" t="s">
        <v>574</v>
      </c>
      <c r="F58" s="87">
        <v>96244</v>
      </c>
      <c r="G58" s="29">
        <v>7.96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44641</v>
      </c>
      <c r="B59" s="29">
        <v>539910</v>
      </c>
      <c r="C59" s="28" t="s">
        <v>1073</v>
      </c>
      <c r="D59" s="28" t="s">
        <v>1193</v>
      </c>
      <c r="E59" s="28" t="s">
        <v>574</v>
      </c>
      <c r="F59" s="87">
        <v>100000</v>
      </c>
      <c r="G59" s="29">
        <v>7.96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44641</v>
      </c>
      <c r="B60" s="29">
        <v>539910</v>
      </c>
      <c r="C60" s="28" t="s">
        <v>1073</v>
      </c>
      <c r="D60" s="28" t="s">
        <v>1109</v>
      </c>
      <c r="E60" s="28" t="s">
        <v>574</v>
      </c>
      <c r="F60" s="87">
        <v>365712</v>
      </c>
      <c r="G60" s="29">
        <v>7.96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44641</v>
      </c>
      <c r="B61" s="29">
        <v>531810</v>
      </c>
      <c r="C61" s="28" t="s">
        <v>1194</v>
      </c>
      <c r="D61" s="28" t="s">
        <v>1195</v>
      </c>
      <c r="E61" s="28" t="s">
        <v>575</v>
      </c>
      <c r="F61" s="87">
        <v>96000</v>
      </c>
      <c r="G61" s="29">
        <v>41.04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44641</v>
      </c>
      <c r="B62" s="29">
        <v>534615</v>
      </c>
      <c r="C62" s="28" t="s">
        <v>1196</v>
      </c>
      <c r="D62" s="28" t="s">
        <v>1197</v>
      </c>
      <c r="E62" s="28" t="s">
        <v>574</v>
      </c>
      <c r="F62" s="87">
        <v>251000</v>
      </c>
      <c r="G62" s="29">
        <v>27.22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44641</v>
      </c>
      <c r="B63" s="29">
        <v>524572</v>
      </c>
      <c r="C63" s="28" t="s">
        <v>1110</v>
      </c>
      <c r="D63" s="28" t="s">
        <v>1198</v>
      </c>
      <c r="E63" s="28" t="s">
        <v>574</v>
      </c>
      <c r="F63" s="87">
        <v>150000</v>
      </c>
      <c r="G63" s="29">
        <v>13.7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44641</v>
      </c>
      <c r="B64" s="29">
        <v>524572</v>
      </c>
      <c r="C64" s="28" t="s">
        <v>1110</v>
      </c>
      <c r="D64" s="28" t="s">
        <v>1199</v>
      </c>
      <c r="E64" s="28" t="s">
        <v>574</v>
      </c>
      <c r="F64" s="87">
        <v>250000</v>
      </c>
      <c r="G64" s="29">
        <v>13.7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44641</v>
      </c>
      <c r="B65" s="29">
        <v>524572</v>
      </c>
      <c r="C65" s="28" t="s">
        <v>1110</v>
      </c>
      <c r="D65" s="28" t="s">
        <v>1111</v>
      </c>
      <c r="E65" s="28" t="s">
        <v>575</v>
      </c>
      <c r="F65" s="87">
        <v>400000</v>
      </c>
      <c r="G65" s="29">
        <v>13.7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44641</v>
      </c>
      <c r="B66" s="29">
        <v>530095</v>
      </c>
      <c r="C66" s="28" t="s">
        <v>1200</v>
      </c>
      <c r="D66" s="28" t="s">
        <v>1201</v>
      </c>
      <c r="E66" s="28" t="s">
        <v>574</v>
      </c>
      <c r="F66" s="87">
        <v>41800</v>
      </c>
      <c r="G66" s="29">
        <v>44.26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44641</v>
      </c>
      <c r="B67" s="29">
        <v>530095</v>
      </c>
      <c r="C67" s="28" t="s">
        <v>1200</v>
      </c>
      <c r="D67" s="28" t="s">
        <v>1201</v>
      </c>
      <c r="E67" s="28" t="s">
        <v>575</v>
      </c>
      <c r="F67" s="87">
        <v>30000</v>
      </c>
      <c r="G67" s="29">
        <v>44.3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44641</v>
      </c>
      <c r="B68" s="29">
        <v>530095</v>
      </c>
      <c r="C68" s="28" t="s">
        <v>1200</v>
      </c>
      <c r="D68" s="28" t="s">
        <v>1202</v>
      </c>
      <c r="E68" s="28" t="s">
        <v>574</v>
      </c>
      <c r="F68" s="87">
        <v>30050</v>
      </c>
      <c r="G68" s="29">
        <v>44.3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44641</v>
      </c>
      <c r="B69" s="29">
        <v>530095</v>
      </c>
      <c r="C69" s="28" t="s">
        <v>1200</v>
      </c>
      <c r="D69" s="28" t="s">
        <v>1203</v>
      </c>
      <c r="E69" s="28" t="s">
        <v>575</v>
      </c>
      <c r="F69" s="87">
        <v>41797</v>
      </c>
      <c r="G69" s="29">
        <v>44.21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44641</v>
      </c>
      <c r="B70" s="29">
        <v>540404</v>
      </c>
      <c r="C70" s="28" t="s">
        <v>1204</v>
      </c>
      <c r="D70" s="28" t="s">
        <v>1205</v>
      </c>
      <c r="E70" s="28" t="s">
        <v>574</v>
      </c>
      <c r="F70" s="87">
        <v>60000</v>
      </c>
      <c r="G70" s="29">
        <v>75.430000000000007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44641</v>
      </c>
      <c r="B71" s="29">
        <v>539962</v>
      </c>
      <c r="C71" s="28" t="s">
        <v>1206</v>
      </c>
      <c r="D71" s="28" t="s">
        <v>1207</v>
      </c>
      <c r="E71" s="28" t="s">
        <v>575</v>
      </c>
      <c r="F71" s="87">
        <v>637500</v>
      </c>
      <c r="G71" s="29">
        <v>0.42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44641</v>
      </c>
      <c r="B72" s="29">
        <v>541601</v>
      </c>
      <c r="C72" s="28" t="s">
        <v>1208</v>
      </c>
      <c r="D72" s="28" t="s">
        <v>1209</v>
      </c>
      <c r="E72" s="28" t="s">
        <v>574</v>
      </c>
      <c r="F72" s="87">
        <v>56700</v>
      </c>
      <c r="G72" s="29">
        <v>65.55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44641</v>
      </c>
      <c r="B73" s="29">
        <v>537254</v>
      </c>
      <c r="C73" s="28" t="s">
        <v>1074</v>
      </c>
      <c r="D73" s="28" t="s">
        <v>1210</v>
      </c>
      <c r="E73" s="28" t="s">
        <v>574</v>
      </c>
      <c r="F73" s="87">
        <v>225000</v>
      </c>
      <c r="G73" s="29">
        <v>8.06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44641</v>
      </c>
      <c r="B74" s="29">
        <v>537254</v>
      </c>
      <c r="C74" s="28" t="s">
        <v>1074</v>
      </c>
      <c r="D74" s="28" t="s">
        <v>1075</v>
      </c>
      <c r="E74" s="28" t="s">
        <v>575</v>
      </c>
      <c r="F74" s="87">
        <v>225000</v>
      </c>
      <c r="G74" s="29">
        <v>8.01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44641</v>
      </c>
      <c r="B75" s="29">
        <v>539673</v>
      </c>
      <c r="C75" s="28" t="s">
        <v>1112</v>
      </c>
      <c r="D75" s="28" t="s">
        <v>1211</v>
      </c>
      <c r="E75" s="28" t="s">
        <v>574</v>
      </c>
      <c r="F75" s="87">
        <v>8654</v>
      </c>
      <c r="G75" s="29">
        <v>15.8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44641</v>
      </c>
      <c r="B76" s="29">
        <v>534708</v>
      </c>
      <c r="C76" s="28" t="s">
        <v>1212</v>
      </c>
      <c r="D76" s="28" t="s">
        <v>1213</v>
      </c>
      <c r="E76" s="28" t="s">
        <v>574</v>
      </c>
      <c r="F76" s="87">
        <v>120000</v>
      </c>
      <c r="G76" s="29">
        <v>4.87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44641</v>
      </c>
      <c r="B77" s="29">
        <v>534708</v>
      </c>
      <c r="C77" s="28" t="s">
        <v>1212</v>
      </c>
      <c r="D77" s="28" t="s">
        <v>1214</v>
      </c>
      <c r="E77" s="28" t="s">
        <v>575</v>
      </c>
      <c r="F77" s="87">
        <v>120000</v>
      </c>
      <c r="G77" s="29">
        <v>4.87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44641</v>
      </c>
      <c r="B78" s="29">
        <v>519191</v>
      </c>
      <c r="C78" s="28" t="s">
        <v>1054</v>
      </c>
      <c r="D78" s="28" t="s">
        <v>1076</v>
      </c>
      <c r="E78" s="28" t="s">
        <v>574</v>
      </c>
      <c r="F78" s="87">
        <v>40450</v>
      </c>
      <c r="G78" s="29">
        <v>16.920000000000002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44641</v>
      </c>
      <c r="B79" s="29">
        <v>530361</v>
      </c>
      <c r="C79" s="28" t="s">
        <v>1215</v>
      </c>
      <c r="D79" s="28" t="s">
        <v>1216</v>
      </c>
      <c r="E79" s="28" t="s">
        <v>575</v>
      </c>
      <c r="F79" s="87">
        <v>90507</v>
      </c>
      <c r="G79" s="29">
        <v>23.23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44641</v>
      </c>
      <c r="B80" s="29">
        <v>538875</v>
      </c>
      <c r="C80" s="28" t="s">
        <v>1217</v>
      </c>
      <c r="D80" s="28" t="s">
        <v>1218</v>
      </c>
      <c r="E80" s="28" t="s">
        <v>574</v>
      </c>
      <c r="F80" s="87">
        <v>86542</v>
      </c>
      <c r="G80" s="29">
        <v>22.05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44641</v>
      </c>
      <c r="B81" s="29">
        <v>539833</v>
      </c>
      <c r="C81" s="28" t="s">
        <v>1219</v>
      </c>
      <c r="D81" s="28" t="s">
        <v>1220</v>
      </c>
      <c r="E81" s="28" t="s">
        <v>574</v>
      </c>
      <c r="F81" s="87">
        <v>407754</v>
      </c>
      <c r="G81" s="29">
        <v>0.81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44641</v>
      </c>
      <c r="B82" s="29">
        <v>539833</v>
      </c>
      <c r="C82" s="28" t="s">
        <v>1219</v>
      </c>
      <c r="D82" s="28" t="s">
        <v>1221</v>
      </c>
      <c r="E82" s="28" t="s">
        <v>575</v>
      </c>
      <c r="F82" s="87">
        <v>530188</v>
      </c>
      <c r="G82" s="29">
        <v>0.81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44641</v>
      </c>
      <c r="B83" s="29">
        <v>512197</v>
      </c>
      <c r="C83" s="28" t="s">
        <v>1222</v>
      </c>
      <c r="D83" s="28" t="s">
        <v>1223</v>
      </c>
      <c r="E83" s="28" t="s">
        <v>574</v>
      </c>
      <c r="F83" s="87">
        <v>15890</v>
      </c>
      <c r="G83" s="29">
        <v>2.95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44641</v>
      </c>
      <c r="B84" s="29">
        <v>512197</v>
      </c>
      <c r="C84" s="28" t="s">
        <v>1222</v>
      </c>
      <c r="D84" s="28" t="s">
        <v>1224</v>
      </c>
      <c r="E84" s="28" t="s">
        <v>575</v>
      </c>
      <c r="F84" s="87">
        <v>31000</v>
      </c>
      <c r="G84" s="29">
        <v>2.95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44641</v>
      </c>
      <c r="B85" s="29">
        <v>512359</v>
      </c>
      <c r="C85" s="28" t="s">
        <v>1225</v>
      </c>
      <c r="D85" s="28" t="s">
        <v>1226</v>
      </c>
      <c r="E85" s="28" t="s">
        <v>574</v>
      </c>
      <c r="F85" s="87">
        <v>1369812</v>
      </c>
      <c r="G85" s="29">
        <v>0.91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44641</v>
      </c>
      <c r="B86" s="29">
        <v>538496</v>
      </c>
      <c r="C86" s="28" t="s">
        <v>1227</v>
      </c>
      <c r="D86" s="28" t="s">
        <v>1228</v>
      </c>
      <c r="E86" s="28" t="s">
        <v>574</v>
      </c>
      <c r="F86" s="87">
        <v>135000</v>
      </c>
      <c r="G86" s="29">
        <v>6.19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44641</v>
      </c>
      <c r="B87" s="29">
        <v>538496</v>
      </c>
      <c r="C87" s="28" t="s">
        <v>1227</v>
      </c>
      <c r="D87" s="28" t="s">
        <v>1229</v>
      </c>
      <c r="E87" s="28" t="s">
        <v>574</v>
      </c>
      <c r="F87" s="87">
        <v>81000</v>
      </c>
      <c r="G87" s="29">
        <v>6.04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44641</v>
      </c>
      <c r="B88" s="29">
        <v>538496</v>
      </c>
      <c r="C88" s="28" t="s">
        <v>1227</v>
      </c>
      <c r="D88" s="28" t="s">
        <v>1229</v>
      </c>
      <c r="E88" s="28" t="s">
        <v>575</v>
      </c>
      <c r="F88" s="87">
        <v>3000</v>
      </c>
      <c r="G88" s="29">
        <v>6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44641</v>
      </c>
      <c r="B89" s="29">
        <v>538496</v>
      </c>
      <c r="C89" s="28" t="s">
        <v>1227</v>
      </c>
      <c r="D89" s="28" t="s">
        <v>1230</v>
      </c>
      <c r="E89" s="28" t="s">
        <v>575</v>
      </c>
      <c r="F89" s="87">
        <v>90000</v>
      </c>
      <c r="G89" s="29">
        <v>6.18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44641</v>
      </c>
      <c r="B90" s="29">
        <v>538496</v>
      </c>
      <c r="C90" s="28" t="s">
        <v>1227</v>
      </c>
      <c r="D90" s="28" t="s">
        <v>1231</v>
      </c>
      <c r="E90" s="28" t="s">
        <v>575</v>
      </c>
      <c r="F90" s="87">
        <v>138000</v>
      </c>
      <c r="G90" s="29">
        <v>6.12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44641</v>
      </c>
      <c r="B91" s="29">
        <v>532444</v>
      </c>
      <c r="C91" s="28" t="s">
        <v>1232</v>
      </c>
      <c r="D91" s="28" t="s">
        <v>1233</v>
      </c>
      <c r="E91" s="28" t="s">
        <v>575</v>
      </c>
      <c r="F91" s="87">
        <v>115039</v>
      </c>
      <c r="G91" s="29">
        <v>1.22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44641</v>
      </c>
      <c r="B92" s="29">
        <v>538610</v>
      </c>
      <c r="C92" s="28" t="s">
        <v>1234</v>
      </c>
      <c r="D92" s="28" t="s">
        <v>1203</v>
      </c>
      <c r="E92" s="28" t="s">
        <v>575</v>
      </c>
      <c r="F92" s="87">
        <v>105442</v>
      </c>
      <c r="G92" s="29">
        <v>36.68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44641</v>
      </c>
      <c r="B93" s="29" t="s">
        <v>1235</v>
      </c>
      <c r="C93" s="28" t="s">
        <v>1236</v>
      </c>
      <c r="D93" s="28" t="s">
        <v>1237</v>
      </c>
      <c r="E93" s="28" t="s">
        <v>574</v>
      </c>
      <c r="F93" s="87">
        <v>27000</v>
      </c>
      <c r="G93" s="29">
        <v>20.149999999999999</v>
      </c>
      <c r="H93" s="29" t="s">
        <v>853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44641</v>
      </c>
      <c r="B94" s="29" t="s">
        <v>315</v>
      </c>
      <c r="C94" s="28" t="s">
        <v>1238</v>
      </c>
      <c r="D94" s="28" t="s">
        <v>1239</v>
      </c>
      <c r="E94" s="28" t="s">
        <v>574</v>
      </c>
      <c r="F94" s="87">
        <v>1430346</v>
      </c>
      <c r="G94" s="29">
        <v>509.98</v>
      </c>
      <c r="H94" s="29" t="s">
        <v>853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44641</v>
      </c>
      <c r="B95" s="29" t="s">
        <v>347</v>
      </c>
      <c r="C95" s="28" t="s">
        <v>1240</v>
      </c>
      <c r="D95" s="28" t="s">
        <v>1239</v>
      </c>
      <c r="E95" s="28" t="s">
        <v>574</v>
      </c>
      <c r="F95" s="87">
        <v>1399352</v>
      </c>
      <c r="G95" s="29">
        <v>305.97000000000003</v>
      </c>
      <c r="H95" s="29" t="s">
        <v>853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44641</v>
      </c>
      <c r="B96" s="29" t="s">
        <v>379</v>
      </c>
      <c r="C96" s="28" t="s">
        <v>1113</v>
      </c>
      <c r="D96" s="28" t="s">
        <v>1239</v>
      </c>
      <c r="E96" s="28" t="s">
        <v>574</v>
      </c>
      <c r="F96" s="87">
        <v>870484</v>
      </c>
      <c r="G96" s="29">
        <v>771.31</v>
      </c>
      <c r="H96" s="29" t="s">
        <v>853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44641</v>
      </c>
      <c r="B97" s="29" t="s">
        <v>374</v>
      </c>
      <c r="C97" s="28" t="s">
        <v>1241</v>
      </c>
      <c r="D97" s="28" t="s">
        <v>1242</v>
      </c>
      <c r="E97" s="28" t="s">
        <v>574</v>
      </c>
      <c r="F97" s="87">
        <v>1298232</v>
      </c>
      <c r="G97" s="29">
        <v>187.62</v>
      </c>
      <c r="H97" s="29" t="s">
        <v>853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44641</v>
      </c>
      <c r="B98" s="29" t="s">
        <v>833</v>
      </c>
      <c r="C98" s="28" t="s">
        <v>1243</v>
      </c>
      <c r="D98" s="28" t="s">
        <v>1244</v>
      </c>
      <c r="E98" s="28" t="s">
        <v>574</v>
      </c>
      <c r="F98" s="87">
        <v>600000</v>
      </c>
      <c r="G98" s="29">
        <v>1090</v>
      </c>
      <c r="H98" s="29" t="s">
        <v>853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44641</v>
      </c>
      <c r="B99" s="29" t="s">
        <v>1245</v>
      </c>
      <c r="C99" s="28" t="s">
        <v>1246</v>
      </c>
      <c r="D99" s="28" t="s">
        <v>1247</v>
      </c>
      <c r="E99" s="28" t="s">
        <v>574</v>
      </c>
      <c r="F99" s="87">
        <v>615472</v>
      </c>
      <c r="G99" s="29">
        <v>82.83</v>
      </c>
      <c r="H99" s="29" t="s">
        <v>853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44641</v>
      </c>
      <c r="B100" s="29" t="s">
        <v>1189</v>
      </c>
      <c r="C100" s="28" t="s">
        <v>1248</v>
      </c>
      <c r="D100" s="28" t="s">
        <v>1249</v>
      </c>
      <c r="E100" s="28" t="s">
        <v>574</v>
      </c>
      <c r="F100" s="87">
        <v>3174731</v>
      </c>
      <c r="G100" s="29">
        <v>11.3</v>
      </c>
      <c r="H100" s="29" t="s">
        <v>853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44641</v>
      </c>
      <c r="B101" s="29" t="s">
        <v>1250</v>
      </c>
      <c r="C101" s="28" t="s">
        <v>1251</v>
      </c>
      <c r="D101" s="28" t="s">
        <v>1252</v>
      </c>
      <c r="E101" s="28" t="s">
        <v>574</v>
      </c>
      <c r="F101" s="87">
        <v>200000</v>
      </c>
      <c r="G101" s="29">
        <v>228.7</v>
      </c>
      <c r="H101" s="29" t="s">
        <v>853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44641</v>
      </c>
      <c r="B102" s="29" t="s">
        <v>1196</v>
      </c>
      <c r="C102" s="28" t="s">
        <v>1253</v>
      </c>
      <c r="D102" s="28" t="s">
        <v>1209</v>
      </c>
      <c r="E102" s="28" t="s">
        <v>574</v>
      </c>
      <c r="F102" s="87">
        <v>350000</v>
      </c>
      <c r="G102" s="29">
        <v>27.68</v>
      </c>
      <c r="H102" s="29" t="s">
        <v>853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44641</v>
      </c>
      <c r="B103" s="29" t="s">
        <v>1196</v>
      </c>
      <c r="C103" s="28" t="s">
        <v>1253</v>
      </c>
      <c r="D103" s="28" t="s">
        <v>1254</v>
      </c>
      <c r="E103" s="28" t="s">
        <v>574</v>
      </c>
      <c r="F103" s="87">
        <v>300050</v>
      </c>
      <c r="G103" s="29">
        <v>28.6</v>
      </c>
      <c r="H103" s="29" t="s">
        <v>853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44641</v>
      </c>
      <c r="B104" s="29" t="s">
        <v>1255</v>
      </c>
      <c r="C104" s="28" t="s">
        <v>1256</v>
      </c>
      <c r="D104" s="28" t="s">
        <v>1239</v>
      </c>
      <c r="E104" s="28" t="s">
        <v>574</v>
      </c>
      <c r="F104" s="87">
        <v>153616</v>
      </c>
      <c r="G104" s="29">
        <v>104.31</v>
      </c>
      <c r="H104" s="29" t="s">
        <v>853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44641</v>
      </c>
      <c r="B105" s="29" t="s">
        <v>1257</v>
      </c>
      <c r="C105" s="28" t="s">
        <v>1258</v>
      </c>
      <c r="D105" s="28" t="s">
        <v>1259</v>
      </c>
      <c r="E105" s="28" t="s">
        <v>574</v>
      </c>
      <c r="F105" s="87">
        <v>324000</v>
      </c>
      <c r="G105" s="29">
        <v>3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44641</v>
      </c>
      <c r="B106" s="29" t="s">
        <v>1260</v>
      </c>
      <c r="C106" s="28" t="s">
        <v>1261</v>
      </c>
      <c r="D106" s="28" t="s">
        <v>1262</v>
      </c>
      <c r="E106" s="28" t="s">
        <v>574</v>
      </c>
      <c r="F106" s="87">
        <v>819000</v>
      </c>
      <c r="G106" s="29">
        <v>101.47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44641</v>
      </c>
      <c r="B107" s="29" t="s">
        <v>1263</v>
      </c>
      <c r="C107" s="28" t="s">
        <v>1264</v>
      </c>
      <c r="D107" s="28" t="s">
        <v>1265</v>
      </c>
      <c r="E107" s="28" t="s">
        <v>574</v>
      </c>
      <c r="F107" s="87">
        <v>490815</v>
      </c>
      <c r="G107" s="29">
        <v>183.41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44641</v>
      </c>
      <c r="B108" s="29" t="s">
        <v>1266</v>
      </c>
      <c r="C108" s="28" t="s">
        <v>1267</v>
      </c>
      <c r="D108" s="28" t="s">
        <v>1268</v>
      </c>
      <c r="E108" s="28" t="s">
        <v>574</v>
      </c>
      <c r="F108" s="87">
        <v>1000000</v>
      </c>
      <c r="G108" s="29">
        <v>755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44641</v>
      </c>
      <c r="B109" s="29" t="s">
        <v>1269</v>
      </c>
      <c r="C109" s="28" t="s">
        <v>1270</v>
      </c>
      <c r="D109" s="28" t="s">
        <v>1239</v>
      </c>
      <c r="E109" s="28" t="s">
        <v>574</v>
      </c>
      <c r="F109" s="87">
        <v>1127837</v>
      </c>
      <c r="G109" s="29">
        <v>69.3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44641</v>
      </c>
      <c r="B110" s="29" t="s">
        <v>1114</v>
      </c>
      <c r="C110" s="28" t="s">
        <v>1115</v>
      </c>
      <c r="D110" s="28" t="s">
        <v>1271</v>
      </c>
      <c r="E110" s="28" t="s">
        <v>574</v>
      </c>
      <c r="F110" s="87">
        <v>500000</v>
      </c>
      <c r="G110" s="29">
        <v>58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44641</v>
      </c>
      <c r="B111" s="29" t="s">
        <v>1114</v>
      </c>
      <c r="C111" s="28" t="s">
        <v>1115</v>
      </c>
      <c r="D111" s="28" t="s">
        <v>1272</v>
      </c>
      <c r="E111" s="28" t="s">
        <v>574</v>
      </c>
      <c r="F111" s="87">
        <v>250000</v>
      </c>
      <c r="G111" s="29">
        <v>58.99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44641</v>
      </c>
      <c r="B112" s="29" t="s">
        <v>1114</v>
      </c>
      <c r="C112" s="28" t="s">
        <v>1115</v>
      </c>
      <c r="D112" s="28" t="s">
        <v>1273</v>
      </c>
      <c r="E112" s="28" t="s">
        <v>574</v>
      </c>
      <c r="F112" s="87">
        <v>90000</v>
      </c>
      <c r="G112" s="29">
        <v>60.99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44641</v>
      </c>
      <c r="B113" s="29" t="s">
        <v>1114</v>
      </c>
      <c r="C113" s="28" t="s">
        <v>1115</v>
      </c>
      <c r="D113" s="28" t="s">
        <v>1274</v>
      </c>
      <c r="E113" s="28" t="s">
        <v>574</v>
      </c>
      <c r="F113" s="87">
        <v>60000</v>
      </c>
      <c r="G113" s="29">
        <v>62.82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44641</v>
      </c>
      <c r="B114" s="29" t="s">
        <v>1114</v>
      </c>
      <c r="C114" s="28" t="s">
        <v>1115</v>
      </c>
      <c r="D114" s="28" t="s">
        <v>1275</v>
      </c>
      <c r="E114" s="28" t="s">
        <v>574</v>
      </c>
      <c r="F114" s="87">
        <v>56782</v>
      </c>
      <c r="G114" s="29">
        <v>59.38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44641</v>
      </c>
      <c r="B115" s="29" t="s">
        <v>1114</v>
      </c>
      <c r="C115" s="28" t="s">
        <v>1115</v>
      </c>
      <c r="D115" s="28" t="s">
        <v>1242</v>
      </c>
      <c r="E115" s="28" t="s">
        <v>574</v>
      </c>
      <c r="F115" s="87">
        <v>52796</v>
      </c>
      <c r="G115" s="29">
        <v>61.51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44641</v>
      </c>
      <c r="B116" s="29" t="s">
        <v>1114</v>
      </c>
      <c r="C116" s="28" t="s">
        <v>1115</v>
      </c>
      <c r="D116" s="28" t="s">
        <v>1276</v>
      </c>
      <c r="E116" s="28" t="s">
        <v>574</v>
      </c>
      <c r="F116" s="87">
        <v>249725</v>
      </c>
      <c r="G116" s="29">
        <v>58.5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44641</v>
      </c>
      <c r="B117" s="29" t="s">
        <v>1114</v>
      </c>
      <c r="C117" s="28" t="s">
        <v>1115</v>
      </c>
      <c r="D117" s="28" t="s">
        <v>1116</v>
      </c>
      <c r="E117" s="28" t="s">
        <v>574</v>
      </c>
      <c r="F117" s="87">
        <v>78905</v>
      </c>
      <c r="G117" s="29">
        <v>60.55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44641</v>
      </c>
      <c r="B118" s="29" t="s">
        <v>1077</v>
      </c>
      <c r="C118" s="28" t="s">
        <v>1078</v>
      </c>
      <c r="D118" s="28" t="s">
        <v>1079</v>
      </c>
      <c r="E118" s="28" t="s">
        <v>574</v>
      </c>
      <c r="F118" s="87">
        <v>958500</v>
      </c>
      <c r="G118" s="29">
        <v>35.5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44641</v>
      </c>
      <c r="B119" s="29" t="s">
        <v>1235</v>
      </c>
      <c r="C119" s="28" t="s">
        <v>1236</v>
      </c>
      <c r="D119" s="28" t="s">
        <v>1277</v>
      </c>
      <c r="E119" s="28" t="s">
        <v>575</v>
      </c>
      <c r="F119" s="87">
        <v>21000</v>
      </c>
      <c r="G119" s="29">
        <v>20.149999999999999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44641</v>
      </c>
      <c r="B120" s="29" t="s">
        <v>315</v>
      </c>
      <c r="C120" s="28" t="s">
        <v>1238</v>
      </c>
      <c r="D120" s="28" t="s">
        <v>1239</v>
      </c>
      <c r="E120" s="28" t="s">
        <v>575</v>
      </c>
      <c r="F120" s="87">
        <v>1338343</v>
      </c>
      <c r="G120" s="29">
        <v>511.5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44641</v>
      </c>
      <c r="B121" s="29" t="s">
        <v>347</v>
      </c>
      <c r="C121" s="28" t="s">
        <v>1240</v>
      </c>
      <c r="D121" s="28" t="s">
        <v>1239</v>
      </c>
      <c r="E121" s="28" t="s">
        <v>575</v>
      </c>
      <c r="F121" s="87">
        <v>1399436</v>
      </c>
      <c r="G121" s="29">
        <v>307.07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44641</v>
      </c>
      <c r="B122" s="29" t="s">
        <v>379</v>
      </c>
      <c r="C122" s="28" t="s">
        <v>1113</v>
      </c>
      <c r="D122" s="28" t="s">
        <v>1239</v>
      </c>
      <c r="E122" s="28" t="s">
        <v>575</v>
      </c>
      <c r="F122" s="87">
        <v>870852</v>
      </c>
      <c r="G122" s="29">
        <v>771.88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44641</v>
      </c>
      <c r="B123" s="29" t="s">
        <v>374</v>
      </c>
      <c r="C123" s="28" t="s">
        <v>1241</v>
      </c>
      <c r="D123" s="28" t="s">
        <v>1242</v>
      </c>
      <c r="E123" s="28" t="s">
        <v>575</v>
      </c>
      <c r="F123" s="87">
        <v>1286328</v>
      </c>
      <c r="G123" s="29">
        <v>187.65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44641</v>
      </c>
      <c r="B124" s="29" t="s">
        <v>833</v>
      </c>
      <c r="C124" s="28" t="s">
        <v>1243</v>
      </c>
      <c r="D124" s="28" t="s">
        <v>1278</v>
      </c>
      <c r="E124" s="28" t="s">
        <v>575</v>
      </c>
      <c r="F124" s="87">
        <v>600000</v>
      </c>
      <c r="G124" s="29">
        <v>1090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44641</v>
      </c>
      <c r="B125" s="29" t="s">
        <v>1245</v>
      </c>
      <c r="C125" s="28" t="s">
        <v>1246</v>
      </c>
      <c r="D125" s="28" t="s">
        <v>1247</v>
      </c>
      <c r="E125" s="28" t="s">
        <v>575</v>
      </c>
      <c r="F125" s="87">
        <v>655472</v>
      </c>
      <c r="G125" s="29">
        <v>82.71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44641</v>
      </c>
      <c r="B126" s="29" t="s">
        <v>1189</v>
      </c>
      <c r="C126" s="28" t="s">
        <v>1248</v>
      </c>
      <c r="D126" s="28" t="s">
        <v>1249</v>
      </c>
      <c r="E126" s="28" t="s">
        <v>575</v>
      </c>
      <c r="F126" s="87">
        <v>494731</v>
      </c>
      <c r="G126" s="29">
        <v>11.36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44641</v>
      </c>
      <c r="B127" s="29" t="s">
        <v>1189</v>
      </c>
      <c r="C127" s="28" t="s">
        <v>1248</v>
      </c>
      <c r="D127" s="28" t="s">
        <v>1178</v>
      </c>
      <c r="E127" s="28" t="s">
        <v>575</v>
      </c>
      <c r="F127" s="87">
        <v>3384255</v>
      </c>
      <c r="G127" s="29">
        <v>11.3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44641</v>
      </c>
      <c r="B128" s="29" t="s">
        <v>1250</v>
      </c>
      <c r="C128" s="28" t="s">
        <v>1251</v>
      </c>
      <c r="D128" s="28" t="s">
        <v>1279</v>
      </c>
      <c r="E128" s="28" t="s">
        <v>575</v>
      </c>
      <c r="F128" s="87">
        <v>200000</v>
      </c>
      <c r="G128" s="29">
        <v>228.7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44641</v>
      </c>
      <c r="B129" s="29" t="s">
        <v>1196</v>
      </c>
      <c r="C129" s="28" t="s">
        <v>1253</v>
      </c>
      <c r="D129" s="28" t="s">
        <v>1254</v>
      </c>
      <c r="E129" s="28" t="s">
        <v>575</v>
      </c>
      <c r="F129" s="87">
        <v>175050</v>
      </c>
      <c r="G129" s="29">
        <v>27.76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44641</v>
      </c>
      <c r="B130" s="29" t="s">
        <v>1255</v>
      </c>
      <c r="C130" s="28" t="s">
        <v>1256</v>
      </c>
      <c r="D130" s="28" t="s">
        <v>1239</v>
      </c>
      <c r="E130" s="28" t="s">
        <v>575</v>
      </c>
      <c r="F130" s="87">
        <v>153616</v>
      </c>
      <c r="G130" s="29">
        <v>104.12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44641</v>
      </c>
      <c r="B131" s="29" t="s">
        <v>1260</v>
      </c>
      <c r="C131" s="28" t="s">
        <v>1261</v>
      </c>
      <c r="D131" s="28" t="s">
        <v>1280</v>
      </c>
      <c r="E131" s="28" t="s">
        <v>575</v>
      </c>
      <c r="F131" s="87">
        <v>650000</v>
      </c>
      <c r="G131" s="29">
        <v>101.5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44641</v>
      </c>
      <c r="B132" s="29" t="s">
        <v>1266</v>
      </c>
      <c r="C132" s="28" t="s">
        <v>1267</v>
      </c>
      <c r="D132" s="28" t="s">
        <v>1281</v>
      </c>
      <c r="E132" s="28" t="s">
        <v>575</v>
      </c>
      <c r="F132" s="87">
        <v>1000000</v>
      </c>
      <c r="G132" s="29">
        <v>755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44641</v>
      </c>
      <c r="B133" s="29" t="s">
        <v>1269</v>
      </c>
      <c r="C133" s="28" t="s">
        <v>1270</v>
      </c>
      <c r="D133" s="28" t="s">
        <v>1239</v>
      </c>
      <c r="E133" s="28" t="s">
        <v>575</v>
      </c>
      <c r="F133" s="87">
        <v>1127837</v>
      </c>
      <c r="G133" s="29">
        <v>69.42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44641</v>
      </c>
      <c r="B134" s="29" t="s">
        <v>1114</v>
      </c>
      <c r="C134" s="28" t="s">
        <v>1115</v>
      </c>
      <c r="D134" s="28" t="s">
        <v>1275</v>
      </c>
      <c r="E134" s="28" t="s">
        <v>575</v>
      </c>
      <c r="F134" s="87">
        <v>56782</v>
      </c>
      <c r="G134" s="29">
        <v>61.06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44641</v>
      </c>
      <c r="B135" s="29" t="s">
        <v>1114</v>
      </c>
      <c r="C135" s="28" t="s">
        <v>1115</v>
      </c>
      <c r="D135" s="28" t="s">
        <v>1282</v>
      </c>
      <c r="E135" s="28" t="s">
        <v>575</v>
      </c>
      <c r="F135" s="87">
        <v>1000000</v>
      </c>
      <c r="G135" s="29">
        <v>58.39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44641</v>
      </c>
      <c r="B136" s="29" t="s">
        <v>1114</v>
      </c>
      <c r="C136" s="28" t="s">
        <v>1115</v>
      </c>
      <c r="D136" s="28" t="s">
        <v>1242</v>
      </c>
      <c r="E136" s="28" t="s">
        <v>575</v>
      </c>
      <c r="F136" s="87">
        <v>39262</v>
      </c>
      <c r="G136" s="29">
        <v>60.7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44641</v>
      </c>
      <c r="B137" s="29" t="s">
        <v>1077</v>
      </c>
      <c r="C137" s="28" t="s">
        <v>1078</v>
      </c>
      <c r="D137" s="28" t="s">
        <v>1080</v>
      </c>
      <c r="E137" s="28" t="s">
        <v>575</v>
      </c>
      <c r="F137" s="87">
        <v>962568</v>
      </c>
      <c r="G137" s="29">
        <v>35.5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4"/>
  <sheetViews>
    <sheetView zoomScale="85" zoomScaleNormal="85" workbookViewId="0">
      <selection activeCell="I24" sqref="I24:J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1053</v>
      </c>
      <c r="K17" s="424">
        <f t="shared" si="11"/>
        <v>38.5</v>
      </c>
      <c r="L17" s="421">
        <f>(F17*-0.7)/100</f>
        <v>-4.6829999999999998</v>
      </c>
      <c r="M17" s="425">
        <f t="shared" si="12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1055</v>
      </c>
      <c r="K18" s="404">
        <f t="shared" ref="K18" si="14">H18-F18</f>
        <v>117.5</v>
      </c>
      <c r="L18" s="405">
        <f>(F18*-0.7)/100</f>
        <v>-13.9825</v>
      </c>
      <c r="M18" s="406">
        <f t="shared" ref="M18" si="15">(K18+L18)/F18</f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ref="K19:K22" si="16">H19-F19</f>
        <v>62.5</v>
      </c>
      <c r="L19" s="421">
        <f>(F19*-0.7)/100</f>
        <v>-7.49</v>
      </c>
      <c r="M19" s="425">
        <f t="shared" ref="M19:M22" si="17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16"/>
        <v>7</v>
      </c>
      <c r="L20" s="448">
        <f t="shared" ref="L20:L22" si="18">(F20*-0.7)/100</f>
        <v>-1.0255000000000001</v>
      </c>
      <c r="M20" s="449">
        <f t="shared" si="17"/>
        <v>4.0781569965870304E-2</v>
      </c>
      <c r="N20" s="447" t="s">
        <v>589</v>
      </c>
      <c r="O20" s="450">
        <v>44630</v>
      </c>
      <c r="P20" s="447">
        <f>VLOOKUP(D20,'MidCap Intra'!B16:C571,2,0)</f>
        <v>149.85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16"/>
        <v>130</v>
      </c>
      <c r="L21" s="405">
        <f t="shared" si="18"/>
        <v>-15.96</v>
      </c>
      <c r="M21" s="406">
        <f t="shared" si="17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1084</v>
      </c>
      <c r="K22" s="424">
        <f t="shared" si="16"/>
        <v>44</v>
      </c>
      <c r="L22" s="421">
        <f t="shared" si="18"/>
        <v>-5.1310000000000002</v>
      </c>
      <c r="M22" s="425">
        <f t="shared" si="17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1083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/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70"/>
      <c r="D24" s="347" t="s">
        <v>281</v>
      </c>
      <c r="E24" s="348" t="s">
        <v>591</v>
      </c>
      <c r="F24" s="251" t="s">
        <v>1130</v>
      </c>
      <c r="G24" s="251">
        <v>1530</v>
      </c>
      <c r="H24" s="348"/>
      <c r="I24" s="349" t="s">
        <v>1131</v>
      </c>
      <c r="J24" s="302" t="s">
        <v>592</v>
      </c>
      <c r="K24" s="302"/>
      <c r="L24" s="303"/>
      <c r="M24" s="304"/>
      <c r="N24" s="302"/>
      <c r="O24" s="339"/>
      <c r="P24" s="302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251">
        <v>16</v>
      </c>
      <c r="B25" s="248">
        <v>44641</v>
      </c>
      <c r="C25" s="370"/>
      <c r="D25" s="347" t="s">
        <v>477</v>
      </c>
      <c r="E25" s="348" t="s">
        <v>591</v>
      </c>
      <c r="F25" s="251" t="s">
        <v>1138</v>
      </c>
      <c r="G25" s="251">
        <v>115</v>
      </c>
      <c r="H25" s="348"/>
      <c r="I25" s="349">
        <v>135</v>
      </c>
      <c r="J25" s="302" t="s">
        <v>592</v>
      </c>
      <c r="K25" s="302"/>
      <c r="L25" s="303"/>
      <c r="M25" s="304"/>
      <c r="N25" s="302"/>
      <c r="O25" s="339"/>
      <c r="P25" s="302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ht="13.9" customHeight="1">
      <c r="A26" s="371"/>
      <c r="B26" s="372"/>
      <c r="C26" s="373"/>
      <c r="D26" s="374"/>
      <c r="E26" s="375"/>
      <c r="F26" s="371"/>
      <c r="G26" s="371"/>
      <c r="H26" s="375"/>
      <c r="I26" s="376"/>
      <c r="J26" s="377"/>
      <c r="K26" s="371"/>
      <c r="L26" s="372"/>
      <c r="M26" s="373"/>
      <c r="N26" s="374"/>
      <c r="O26" s="375"/>
      <c r="P26" s="36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07"/>
      <c r="B27" s="108"/>
      <c r="C27" s="109"/>
      <c r="D27" s="110"/>
      <c r="E27" s="111"/>
      <c r="F27" s="111"/>
      <c r="H27" s="111"/>
      <c r="I27" s="112"/>
      <c r="J27" s="113"/>
      <c r="K27" s="113"/>
      <c r="L27" s="114"/>
      <c r="M27" s="115"/>
      <c r="N27" s="116"/>
      <c r="O27" s="117"/>
      <c r="P27" s="11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107"/>
      <c r="B28" s="108"/>
      <c r="C28" s="109"/>
      <c r="D28" s="110"/>
      <c r="E28" s="111"/>
      <c r="F28" s="111"/>
      <c r="G28" s="107"/>
      <c r="H28" s="111"/>
      <c r="I28" s="112"/>
      <c r="J28" s="113"/>
      <c r="K28" s="113"/>
      <c r="L28" s="114"/>
      <c r="M28" s="115"/>
      <c r="N28" s="116"/>
      <c r="O28" s="117"/>
      <c r="P28" s="11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593</v>
      </c>
      <c r="B29" s="120"/>
      <c r="C29" s="121"/>
      <c r="D29" s="122"/>
      <c r="E29" s="123"/>
      <c r="F29" s="123"/>
      <c r="G29" s="123"/>
      <c r="H29" s="123"/>
      <c r="I29" s="123"/>
      <c r="J29" s="124"/>
      <c r="K29" s="123"/>
      <c r="L29" s="125"/>
      <c r="M29" s="56"/>
      <c r="N29" s="124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6" t="s">
        <v>594</v>
      </c>
      <c r="B30" s="119"/>
      <c r="C30" s="119"/>
      <c r="D30" s="119"/>
      <c r="E30" s="41"/>
      <c r="F30" s="127" t="s">
        <v>595</v>
      </c>
      <c r="G30" s="6"/>
      <c r="H30" s="6"/>
      <c r="I30" s="6"/>
      <c r="J30" s="128"/>
      <c r="K30" s="129"/>
      <c r="L30" s="129"/>
      <c r="M30" s="130"/>
      <c r="N30" s="1"/>
      <c r="O30" s="13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 t="s">
        <v>596</v>
      </c>
      <c r="B31" s="119"/>
      <c r="C31" s="119"/>
      <c r="D31" s="119" t="s">
        <v>852</v>
      </c>
      <c r="E31" s="6"/>
      <c r="F31" s="127" t="s">
        <v>597</v>
      </c>
      <c r="G31" s="6"/>
      <c r="H31" s="6"/>
      <c r="I31" s="6"/>
      <c r="J31" s="128"/>
      <c r="K31" s="129"/>
      <c r="L31" s="129"/>
      <c r="M31" s="130"/>
      <c r="N31" s="1"/>
      <c r="O31" s="13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19"/>
      <c r="B32" s="119"/>
      <c r="C32" s="119"/>
      <c r="D32" s="119"/>
      <c r="E32" s="6"/>
      <c r="F32" s="6"/>
      <c r="G32" s="6"/>
      <c r="H32" s="6"/>
      <c r="I32" s="6"/>
      <c r="J32" s="132"/>
      <c r="K32" s="129"/>
      <c r="L32" s="129"/>
      <c r="M32" s="6"/>
      <c r="N32" s="133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34" t="s">
        <v>598</v>
      </c>
      <c r="C33" s="134"/>
      <c r="D33" s="134"/>
      <c r="E33" s="134"/>
      <c r="F33" s="135"/>
      <c r="G33" s="6"/>
      <c r="H33" s="6"/>
      <c r="I33" s="136"/>
      <c r="J33" s="137"/>
      <c r="K33" s="138"/>
      <c r="L33" s="137"/>
      <c r="M33" s="6"/>
      <c r="N33" s="1"/>
      <c r="O33" s="1"/>
      <c r="P33" s="1"/>
      <c r="R33" s="56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95" t="s">
        <v>16</v>
      </c>
      <c r="B34" s="96" t="s">
        <v>566</v>
      </c>
      <c r="C34" s="98"/>
      <c r="D34" s="97" t="s">
        <v>577</v>
      </c>
      <c r="E34" s="96" t="s">
        <v>578</v>
      </c>
      <c r="F34" s="96" t="s">
        <v>579</v>
      </c>
      <c r="G34" s="96" t="s">
        <v>599</v>
      </c>
      <c r="H34" s="96" t="s">
        <v>581</v>
      </c>
      <c r="I34" s="96" t="s">
        <v>582</v>
      </c>
      <c r="J34" s="96" t="s">
        <v>583</v>
      </c>
      <c r="K34" s="96" t="s">
        <v>600</v>
      </c>
      <c r="L34" s="140" t="s">
        <v>585</v>
      </c>
      <c r="M34" s="98" t="s">
        <v>586</v>
      </c>
      <c r="N34" s="95" t="s">
        <v>587</v>
      </c>
      <c r="O34" s="309" t="s">
        <v>588</v>
      </c>
      <c r="P34" s="282"/>
      <c r="Q34" s="1"/>
      <c r="R34" s="306"/>
      <c r="S34" s="306"/>
      <c r="T34" s="306"/>
      <c r="U34" s="295"/>
      <c r="V34" s="295"/>
      <c r="W34" s="295"/>
      <c r="X34" s="295"/>
      <c r="Y34" s="295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257" customFormat="1" ht="15" customHeight="1">
      <c r="A35" s="412">
        <v>1</v>
      </c>
      <c r="B35" s="386">
        <v>44620</v>
      </c>
      <c r="C35" s="413"/>
      <c r="D35" s="414" t="s">
        <v>66</v>
      </c>
      <c r="E35" s="285" t="s">
        <v>591</v>
      </c>
      <c r="F35" s="285">
        <v>1812.5</v>
      </c>
      <c r="G35" s="285">
        <v>1750</v>
      </c>
      <c r="H35" s="285">
        <v>1862</v>
      </c>
      <c r="I35" s="285" t="s">
        <v>877</v>
      </c>
      <c r="J35" s="404" t="s">
        <v>957</v>
      </c>
      <c r="K35" s="404">
        <f t="shared" ref="K35" si="19">H35-F35</f>
        <v>49.5</v>
      </c>
      <c r="L35" s="405">
        <f>(F35*-0.7)/100</f>
        <v>-12.6875</v>
      </c>
      <c r="M35" s="406">
        <f t="shared" ref="M35" si="20">(K35+L35)/F35</f>
        <v>2.0310344827586205E-2</v>
      </c>
      <c r="N35" s="404" t="s">
        <v>589</v>
      </c>
      <c r="O35" s="426">
        <v>44628</v>
      </c>
      <c r="P35" s="307"/>
      <c r="Q35" s="307"/>
      <c r="R35" s="308" t="s">
        <v>590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12">
        <v>2</v>
      </c>
      <c r="B36" s="386">
        <v>44622</v>
      </c>
      <c r="C36" s="413"/>
      <c r="D36" s="414" t="s">
        <v>890</v>
      </c>
      <c r="E36" s="285" t="s">
        <v>591</v>
      </c>
      <c r="F36" s="285">
        <v>642</v>
      </c>
      <c r="G36" s="285">
        <v>618</v>
      </c>
      <c r="H36" s="285">
        <v>661</v>
      </c>
      <c r="I36" s="285" t="s">
        <v>891</v>
      </c>
      <c r="J36" s="404" t="s">
        <v>914</v>
      </c>
      <c r="K36" s="404">
        <f t="shared" ref="K36:K38" si="21">H36-F36</f>
        <v>19</v>
      </c>
      <c r="L36" s="405">
        <f>(F36*-0.7)/100</f>
        <v>-4.4939999999999998</v>
      </c>
      <c r="M36" s="406">
        <f t="shared" ref="M36:M38" si="22">(K36+L36)/F36</f>
        <v>2.2595015576323988E-2</v>
      </c>
      <c r="N36" s="404" t="s">
        <v>589</v>
      </c>
      <c r="O36" s="407">
        <v>44620</v>
      </c>
      <c r="P36" s="307"/>
      <c r="Q36" s="307"/>
      <c r="R36" s="308" t="s">
        <v>1009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2">
        <v>3</v>
      </c>
      <c r="B37" s="398">
        <v>44623</v>
      </c>
      <c r="C37" s="419"/>
      <c r="D37" s="423" t="s">
        <v>250</v>
      </c>
      <c r="E37" s="310" t="s">
        <v>591</v>
      </c>
      <c r="F37" s="310">
        <v>411</v>
      </c>
      <c r="G37" s="310">
        <v>398</v>
      </c>
      <c r="H37" s="310">
        <v>398</v>
      </c>
      <c r="I37" s="310" t="s">
        <v>898</v>
      </c>
      <c r="J37" s="408" t="s">
        <v>932</v>
      </c>
      <c r="K37" s="408">
        <f t="shared" si="21"/>
        <v>-13</v>
      </c>
      <c r="L37" s="409">
        <f>(F37*-0.07)/100</f>
        <v>-0.28770000000000001</v>
      </c>
      <c r="M37" s="410">
        <f t="shared" si="22"/>
        <v>-3.2330170316301698E-2</v>
      </c>
      <c r="N37" s="408" t="s">
        <v>601</v>
      </c>
      <c r="O37" s="411">
        <v>44624</v>
      </c>
      <c r="P37" s="307"/>
      <c r="Q37" s="307"/>
      <c r="R37" s="308" t="s">
        <v>1009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2">
        <v>4</v>
      </c>
      <c r="B38" s="398">
        <v>44623</v>
      </c>
      <c r="C38" s="419"/>
      <c r="D38" s="423" t="s">
        <v>81</v>
      </c>
      <c r="E38" s="310" t="s">
        <v>591</v>
      </c>
      <c r="F38" s="310">
        <v>3405</v>
      </c>
      <c r="G38" s="310">
        <v>3290</v>
      </c>
      <c r="H38" s="310">
        <v>3290</v>
      </c>
      <c r="I38" s="310" t="s">
        <v>899</v>
      </c>
      <c r="J38" s="408" t="s">
        <v>954</v>
      </c>
      <c r="K38" s="408">
        <f t="shared" si="21"/>
        <v>-115</v>
      </c>
      <c r="L38" s="409">
        <f>(F38*-0.07)/100</f>
        <v>-2.3835000000000002</v>
      </c>
      <c r="M38" s="410">
        <f t="shared" si="22"/>
        <v>-3.4473861967694565E-2</v>
      </c>
      <c r="N38" s="408" t="s">
        <v>601</v>
      </c>
      <c r="O38" s="411">
        <v>44627</v>
      </c>
      <c r="P38" s="307"/>
      <c r="Q38" s="307"/>
      <c r="R38" s="308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2">
        <v>5</v>
      </c>
      <c r="B39" s="398">
        <v>44623</v>
      </c>
      <c r="C39" s="419"/>
      <c r="D39" s="423" t="s">
        <v>145</v>
      </c>
      <c r="E39" s="310" t="s">
        <v>591</v>
      </c>
      <c r="F39" s="310">
        <v>1775</v>
      </c>
      <c r="G39" s="310">
        <v>1730</v>
      </c>
      <c r="H39" s="310">
        <v>1730</v>
      </c>
      <c r="I39" s="310" t="s">
        <v>900</v>
      </c>
      <c r="J39" s="408" t="s">
        <v>931</v>
      </c>
      <c r="K39" s="408">
        <f t="shared" ref="K39" si="23">H39-F39</f>
        <v>-45</v>
      </c>
      <c r="L39" s="409">
        <f>(F39*-0.07)/100</f>
        <v>-1.2425000000000002</v>
      </c>
      <c r="M39" s="410">
        <f t="shared" ref="M39" si="24">(K39+L39)/F39</f>
        <v>-2.6052112676056338E-2</v>
      </c>
      <c r="N39" s="408" t="s">
        <v>601</v>
      </c>
      <c r="O39" s="411">
        <v>44624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6</v>
      </c>
      <c r="B40" s="398">
        <v>44624</v>
      </c>
      <c r="C40" s="419"/>
      <c r="D40" s="423" t="s">
        <v>449</v>
      </c>
      <c r="E40" s="310" t="s">
        <v>591</v>
      </c>
      <c r="F40" s="310">
        <v>364</v>
      </c>
      <c r="G40" s="310">
        <v>354</v>
      </c>
      <c r="H40" s="310">
        <v>354</v>
      </c>
      <c r="I40" s="310" t="s">
        <v>927</v>
      </c>
      <c r="J40" s="408" t="s">
        <v>930</v>
      </c>
      <c r="K40" s="408">
        <f t="shared" ref="K40" si="25">H40-F40</f>
        <v>-10</v>
      </c>
      <c r="L40" s="409">
        <f>(F40*-0.07)/100</f>
        <v>-0.25480000000000003</v>
      </c>
      <c r="M40" s="410">
        <f t="shared" ref="M40" si="26">(K40+L40)/F40</f>
        <v>-2.8172527472527471E-2</v>
      </c>
      <c r="N40" s="408" t="s">
        <v>601</v>
      </c>
      <c r="O40" s="411">
        <v>44624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12">
        <v>7</v>
      </c>
      <c r="B41" s="386">
        <v>44624</v>
      </c>
      <c r="C41" s="413"/>
      <c r="D41" s="414" t="s">
        <v>51</v>
      </c>
      <c r="E41" s="285" t="s">
        <v>591</v>
      </c>
      <c r="F41" s="285">
        <v>288.5</v>
      </c>
      <c r="G41" s="285">
        <v>278</v>
      </c>
      <c r="H41" s="285">
        <v>295.5</v>
      </c>
      <c r="I41" s="285" t="s">
        <v>928</v>
      </c>
      <c r="J41" s="424" t="s">
        <v>929</v>
      </c>
      <c r="K41" s="424">
        <f t="shared" ref="K41:K43" si="27">H41-F41</f>
        <v>7</v>
      </c>
      <c r="L41" s="421">
        <f>(F41*-0.07)/100</f>
        <v>-0.20194999999999999</v>
      </c>
      <c r="M41" s="425">
        <f t="shared" ref="M41:M43" si="28">(K41+L41)/F41</f>
        <v>2.3563431542461006E-2</v>
      </c>
      <c r="N41" s="424" t="s">
        <v>589</v>
      </c>
      <c r="O41" s="426">
        <v>44624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22">
        <v>8</v>
      </c>
      <c r="B42" s="398">
        <v>44624</v>
      </c>
      <c r="C42" s="419"/>
      <c r="D42" s="423" t="s">
        <v>131</v>
      </c>
      <c r="E42" s="310" t="s">
        <v>591</v>
      </c>
      <c r="F42" s="310">
        <v>1730</v>
      </c>
      <c r="G42" s="310">
        <v>1675</v>
      </c>
      <c r="H42" s="310">
        <v>1675</v>
      </c>
      <c r="I42" s="310" t="s">
        <v>939</v>
      </c>
      <c r="J42" s="408" t="s">
        <v>952</v>
      </c>
      <c r="K42" s="408">
        <f t="shared" si="27"/>
        <v>-55</v>
      </c>
      <c r="L42" s="409">
        <f t="shared" ref="L42:L43" si="29">(F42*-0.07)/100</f>
        <v>-1.2110000000000001</v>
      </c>
      <c r="M42" s="410">
        <f t="shared" si="28"/>
        <v>-3.2491907514450864E-2</v>
      </c>
      <c r="N42" s="408" t="s">
        <v>601</v>
      </c>
      <c r="O42" s="411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22">
        <v>9</v>
      </c>
      <c r="B43" s="398">
        <v>44624</v>
      </c>
      <c r="C43" s="419"/>
      <c r="D43" s="423" t="s">
        <v>941</v>
      </c>
      <c r="E43" s="310" t="s">
        <v>591</v>
      </c>
      <c r="F43" s="310">
        <v>6650</v>
      </c>
      <c r="G43" s="310">
        <v>6490</v>
      </c>
      <c r="H43" s="310">
        <v>6490</v>
      </c>
      <c r="I43" s="310" t="s">
        <v>940</v>
      </c>
      <c r="J43" s="408" t="s">
        <v>953</v>
      </c>
      <c r="K43" s="408">
        <f t="shared" si="27"/>
        <v>-160</v>
      </c>
      <c r="L43" s="409">
        <f t="shared" si="29"/>
        <v>-4.6550000000000002</v>
      </c>
      <c r="M43" s="410">
        <f t="shared" si="28"/>
        <v>-2.476015037593985E-2</v>
      </c>
      <c r="N43" s="408" t="s">
        <v>601</v>
      </c>
      <c r="O43" s="411">
        <v>44627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33">
        <v>10</v>
      </c>
      <c r="B44" s="386">
        <v>44627</v>
      </c>
      <c r="C44" s="434"/>
      <c r="D44" s="435" t="s">
        <v>491</v>
      </c>
      <c r="E44" s="436" t="s">
        <v>591</v>
      </c>
      <c r="F44" s="436">
        <v>1520</v>
      </c>
      <c r="G44" s="436">
        <v>1460</v>
      </c>
      <c r="H44" s="436">
        <v>1537.5</v>
      </c>
      <c r="I44" s="436" t="s">
        <v>950</v>
      </c>
      <c r="J44" s="424" t="s">
        <v>951</v>
      </c>
      <c r="K44" s="424">
        <f t="shared" ref="K44" si="30">H44-F44</f>
        <v>17.5</v>
      </c>
      <c r="L44" s="421">
        <f>(F44*-0.07)/100</f>
        <v>-1.0640000000000001</v>
      </c>
      <c r="M44" s="425">
        <f t="shared" ref="M44" si="31">(K44+L44)/F44</f>
        <v>1.0813157894736842E-2</v>
      </c>
      <c r="N44" s="424" t="s">
        <v>589</v>
      </c>
      <c r="O44" s="426">
        <v>44627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11</v>
      </c>
      <c r="B45" s="386">
        <v>44628</v>
      </c>
      <c r="C45" s="413"/>
      <c r="D45" s="414" t="s">
        <v>449</v>
      </c>
      <c r="E45" s="285" t="s">
        <v>591</v>
      </c>
      <c r="F45" s="285">
        <v>347.5</v>
      </c>
      <c r="G45" s="285">
        <v>337</v>
      </c>
      <c r="H45" s="285">
        <v>362</v>
      </c>
      <c r="I45" s="285" t="s">
        <v>964</v>
      </c>
      <c r="J45" s="424" t="s">
        <v>937</v>
      </c>
      <c r="K45" s="424">
        <f t="shared" ref="K45" si="32">H45-F45</f>
        <v>14.5</v>
      </c>
      <c r="L45" s="421">
        <f>(F45*-0.7)/100</f>
        <v>-2.4324999999999997</v>
      </c>
      <c r="M45" s="425">
        <f t="shared" ref="M45" si="33">(K45+L45)/F45</f>
        <v>3.4726618705035975E-2</v>
      </c>
      <c r="N45" s="424" t="s">
        <v>589</v>
      </c>
      <c r="O45" s="426">
        <v>44630</v>
      </c>
      <c r="P45" s="307"/>
      <c r="Q45" s="307"/>
      <c r="R45" s="308" t="s">
        <v>1009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2">
        <v>12</v>
      </c>
      <c r="B46" s="386">
        <v>44628</v>
      </c>
      <c r="C46" s="413"/>
      <c r="D46" s="414" t="s">
        <v>124</v>
      </c>
      <c r="E46" s="285" t="s">
        <v>591</v>
      </c>
      <c r="F46" s="285">
        <v>658.5</v>
      </c>
      <c r="G46" s="285">
        <v>640</v>
      </c>
      <c r="H46" s="285">
        <v>692.5</v>
      </c>
      <c r="I46" s="285" t="s">
        <v>970</v>
      </c>
      <c r="J46" s="424" t="s">
        <v>937</v>
      </c>
      <c r="K46" s="424">
        <f t="shared" ref="K46:K47" si="34">H46-F46</f>
        <v>34</v>
      </c>
      <c r="L46" s="421">
        <f t="shared" ref="L46:L47" si="35">(F46*-0.7)/100</f>
        <v>-4.6094999999999997</v>
      </c>
      <c r="M46" s="425">
        <f t="shared" ref="M46:M47" si="36">(K46+L46)/F46</f>
        <v>4.4632498101746396E-2</v>
      </c>
      <c r="N46" s="424" t="s">
        <v>589</v>
      </c>
      <c r="O46" s="426">
        <v>44630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13</v>
      </c>
      <c r="B47" s="386">
        <v>44628</v>
      </c>
      <c r="C47" s="413"/>
      <c r="D47" s="414" t="s">
        <v>188</v>
      </c>
      <c r="E47" s="285" t="s">
        <v>591</v>
      </c>
      <c r="F47" s="285">
        <v>1028</v>
      </c>
      <c r="G47" s="285">
        <v>997</v>
      </c>
      <c r="H47" s="285">
        <v>1056</v>
      </c>
      <c r="I47" s="285" t="s">
        <v>977</v>
      </c>
      <c r="J47" s="424" t="s">
        <v>937</v>
      </c>
      <c r="K47" s="424">
        <f t="shared" si="34"/>
        <v>28</v>
      </c>
      <c r="L47" s="421">
        <f t="shared" si="35"/>
        <v>-7.1959999999999988</v>
      </c>
      <c r="M47" s="425">
        <f t="shared" si="36"/>
        <v>2.0237354085603114E-2</v>
      </c>
      <c r="N47" s="424" t="s">
        <v>589</v>
      </c>
      <c r="O47" s="426">
        <v>44630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14</v>
      </c>
      <c r="B48" s="386">
        <v>44629</v>
      </c>
      <c r="C48" s="413"/>
      <c r="D48" s="414" t="s">
        <v>532</v>
      </c>
      <c r="E48" s="285" t="s">
        <v>591</v>
      </c>
      <c r="F48" s="285">
        <v>1132.5</v>
      </c>
      <c r="G48" s="285">
        <v>1097</v>
      </c>
      <c r="H48" s="285">
        <v>1154</v>
      </c>
      <c r="I48" s="285" t="s">
        <v>981</v>
      </c>
      <c r="J48" s="424" t="s">
        <v>983</v>
      </c>
      <c r="K48" s="424">
        <f t="shared" ref="K48" si="37">H48-F48</f>
        <v>21.5</v>
      </c>
      <c r="L48" s="421">
        <f>(F48*-0.07)/100</f>
        <v>-0.79275000000000007</v>
      </c>
      <c r="M48" s="425">
        <f t="shared" ref="M48" si="38">(K48+L48)/F48</f>
        <v>1.8284547461368653E-2</v>
      </c>
      <c r="N48" s="424" t="s">
        <v>589</v>
      </c>
      <c r="O48" s="426">
        <v>44629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15</v>
      </c>
      <c r="B49" s="386">
        <v>44629</v>
      </c>
      <c r="C49" s="413"/>
      <c r="D49" s="414" t="s">
        <v>177</v>
      </c>
      <c r="E49" s="285" t="s">
        <v>591</v>
      </c>
      <c r="F49" s="285">
        <v>2175</v>
      </c>
      <c r="G49" s="285">
        <v>2120</v>
      </c>
      <c r="H49" s="285">
        <v>2240</v>
      </c>
      <c r="I49" s="285" t="s">
        <v>982</v>
      </c>
      <c r="J49" s="424" t="s">
        <v>984</v>
      </c>
      <c r="K49" s="424">
        <f t="shared" ref="K49" si="39">H49-F49</f>
        <v>65</v>
      </c>
      <c r="L49" s="421">
        <f>(F49*-0.07)/100</f>
        <v>-1.5225000000000002</v>
      </c>
      <c r="M49" s="425">
        <f t="shared" ref="M49" si="40">(K49+L49)/F49</f>
        <v>2.9185057471264368E-2</v>
      </c>
      <c r="N49" s="424" t="s">
        <v>589</v>
      </c>
      <c r="O49" s="426">
        <v>44629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16</v>
      </c>
      <c r="B50" s="386">
        <v>44629</v>
      </c>
      <c r="C50" s="413"/>
      <c r="D50" s="414" t="s">
        <v>51</v>
      </c>
      <c r="E50" s="285" t="s">
        <v>591</v>
      </c>
      <c r="F50" s="285">
        <v>282.5</v>
      </c>
      <c r="G50" s="285">
        <v>273</v>
      </c>
      <c r="H50" s="285">
        <v>288.5</v>
      </c>
      <c r="I50" s="285" t="s">
        <v>985</v>
      </c>
      <c r="J50" s="424" t="s">
        <v>909</v>
      </c>
      <c r="K50" s="424">
        <f t="shared" ref="K50:K52" si="41">H50-F50</f>
        <v>6</v>
      </c>
      <c r="L50" s="421">
        <f t="shared" ref="L50:L51" si="42">(F50*-0.07)/100</f>
        <v>-0.19775000000000001</v>
      </c>
      <c r="M50" s="425">
        <f t="shared" ref="M50:M52" si="43">(K50+L50)/F50</f>
        <v>2.0538938053097346E-2</v>
      </c>
      <c r="N50" s="424" t="s">
        <v>589</v>
      </c>
      <c r="O50" s="426">
        <v>44629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17</v>
      </c>
      <c r="B51" s="386">
        <v>44629</v>
      </c>
      <c r="C51" s="413"/>
      <c r="D51" s="414" t="s">
        <v>189</v>
      </c>
      <c r="E51" s="285" t="s">
        <v>591</v>
      </c>
      <c r="F51" s="285">
        <v>441.5</v>
      </c>
      <c r="G51" s="285">
        <v>428</v>
      </c>
      <c r="H51" s="285">
        <v>449</v>
      </c>
      <c r="I51" s="285" t="s">
        <v>986</v>
      </c>
      <c r="J51" s="424" t="s">
        <v>938</v>
      </c>
      <c r="K51" s="424">
        <f t="shared" si="41"/>
        <v>7.5</v>
      </c>
      <c r="L51" s="421">
        <f t="shared" si="42"/>
        <v>-0.30905000000000005</v>
      </c>
      <c r="M51" s="425">
        <f t="shared" si="43"/>
        <v>1.6287542468856171E-2</v>
      </c>
      <c r="N51" s="424" t="s">
        <v>589</v>
      </c>
      <c r="O51" s="426">
        <v>44629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18</v>
      </c>
      <c r="B52" s="386">
        <v>44630</v>
      </c>
      <c r="C52" s="413"/>
      <c r="D52" s="414" t="s">
        <v>520</v>
      </c>
      <c r="E52" s="285" t="s">
        <v>591</v>
      </c>
      <c r="F52" s="285">
        <v>1995</v>
      </c>
      <c r="G52" s="285">
        <v>1935</v>
      </c>
      <c r="H52" s="285">
        <v>2052.5</v>
      </c>
      <c r="I52" s="285" t="s">
        <v>997</v>
      </c>
      <c r="J52" s="424" t="s">
        <v>1081</v>
      </c>
      <c r="K52" s="424">
        <f t="shared" si="41"/>
        <v>57.5</v>
      </c>
      <c r="L52" s="421">
        <f t="shared" ref="L52" si="44">(F52*-0.7)/100</f>
        <v>-13.965</v>
      </c>
      <c r="M52" s="425">
        <f t="shared" si="43"/>
        <v>2.1822055137844611E-2</v>
      </c>
      <c r="N52" s="424" t="s">
        <v>589</v>
      </c>
      <c r="O52" s="426">
        <v>44637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12">
        <v>19</v>
      </c>
      <c r="B53" s="386">
        <v>44630</v>
      </c>
      <c r="C53" s="413"/>
      <c r="D53" s="414" t="s">
        <v>101</v>
      </c>
      <c r="E53" s="285" t="s">
        <v>591</v>
      </c>
      <c r="F53" s="285">
        <v>153</v>
      </c>
      <c r="G53" s="285">
        <v>148</v>
      </c>
      <c r="H53" s="285">
        <v>157</v>
      </c>
      <c r="I53" s="285" t="s">
        <v>998</v>
      </c>
      <c r="J53" s="424" t="s">
        <v>1008</v>
      </c>
      <c r="K53" s="424">
        <f t="shared" ref="K53" si="45">H53-F53</f>
        <v>4</v>
      </c>
      <c r="L53" s="421">
        <f t="shared" ref="L53" si="46">(F53*-0.7)/100</f>
        <v>-1.071</v>
      </c>
      <c r="M53" s="425">
        <f t="shared" ref="M53" si="47">(K53+L53)/F53</f>
        <v>1.9143790849673204E-2</v>
      </c>
      <c r="N53" s="424" t="s">
        <v>589</v>
      </c>
      <c r="O53" s="426">
        <v>44635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12">
        <v>20</v>
      </c>
      <c r="B54" s="386">
        <v>44631</v>
      </c>
      <c r="C54" s="413"/>
      <c r="D54" s="414" t="s">
        <v>120</v>
      </c>
      <c r="E54" s="285" t="s">
        <v>1011</v>
      </c>
      <c r="F54" s="285">
        <v>603</v>
      </c>
      <c r="G54" s="285">
        <v>622</v>
      </c>
      <c r="H54" s="285">
        <v>590.5</v>
      </c>
      <c r="I54" s="285" t="s">
        <v>1012</v>
      </c>
      <c r="J54" s="424" t="s">
        <v>1013</v>
      </c>
      <c r="K54" s="424">
        <f>F54-H54</f>
        <v>12.5</v>
      </c>
      <c r="L54" s="421">
        <f t="shared" ref="L54:L55" si="48">(F54*-0.07)/100</f>
        <v>-0.42210000000000003</v>
      </c>
      <c r="M54" s="425">
        <f t="shared" ref="M54:M56" si="49">(K54+L54)/F54</f>
        <v>2.0029684908789386E-2</v>
      </c>
      <c r="N54" s="424" t="s">
        <v>589</v>
      </c>
      <c r="O54" s="426">
        <v>44631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60">
        <v>21</v>
      </c>
      <c r="B55" s="396">
        <v>44631</v>
      </c>
      <c r="C55" s="461"/>
      <c r="D55" s="462" t="s">
        <v>71</v>
      </c>
      <c r="E55" s="387" t="s">
        <v>591</v>
      </c>
      <c r="F55" s="387">
        <v>214.5</v>
      </c>
      <c r="G55" s="387">
        <v>207</v>
      </c>
      <c r="H55" s="387">
        <v>215</v>
      </c>
      <c r="I55" s="387" t="s">
        <v>1014</v>
      </c>
      <c r="J55" s="463" t="s">
        <v>1015</v>
      </c>
      <c r="K55" s="463">
        <f t="shared" ref="K55:K56" si="50">H55-F55</f>
        <v>0.5</v>
      </c>
      <c r="L55" s="464">
        <f t="shared" si="48"/>
        <v>-0.15015000000000001</v>
      </c>
      <c r="M55" s="465">
        <f t="shared" si="49"/>
        <v>1.6310023310023309E-3</v>
      </c>
      <c r="N55" s="463" t="s">
        <v>711</v>
      </c>
      <c r="O55" s="466">
        <v>44631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22">
        <v>22</v>
      </c>
      <c r="B56" s="398">
        <v>44631</v>
      </c>
      <c r="C56" s="419"/>
      <c r="D56" s="423" t="s">
        <v>449</v>
      </c>
      <c r="E56" s="310" t="s">
        <v>591</v>
      </c>
      <c r="F56" s="310">
        <v>350</v>
      </c>
      <c r="G56" s="310">
        <v>338</v>
      </c>
      <c r="H56" s="310">
        <v>338</v>
      </c>
      <c r="I56" s="310" t="s">
        <v>964</v>
      </c>
      <c r="J56" s="408" t="s">
        <v>1082</v>
      </c>
      <c r="K56" s="408">
        <f t="shared" si="50"/>
        <v>-12</v>
      </c>
      <c r="L56" s="409">
        <f>(F56*-0.7)/100</f>
        <v>-2.4499999999999997</v>
      </c>
      <c r="M56" s="410">
        <f t="shared" si="49"/>
        <v>-4.1285714285714287E-2</v>
      </c>
      <c r="N56" s="408" t="s">
        <v>601</v>
      </c>
      <c r="O56" s="411">
        <v>44637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378">
        <v>23</v>
      </c>
      <c r="B57" s="248">
        <v>44634</v>
      </c>
      <c r="C57" s="379"/>
      <c r="D57" s="380" t="s">
        <v>71</v>
      </c>
      <c r="E57" s="251" t="s">
        <v>591</v>
      </c>
      <c r="F57" s="251" t="s">
        <v>1024</v>
      </c>
      <c r="G57" s="251">
        <v>204.5</v>
      </c>
      <c r="H57" s="251"/>
      <c r="I57" s="251" t="s">
        <v>1025</v>
      </c>
      <c r="J57" s="302" t="s">
        <v>592</v>
      </c>
      <c r="K57" s="302"/>
      <c r="L57" s="303"/>
      <c r="M57" s="304"/>
      <c r="N57" s="302"/>
      <c r="O57" s="339"/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378">
        <v>24</v>
      </c>
      <c r="B58" s="248">
        <v>44635</v>
      </c>
      <c r="C58" s="379"/>
      <c r="D58" s="380" t="s">
        <v>491</v>
      </c>
      <c r="E58" s="251" t="s">
        <v>591</v>
      </c>
      <c r="F58" s="251" t="s">
        <v>1051</v>
      </c>
      <c r="G58" s="251">
        <v>1540</v>
      </c>
      <c r="H58" s="251"/>
      <c r="I58" s="251" t="s">
        <v>1052</v>
      </c>
      <c r="J58" s="302" t="s">
        <v>592</v>
      </c>
      <c r="K58" s="302"/>
      <c r="L58" s="303"/>
      <c r="M58" s="304"/>
      <c r="N58" s="302"/>
      <c r="O58" s="339"/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412">
        <v>25</v>
      </c>
      <c r="B59" s="386">
        <v>44639</v>
      </c>
      <c r="C59" s="413"/>
      <c r="D59" s="414" t="s">
        <v>477</v>
      </c>
      <c r="E59" s="285" t="s">
        <v>591</v>
      </c>
      <c r="F59" s="285">
        <v>122.5</v>
      </c>
      <c r="G59" s="285">
        <v>118.5</v>
      </c>
      <c r="H59" s="285">
        <v>126</v>
      </c>
      <c r="I59" s="285" t="s">
        <v>1089</v>
      </c>
      <c r="J59" s="424" t="s">
        <v>1090</v>
      </c>
      <c r="K59" s="424">
        <f t="shared" ref="K59:K60" si="51">H59-F59</f>
        <v>3.5</v>
      </c>
      <c r="L59" s="421">
        <f>(F59*-0.07)/100</f>
        <v>-8.5750000000000007E-2</v>
      </c>
      <c r="M59" s="425">
        <f t="shared" ref="M59:M60" si="52">(K59+L59)/F59</f>
        <v>2.7871428571428571E-2</v>
      </c>
      <c r="N59" s="424" t="s">
        <v>589</v>
      </c>
      <c r="O59" s="426">
        <v>44637</v>
      </c>
      <c r="P59" s="307"/>
      <c r="Q59" s="307"/>
      <c r="R59" s="308" t="s">
        <v>1009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22">
        <v>26</v>
      </c>
      <c r="B60" s="398">
        <v>44641</v>
      </c>
      <c r="C60" s="419"/>
      <c r="D60" s="423" t="s">
        <v>1120</v>
      </c>
      <c r="E60" s="310" t="s">
        <v>591</v>
      </c>
      <c r="F60" s="310">
        <v>796</v>
      </c>
      <c r="G60" s="310">
        <v>774</v>
      </c>
      <c r="H60" s="310">
        <v>772</v>
      </c>
      <c r="I60" s="310" t="s">
        <v>1121</v>
      </c>
      <c r="J60" s="408" t="s">
        <v>1134</v>
      </c>
      <c r="K60" s="408">
        <f t="shared" si="51"/>
        <v>-24</v>
      </c>
      <c r="L60" s="409">
        <f t="shared" ref="L60" si="53">(F60*-0.07)/100</f>
        <v>-0.55720000000000003</v>
      </c>
      <c r="M60" s="410">
        <f t="shared" si="52"/>
        <v>-3.0850753768844223E-2</v>
      </c>
      <c r="N60" s="408" t="s">
        <v>601</v>
      </c>
      <c r="O60" s="411">
        <v>44641</v>
      </c>
      <c r="P60" s="307"/>
      <c r="Q60" s="307"/>
      <c r="R60" s="308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378">
        <v>27</v>
      </c>
      <c r="B61" s="248">
        <v>44641</v>
      </c>
      <c r="C61" s="379"/>
      <c r="D61" s="380" t="s">
        <v>124</v>
      </c>
      <c r="E61" s="251" t="s">
        <v>591</v>
      </c>
      <c r="F61" s="251" t="s">
        <v>1132</v>
      </c>
      <c r="G61" s="251">
        <v>695</v>
      </c>
      <c r="H61" s="251"/>
      <c r="I61" s="251" t="s">
        <v>1133</v>
      </c>
      <c r="J61" s="302" t="s">
        <v>592</v>
      </c>
      <c r="K61" s="302"/>
      <c r="L61" s="303"/>
      <c r="M61" s="304"/>
      <c r="N61" s="302"/>
      <c r="O61" s="339"/>
      <c r="P61" s="307"/>
      <c r="Q61" s="307"/>
      <c r="R61" s="308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378"/>
      <c r="B62" s="248"/>
      <c r="C62" s="379"/>
      <c r="D62" s="380"/>
      <c r="E62" s="251"/>
      <c r="F62" s="251"/>
      <c r="G62" s="251"/>
      <c r="H62" s="251"/>
      <c r="I62" s="251"/>
      <c r="J62" s="302"/>
      <c r="K62" s="302"/>
      <c r="L62" s="303"/>
      <c r="M62" s="304"/>
      <c r="N62" s="302"/>
      <c r="O62" s="339"/>
      <c r="P62" s="307"/>
      <c r="Q62" s="307"/>
      <c r="R62" s="308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378"/>
      <c r="B63" s="248"/>
      <c r="C63" s="379"/>
      <c r="D63" s="380"/>
      <c r="E63" s="251"/>
      <c r="F63" s="251"/>
      <c r="G63" s="251"/>
      <c r="H63" s="251"/>
      <c r="I63" s="251"/>
      <c r="J63" s="302"/>
      <c r="K63" s="302"/>
      <c r="L63" s="303"/>
      <c r="M63" s="304"/>
      <c r="N63" s="302"/>
      <c r="O63" s="339"/>
      <c r="P63" s="307"/>
      <c r="Q63" s="307"/>
      <c r="R63" s="308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70" customFormat="1" ht="15" customHeight="1">
      <c r="K64" s="252"/>
      <c r="L64" s="283"/>
      <c r="M64" s="325"/>
      <c r="N64" s="252"/>
      <c r="O64" s="293"/>
      <c r="P64" s="1"/>
      <c r="Q64" s="1"/>
      <c r="R64" s="32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327"/>
      <c r="AJ64" s="326"/>
      <c r="AK64" s="326"/>
      <c r="AL64" s="326"/>
    </row>
    <row r="65" spans="1:38" ht="15" customHeight="1">
      <c r="A65" s="312"/>
      <c r="B65" s="313"/>
      <c r="C65" s="314"/>
      <c r="D65" s="315"/>
      <c r="E65" s="316"/>
      <c r="F65" s="316"/>
      <c r="G65" s="316"/>
      <c r="H65" s="316"/>
      <c r="I65" s="316"/>
      <c r="J65" s="317"/>
      <c r="K65" s="317"/>
      <c r="L65" s="318"/>
      <c r="M65" s="319"/>
      <c r="N65" s="317"/>
      <c r="O65" s="320"/>
      <c r="P65" s="1"/>
      <c r="Q65" s="1"/>
      <c r="R65" s="32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44.25" customHeight="1">
      <c r="A66" s="119" t="s">
        <v>593</v>
      </c>
      <c r="B66" s="142"/>
      <c r="C66" s="142"/>
      <c r="D66" s="1"/>
      <c r="E66" s="6"/>
      <c r="F66" s="6"/>
      <c r="G66" s="6"/>
      <c r="H66" s="6" t="s">
        <v>605</v>
      </c>
      <c r="I66" s="6"/>
      <c r="J66" s="6"/>
      <c r="K66" s="115"/>
      <c r="L66" s="144"/>
      <c r="M66" s="115"/>
      <c r="N66" s="116"/>
      <c r="O66" s="115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297"/>
      <c r="AD66" s="297"/>
      <c r="AE66" s="297"/>
      <c r="AF66" s="297"/>
      <c r="AG66" s="297"/>
      <c r="AH66" s="297"/>
    </row>
    <row r="67" spans="1:38" ht="12.75" customHeight="1">
      <c r="A67" s="126" t="s">
        <v>594</v>
      </c>
      <c r="B67" s="119"/>
      <c r="C67" s="119"/>
      <c r="D67" s="119"/>
      <c r="E67" s="41"/>
      <c r="F67" s="127" t="s">
        <v>595</v>
      </c>
      <c r="G67" s="56"/>
      <c r="H67" s="41"/>
      <c r="I67" s="56"/>
      <c r="J67" s="6"/>
      <c r="K67" s="145"/>
      <c r="L67" s="146"/>
      <c r="M67" s="6"/>
      <c r="N67" s="109"/>
      <c r="O67" s="147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26"/>
      <c r="B68" s="119"/>
      <c r="C68" s="119"/>
      <c r="D68" s="119"/>
      <c r="E68" s="6"/>
      <c r="F68" s="127" t="s">
        <v>597</v>
      </c>
      <c r="G68" s="56"/>
      <c r="H68" s="41"/>
      <c r="I68" s="56"/>
      <c r="J68" s="6"/>
      <c r="K68" s="145"/>
      <c r="L68" s="146"/>
      <c r="M68" s="6"/>
      <c r="N68" s="109"/>
      <c r="O68" s="147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19"/>
      <c r="B69" s="119"/>
      <c r="C69" s="119"/>
      <c r="D69" s="119"/>
      <c r="E69" s="6"/>
      <c r="F69" s="6"/>
      <c r="G69" s="6"/>
      <c r="H69" s="6"/>
      <c r="I69" s="6"/>
      <c r="J69" s="132"/>
      <c r="K69" s="129"/>
      <c r="L69" s="130"/>
      <c r="M69" s="6"/>
      <c r="N69" s="133"/>
      <c r="O69" s="1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48" t="s">
        <v>606</v>
      </c>
      <c r="B70" s="148"/>
      <c r="C70" s="148"/>
      <c r="D70" s="148"/>
      <c r="E70" s="6"/>
      <c r="F70" s="6"/>
      <c r="G70" s="6"/>
      <c r="H70" s="6"/>
      <c r="I70" s="6"/>
      <c r="J70" s="6"/>
      <c r="K70" s="6"/>
      <c r="L70" s="6"/>
      <c r="M70" s="6"/>
      <c r="N70" s="6"/>
      <c r="O70" s="2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38.25" customHeight="1">
      <c r="A71" s="96" t="s">
        <v>16</v>
      </c>
      <c r="B71" s="96" t="s">
        <v>566</v>
      </c>
      <c r="C71" s="96"/>
      <c r="D71" s="97" t="s">
        <v>577</v>
      </c>
      <c r="E71" s="96" t="s">
        <v>578</v>
      </c>
      <c r="F71" s="96" t="s">
        <v>579</v>
      </c>
      <c r="G71" s="96" t="s">
        <v>599</v>
      </c>
      <c r="H71" s="96" t="s">
        <v>581</v>
      </c>
      <c r="I71" s="96" t="s">
        <v>582</v>
      </c>
      <c r="J71" s="95" t="s">
        <v>583</v>
      </c>
      <c r="K71" s="149" t="s">
        <v>607</v>
      </c>
      <c r="L71" s="98" t="s">
        <v>585</v>
      </c>
      <c r="M71" s="149" t="s">
        <v>608</v>
      </c>
      <c r="N71" s="96" t="s">
        <v>609</v>
      </c>
      <c r="O71" s="95" t="s">
        <v>587</v>
      </c>
      <c r="P71" s="97" t="s">
        <v>588</v>
      </c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s="247" customFormat="1" ht="13.5" customHeight="1">
      <c r="A72" s="310">
        <v>1</v>
      </c>
      <c r="B72" s="358">
        <v>44620</v>
      </c>
      <c r="C72" s="337"/>
      <c r="D72" s="337" t="s">
        <v>869</v>
      </c>
      <c r="E72" s="310" t="s">
        <v>591</v>
      </c>
      <c r="F72" s="310">
        <v>1436</v>
      </c>
      <c r="G72" s="310">
        <v>1414</v>
      </c>
      <c r="H72" s="311">
        <v>1414</v>
      </c>
      <c r="I72" s="311" t="s">
        <v>875</v>
      </c>
      <c r="J72" s="322" t="s">
        <v>878</v>
      </c>
      <c r="K72" s="311">
        <f t="shared" ref="K72:K73" si="54">H72-F72</f>
        <v>-22</v>
      </c>
      <c r="L72" s="333">
        <f t="shared" ref="L72:L73" si="55">(H72*N72)*0.07%</f>
        <v>544.3900000000001</v>
      </c>
      <c r="M72" s="334">
        <f t="shared" ref="M72:M73" si="56">(K72*N72)-L72</f>
        <v>-12644.39</v>
      </c>
      <c r="N72" s="311">
        <v>550</v>
      </c>
      <c r="O72" s="335" t="s">
        <v>601</v>
      </c>
      <c r="P72" s="336">
        <v>44622</v>
      </c>
      <c r="Q72" s="249"/>
      <c r="R72" s="253" t="s">
        <v>590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6"/>
      <c r="AG72" s="313"/>
      <c r="AH72" s="249"/>
      <c r="AI72" s="249"/>
      <c r="AJ72" s="316"/>
      <c r="AK72" s="316"/>
      <c r="AL72" s="316"/>
    </row>
    <row r="73" spans="1:38" s="247" customFormat="1" ht="13.5" customHeight="1">
      <c r="A73" s="285">
        <v>2</v>
      </c>
      <c r="B73" s="357">
        <v>44620</v>
      </c>
      <c r="C73" s="355"/>
      <c r="D73" s="355" t="s">
        <v>874</v>
      </c>
      <c r="E73" s="285" t="s">
        <v>591</v>
      </c>
      <c r="F73" s="285">
        <v>2342.5</v>
      </c>
      <c r="G73" s="285">
        <v>2300</v>
      </c>
      <c r="H73" s="338">
        <v>2368</v>
      </c>
      <c r="I73" s="338" t="s">
        <v>876</v>
      </c>
      <c r="J73" s="350" t="s">
        <v>861</v>
      </c>
      <c r="K73" s="338">
        <f t="shared" si="54"/>
        <v>25.5</v>
      </c>
      <c r="L73" s="351">
        <f t="shared" si="55"/>
        <v>455.84000000000009</v>
      </c>
      <c r="M73" s="352">
        <f t="shared" si="56"/>
        <v>6556.66</v>
      </c>
      <c r="N73" s="338">
        <v>275</v>
      </c>
      <c r="O73" s="353" t="s">
        <v>589</v>
      </c>
      <c r="P73" s="354">
        <v>44257</v>
      </c>
      <c r="Q73" s="249"/>
      <c r="R73" s="253" t="s">
        <v>1009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6"/>
      <c r="AG73" s="313"/>
      <c r="AH73" s="249"/>
      <c r="AI73" s="249"/>
      <c r="AJ73" s="316"/>
      <c r="AK73" s="316"/>
      <c r="AL73" s="316"/>
    </row>
    <row r="74" spans="1:38" s="247" customFormat="1" ht="13.5" customHeight="1">
      <c r="A74" s="310">
        <v>3</v>
      </c>
      <c r="B74" s="398">
        <v>44622</v>
      </c>
      <c r="C74" s="337"/>
      <c r="D74" s="337" t="s">
        <v>868</v>
      </c>
      <c r="E74" s="310" t="s">
        <v>591</v>
      </c>
      <c r="F74" s="310">
        <v>661</v>
      </c>
      <c r="G74" s="310">
        <v>642</v>
      </c>
      <c r="H74" s="311">
        <v>644</v>
      </c>
      <c r="I74" s="311" t="s">
        <v>879</v>
      </c>
      <c r="J74" s="322" t="s">
        <v>911</v>
      </c>
      <c r="K74" s="311">
        <f t="shared" ref="K74" si="57">H74-F74</f>
        <v>-17</v>
      </c>
      <c r="L74" s="333">
        <f t="shared" ref="L74" si="58">(H74*N74)*0.07%</f>
        <v>338.1</v>
      </c>
      <c r="M74" s="334">
        <f t="shared" ref="M74" si="59">(K74*N74)-L74</f>
        <v>-13088.1</v>
      </c>
      <c r="N74" s="311">
        <v>750</v>
      </c>
      <c r="O74" s="335" t="s">
        <v>601</v>
      </c>
      <c r="P74" s="336">
        <v>44623</v>
      </c>
      <c r="Q74" s="249"/>
      <c r="R74" s="253" t="s">
        <v>1009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4</v>
      </c>
      <c r="B75" s="386">
        <v>44622</v>
      </c>
      <c r="C75" s="355"/>
      <c r="D75" s="355" t="s">
        <v>880</v>
      </c>
      <c r="E75" s="285" t="s">
        <v>591</v>
      </c>
      <c r="F75" s="285">
        <v>1702.5</v>
      </c>
      <c r="G75" s="285">
        <v>1662</v>
      </c>
      <c r="H75" s="338">
        <v>1730</v>
      </c>
      <c r="I75" s="338" t="s">
        <v>881</v>
      </c>
      <c r="J75" s="350" t="s">
        <v>910</v>
      </c>
      <c r="K75" s="338">
        <f t="shared" ref="K75:K78" si="60">H75-F75</f>
        <v>27.5</v>
      </c>
      <c r="L75" s="351">
        <f t="shared" ref="L75:L78" si="61">(H75*N75)*0.07%</f>
        <v>363.30000000000007</v>
      </c>
      <c r="M75" s="352">
        <f t="shared" ref="M75:M78" si="62">(K75*N75)-L75</f>
        <v>7886.7</v>
      </c>
      <c r="N75" s="338">
        <v>300</v>
      </c>
      <c r="O75" s="353" t="s">
        <v>589</v>
      </c>
      <c r="P75" s="354">
        <v>44258</v>
      </c>
      <c r="Q75" s="249"/>
      <c r="R75" s="253" t="s">
        <v>590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285">
        <v>5</v>
      </c>
      <c r="B76" s="386">
        <v>44622</v>
      </c>
      <c r="C76" s="355"/>
      <c r="D76" s="355" t="s">
        <v>885</v>
      </c>
      <c r="E76" s="285" t="s">
        <v>591</v>
      </c>
      <c r="F76" s="285">
        <v>2342.5</v>
      </c>
      <c r="G76" s="285">
        <v>2305</v>
      </c>
      <c r="H76" s="338">
        <v>2387.5</v>
      </c>
      <c r="I76" s="338" t="s">
        <v>888</v>
      </c>
      <c r="J76" s="350" t="s">
        <v>912</v>
      </c>
      <c r="K76" s="338">
        <f t="shared" si="60"/>
        <v>45</v>
      </c>
      <c r="L76" s="351">
        <f t="shared" si="61"/>
        <v>626.71875000000011</v>
      </c>
      <c r="M76" s="352">
        <f t="shared" si="62"/>
        <v>16248.28125</v>
      </c>
      <c r="N76" s="338">
        <v>375</v>
      </c>
      <c r="O76" s="353" t="s">
        <v>589</v>
      </c>
      <c r="P76" s="354">
        <v>44258</v>
      </c>
      <c r="Q76" s="249"/>
      <c r="R76" s="253" t="s">
        <v>1009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6</v>
      </c>
      <c r="B77" s="386">
        <v>44622</v>
      </c>
      <c r="C77" s="355"/>
      <c r="D77" s="355" t="s">
        <v>886</v>
      </c>
      <c r="E77" s="285" t="s">
        <v>591</v>
      </c>
      <c r="F77" s="285">
        <v>280.5</v>
      </c>
      <c r="G77" s="285">
        <v>274</v>
      </c>
      <c r="H77" s="338">
        <v>285.5</v>
      </c>
      <c r="I77" s="338" t="s">
        <v>887</v>
      </c>
      <c r="J77" s="350" t="s">
        <v>913</v>
      </c>
      <c r="K77" s="338">
        <f t="shared" si="60"/>
        <v>5</v>
      </c>
      <c r="L77" s="351">
        <f t="shared" si="61"/>
        <v>339.74500000000006</v>
      </c>
      <c r="M77" s="352">
        <f t="shared" si="62"/>
        <v>8160.2550000000001</v>
      </c>
      <c r="N77" s="338">
        <v>1700</v>
      </c>
      <c r="O77" s="353" t="s">
        <v>589</v>
      </c>
      <c r="P77" s="354">
        <v>44258</v>
      </c>
      <c r="Q77" s="249"/>
      <c r="R77" s="253" t="s">
        <v>1009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310">
        <v>7</v>
      </c>
      <c r="B78" s="398">
        <v>44623</v>
      </c>
      <c r="C78" s="337"/>
      <c r="D78" s="337" t="s">
        <v>904</v>
      </c>
      <c r="E78" s="310" t="s">
        <v>591</v>
      </c>
      <c r="F78" s="310">
        <v>2337.5</v>
      </c>
      <c r="G78" s="310">
        <v>2300</v>
      </c>
      <c r="H78" s="311">
        <v>2300</v>
      </c>
      <c r="I78" s="311" t="s">
        <v>888</v>
      </c>
      <c r="J78" s="322" t="s">
        <v>935</v>
      </c>
      <c r="K78" s="311">
        <f t="shared" si="60"/>
        <v>-37.5</v>
      </c>
      <c r="L78" s="333">
        <f t="shared" si="61"/>
        <v>603.75000000000011</v>
      </c>
      <c r="M78" s="334">
        <f t="shared" si="62"/>
        <v>-14666.25</v>
      </c>
      <c r="N78" s="311">
        <v>375</v>
      </c>
      <c r="O78" s="335" t="s">
        <v>601</v>
      </c>
      <c r="P78" s="336">
        <v>44624</v>
      </c>
      <c r="Q78" s="249"/>
      <c r="R78" s="253" t="s">
        <v>1009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285">
        <v>8</v>
      </c>
      <c r="B79" s="386">
        <v>44623</v>
      </c>
      <c r="C79" s="355"/>
      <c r="D79" s="355" t="s">
        <v>886</v>
      </c>
      <c r="E79" s="285" t="s">
        <v>591</v>
      </c>
      <c r="F79" s="285">
        <v>276.5</v>
      </c>
      <c r="G79" s="285">
        <v>269</v>
      </c>
      <c r="H79" s="338">
        <v>281.5</v>
      </c>
      <c r="I79" s="338" t="s">
        <v>908</v>
      </c>
      <c r="J79" s="350" t="s">
        <v>913</v>
      </c>
      <c r="K79" s="338">
        <f t="shared" ref="K79" si="63">H79-F79</f>
        <v>5</v>
      </c>
      <c r="L79" s="351">
        <f t="shared" ref="L79" si="64">(H79*N79)*0.07%</f>
        <v>334.98500000000007</v>
      </c>
      <c r="M79" s="352">
        <f t="shared" ref="M79" si="65">(K79*N79)-L79</f>
        <v>8165.0150000000003</v>
      </c>
      <c r="N79" s="338">
        <v>1700</v>
      </c>
      <c r="O79" s="353" t="s">
        <v>589</v>
      </c>
      <c r="P79" s="354">
        <v>44259</v>
      </c>
      <c r="Q79" s="249"/>
      <c r="R79" s="253" t="s">
        <v>1009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285">
        <v>9</v>
      </c>
      <c r="B80" s="386">
        <v>44259</v>
      </c>
      <c r="C80" s="355"/>
      <c r="D80" s="355" t="s">
        <v>919</v>
      </c>
      <c r="E80" s="285" t="s">
        <v>591</v>
      </c>
      <c r="F80" s="285">
        <v>459.5</v>
      </c>
      <c r="G80" s="285">
        <v>451</v>
      </c>
      <c r="H80" s="338">
        <v>465.5</v>
      </c>
      <c r="I80" s="338" t="s">
        <v>920</v>
      </c>
      <c r="J80" s="350" t="s">
        <v>909</v>
      </c>
      <c r="K80" s="338">
        <f t="shared" ref="K80" si="66">H80-F80</f>
        <v>6</v>
      </c>
      <c r="L80" s="351">
        <f t="shared" ref="L80" si="67">(H80*N80)*0.07%</f>
        <v>488.77500000000009</v>
      </c>
      <c r="M80" s="352">
        <f t="shared" ref="M80" si="68">(K80*N80)-L80</f>
        <v>8511.2250000000004</v>
      </c>
      <c r="N80" s="338">
        <v>1500</v>
      </c>
      <c r="O80" s="353" t="s">
        <v>589</v>
      </c>
      <c r="P80" s="354">
        <v>44259</v>
      </c>
      <c r="Q80" s="249"/>
      <c r="R80" s="253" t="s">
        <v>590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10</v>
      </c>
      <c r="B81" s="386">
        <v>44259</v>
      </c>
      <c r="C81" s="355"/>
      <c r="D81" s="355" t="s">
        <v>921</v>
      </c>
      <c r="E81" s="285" t="s">
        <v>591</v>
      </c>
      <c r="F81" s="285">
        <v>3105</v>
      </c>
      <c r="G81" s="285">
        <v>3030</v>
      </c>
      <c r="H81" s="338">
        <v>3165</v>
      </c>
      <c r="I81" s="338" t="s">
        <v>922</v>
      </c>
      <c r="J81" s="350" t="s">
        <v>798</v>
      </c>
      <c r="K81" s="338">
        <f t="shared" ref="K81:K84" si="69">H81-F81</f>
        <v>60</v>
      </c>
      <c r="L81" s="351">
        <f t="shared" ref="L81:L84" si="70">(H81*N81)*0.07%</f>
        <v>387.71250000000003</v>
      </c>
      <c r="M81" s="352">
        <f t="shared" ref="M81:M84" si="71">(K81*N81)-L81</f>
        <v>10112.2875</v>
      </c>
      <c r="N81" s="338">
        <v>175</v>
      </c>
      <c r="O81" s="353" t="s">
        <v>589</v>
      </c>
      <c r="P81" s="354">
        <v>44259</v>
      </c>
      <c r="Q81" s="249"/>
      <c r="R81" s="253" t="s">
        <v>1009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11</v>
      </c>
      <c r="B82" s="386">
        <v>44259</v>
      </c>
      <c r="C82" s="355"/>
      <c r="D82" s="355" t="s">
        <v>880</v>
      </c>
      <c r="E82" s="285" t="s">
        <v>591</v>
      </c>
      <c r="F82" s="285">
        <v>1698</v>
      </c>
      <c r="G82" s="285">
        <v>1658</v>
      </c>
      <c r="H82" s="338">
        <v>1731</v>
      </c>
      <c r="I82" s="338" t="s">
        <v>881</v>
      </c>
      <c r="J82" s="350" t="s">
        <v>936</v>
      </c>
      <c r="K82" s="338">
        <f t="shared" si="69"/>
        <v>33</v>
      </c>
      <c r="L82" s="351">
        <f t="shared" si="70"/>
        <v>363.51000000000005</v>
      </c>
      <c r="M82" s="352">
        <f t="shared" si="71"/>
        <v>9536.49</v>
      </c>
      <c r="N82" s="338">
        <v>300</v>
      </c>
      <c r="O82" s="353" t="s">
        <v>589</v>
      </c>
      <c r="P82" s="354">
        <v>44259</v>
      </c>
      <c r="Q82" s="249"/>
      <c r="R82" s="253" t="s">
        <v>590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12</v>
      </c>
      <c r="B83" s="386">
        <v>44259</v>
      </c>
      <c r="C83" s="355"/>
      <c r="D83" s="355" t="s">
        <v>923</v>
      </c>
      <c r="E83" s="285" t="s">
        <v>591</v>
      </c>
      <c r="F83" s="285">
        <v>1422.5</v>
      </c>
      <c r="G83" s="285">
        <v>1400</v>
      </c>
      <c r="H83" s="338">
        <v>1437</v>
      </c>
      <c r="I83" s="338" t="s">
        <v>924</v>
      </c>
      <c r="J83" s="350" t="s">
        <v>937</v>
      </c>
      <c r="K83" s="338">
        <f t="shared" si="69"/>
        <v>14.5</v>
      </c>
      <c r="L83" s="351">
        <f t="shared" si="70"/>
        <v>653.83500000000015</v>
      </c>
      <c r="M83" s="352">
        <f t="shared" si="71"/>
        <v>8771.1649999999991</v>
      </c>
      <c r="N83" s="338">
        <v>650</v>
      </c>
      <c r="O83" s="353" t="s">
        <v>589</v>
      </c>
      <c r="P83" s="354">
        <v>44259</v>
      </c>
      <c r="Q83" s="249"/>
      <c r="R83" s="253" t="s">
        <v>1009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310">
        <v>13</v>
      </c>
      <c r="B84" s="398">
        <v>44259</v>
      </c>
      <c r="C84" s="337"/>
      <c r="D84" s="337" t="s">
        <v>874</v>
      </c>
      <c r="E84" s="310" t="s">
        <v>591</v>
      </c>
      <c r="F84" s="310">
        <v>2322</v>
      </c>
      <c r="G84" s="310">
        <v>2275</v>
      </c>
      <c r="H84" s="311">
        <v>2275</v>
      </c>
      <c r="I84" s="311" t="s">
        <v>934</v>
      </c>
      <c r="J84" s="322" t="s">
        <v>948</v>
      </c>
      <c r="K84" s="311">
        <f t="shared" si="69"/>
        <v>-47</v>
      </c>
      <c r="L84" s="333">
        <f t="shared" si="70"/>
        <v>437.93750000000006</v>
      </c>
      <c r="M84" s="334">
        <f t="shared" si="71"/>
        <v>-13362.9375</v>
      </c>
      <c r="N84" s="311">
        <v>275</v>
      </c>
      <c r="O84" s="335" t="s">
        <v>601</v>
      </c>
      <c r="P84" s="336">
        <v>44627</v>
      </c>
      <c r="Q84" s="249"/>
      <c r="R84" s="253" t="s">
        <v>1009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397">
        <v>14</v>
      </c>
      <c r="B85" s="386">
        <v>44627</v>
      </c>
      <c r="C85" s="355"/>
      <c r="D85" s="355" t="s">
        <v>944</v>
      </c>
      <c r="E85" s="285" t="s">
        <v>591</v>
      </c>
      <c r="F85" s="285">
        <v>1137</v>
      </c>
      <c r="G85" s="285">
        <v>1120</v>
      </c>
      <c r="H85" s="338">
        <v>1151</v>
      </c>
      <c r="I85" s="338" t="s">
        <v>945</v>
      </c>
      <c r="J85" s="350" t="s">
        <v>946</v>
      </c>
      <c r="K85" s="338">
        <f t="shared" ref="K85:K88" si="72">H85-F85</f>
        <v>14</v>
      </c>
      <c r="L85" s="351">
        <f t="shared" ref="L85:L88" si="73">(H85*N85)*0.07%</f>
        <v>563.99000000000012</v>
      </c>
      <c r="M85" s="352">
        <f t="shared" ref="M85:M88" si="74">(K85*N85)-L85</f>
        <v>9236.01</v>
      </c>
      <c r="N85" s="338">
        <v>700</v>
      </c>
      <c r="O85" s="353" t="s">
        <v>589</v>
      </c>
      <c r="P85" s="354">
        <v>44262</v>
      </c>
      <c r="Q85" s="249"/>
      <c r="R85" s="253" t="s">
        <v>1009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310">
        <v>15</v>
      </c>
      <c r="B86" s="398">
        <v>44627</v>
      </c>
      <c r="C86" s="337"/>
      <c r="D86" s="337" t="s">
        <v>959</v>
      </c>
      <c r="E86" s="310" t="s">
        <v>591</v>
      </c>
      <c r="F86" s="310">
        <v>173</v>
      </c>
      <c r="G86" s="310">
        <v>167.5</v>
      </c>
      <c r="H86" s="311">
        <v>167.5</v>
      </c>
      <c r="I86" s="311" t="s">
        <v>947</v>
      </c>
      <c r="J86" s="322" t="s">
        <v>963</v>
      </c>
      <c r="K86" s="311">
        <f t="shared" si="72"/>
        <v>-5.5</v>
      </c>
      <c r="L86" s="333">
        <f t="shared" si="73"/>
        <v>293.12500000000006</v>
      </c>
      <c r="M86" s="334">
        <f t="shared" si="74"/>
        <v>-14043.125</v>
      </c>
      <c r="N86" s="311">
        <v>2500</v>
      </c>
      <c r="O86" s="335" t="s">
        <v>601</v>
      </c>
      <c r="P86" s="336">
        <v>44627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16</v>
      </c>
      <c r="B87" s="386">
        <v>44627</v>
      </c>
      <c r="C87" s="355"/>
      <c r="D87" s="355" t="s">
        <v>886</v>
      </c>
      <c r="E87" s="285" t="s">
        <v>591</v>
      </c>
      <c r="F87" s="285">
        <v>270.5</v>
      </c>
      <c r="G87" s="285">
        <v>263</v>
      </c>
      <c r="H87" s="338">
        <v>275.5</v>
      </c>
      <c r="I87" s="338" t="s">
        <v>657</v>
      </c>
      <c r="J87" s="350" t="s">
        <v>913</v>
      </c>
      <c r="K87" s="338">
        <f t="shared" si="72"/>
        <v>5</v>
      </c>
      <c r="L87" s="351">
        <f t="shared" si="73"/>
        <v>327.84500000000003</v>
      </c>
      <c r="M87" s="352">
        <f t="shared" si="74"/>
        <v>8172.1549999999997</v>
      </c>
      <c r="N87" s="338">
        <v>1700</v>
      </c>
      <c r="O87" s="353" t="s">
        <v>589</v>
      </c>
      <c r="P87" s="354">
        <v>44262</v>
      </c>
      <c r="Q87" s="249"/>
      <c r="R87" s="253" t="s">
        <v>1009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17</v>
      </c>
      <c r="B88" s="386">
        <v>44628</v>
      </c>
      <c r="C88" s="355"/>
      <c r="D88" s="355" t="s">
        <v>958</v>
      </c>
      <c r="E88" s="285" t="s">
        <v>591</v>
      </c>
      <c r="F88" s="285">
        <v>1399</v>
      </c>
      <c r="G88" s="285">
        <v>1362</v>
      </c>
      <c r="H88" s="338">
        <v>1424</v>
      </c>
      <c r="I88" s="338" t="s">
        <v>960</v>
      </c>
      <c r="J88" s="350" t="s">
        <v>610</v>
      </c>
      <c r="K88" s="338">
        <f t="shared" si="72"/>
        <v>25</v>
      </c>
      <c r="L88" s="351">
        <f t="shared" si="73"/>
        <v>1495.2000000000003</v>
      </c>
      <c r="M88" s="352">
        <f t="shared" si="74"/>
        <v>36004.800000000003</v>
      </c>
      <c r="N88" s="338">
        <v>1500</v>
      </c>
      <c r="O88" s="353" t="s">
        <v>589</v>
      </c>
      <c r="P88" s="354">
        <v>44264</v>
      </c>
      <c r="Q88" s="249"/>
      <c r="R88" s="253" t="s">
        <v>1009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310">
        <v>18</v>
      </c>
      <c r="B89" s="398">
        <v>44628</v>
      </c>
      <c r="C89" s="337"/>
      <c r="D89" s="337" t="s">
        <v>961</v>
      </c>
      <c r="E89" s="310" t="s">
        <v>591</v>
      </c>
      <c r="F89" s="310">
        <v>2110</v>
      </c>
      <c r="G89" s="310">
        <v>2065</v>
      </c>
      <c r="H89" s="311">
        <v>2065</v>
      </c>
      <c r="I89" s="311" t="s">
        <v>962</v>
      </c>
      <c r="J89" s="322" t="s">
        <v>931</v>
      </c>
      <c r="K89" s="311">
        <f t="shared" ref="K89:K90" si="75">H89-F89</f>
        <v>-45</v>
      </c>
      <c r="L89" s="333">
        <f t="shared" ref="L89:L90" si="76">(H89*N89)*0.07%</f>
        <v>433.65000000000009</v>
      </c>
      <c r="M89" s="334">
        <f t="shared" ref="M89:M90" si="77">(K89*N89)-L89</f>
        <v>-13933.65</v>
      </c>
      <c r="N89" s="311">
        <v>300</v>
      </c>
      <c r="O89" s="335" t="s">
        <v>601</v>
      </c>
      <c r="P89" s="336">
        <v>44628</v>
      </c>
      <c r="Q89" s="249"/>
      <c r="R89" s="253" t="s">
        <v>590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19</v>
      </c>
      <c r="B90" s="386">
        <v>44628</v>
      </c>
      <c r="C90" s="355"/>
      <c r="D90" s="355" t="s">
        <v>968</v>
      </c>
      <c r="E90" s="285" t="s">
        <v>591</v>
      </c>
      <c r="F90" s="285">
        <v>273.5</v>
      </c>
      <c r="G90" s="285">
        <v>265</v>
      </c>
      <c r="H90" s="338">
        <v>279.5</v>
      </c>
      <c r="I90" s="338" t="s">
        <v>969</v>
      </c>
      <c r="J90" s="350" t="s">
        <v>909</v>
      </c>
      <c r="K90" s="338">
        <f t="shared" si="75"/>
        <v>6</v>
      </c>
      <c r="L90" s="351">
        <f t="shared" si="76"/>
        <v>293.47500000000002</v>
      </c>
      <c r="M90" s="352">
        <f t="shared" si="77"/>
        <v>8706.5249999999996</v>
      </c>
      <c r="N90" s="338">
        <v>1500</v>
      </c>
      <c r="O90" s="353" t="s">
        <v>589</v>
      </c>
      <c r="P90" s="354">
        <v>44264</v>
      </c>
      <c r="Q90" s="249"/>
      <c r="R90" s="253" t="s">
        <v>590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20</v>
      </c>
      <c r="B91" s="386">
        <v>44628</v>
      </c>
      <c r="C91" s="355"/>
      <c r="D91" s="355" t="s">
        <v>886</v>
      </c>
      <c r="E91" s="285" t="s">
        <v>591</v>
      </c>
      <c r="F91" s="285">
        <v>263</v>
      </c>
      <c r="G91" s="285">
        <v>255</v>
      </c>
      <c r="H91" s="338">
        <v>268.5</v>
      </c>
      <c r="I91" s="338" t="s">
        <v>971</v>
      </c>
      <c r="J91" s="350" t="s">
        <v>976</v>
      </c>
      <c r="K91" s="338">
        <f t="shared" ref="K91:K93" si="78">H91-F91</f>
        <v>5.5</v>
      </c>
      <c r="L91" s="351">
        <f t="shared" ref="L91:L93" si="79">(H91*N91)*0.07%</f>
        <v>319.51500000000004</v>
      </c>
      <c r="M91" s="352">
        <f t="shared" ref="M91:M93" si="80">(K91*N91)-L91</f>
        <v>9030.4850000000006</v>
      </c>
      <c r="N91" s="338">
        <v>1700</v>
      </c>
      <c r="O91" s="353" t="s">
        <v>589</v>
      </c>
      <c r="P91" s="354">
        <v>44263</v>
      </c>
      <c r="Q91" s="249"/>
      <c r="R91" s="253" t="s">
        <v>1009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21</v>
      </c>
      <c r="B92" s="386">
        <v>44628</v>
      </c>
      <c r="C92" s="355"/>
      <c r="D92" s="355" t="s">
        <v>972</v>
      </c>
      <c r="E92" s="285" t="s">
        <v>591</v>
      </c>
      <c r="F92" s="285">
        <v>695</v>
      </c>
      <c r="G92" s="285">
        <v>675</v>
      </c>
      <c r="H92" s="338">
        <v>709</v>
      </c>
      <c r="I92" s="338" t="s">
        <v>973</v>
      </c>
      <c r="J92" s="350" t="s">
        <v>946</v>
      </c>
      <c r="K92" s="338">
        <f t="shared" si="78"/>
        <v>14</v>
      </c>
      <c r="L92" s="351">
        <f t="shared" si="79"/>
        <v>372.22500000000008</v>
      </c>
      <c r="M92" s="352">
        <f t="shared" si="80"/>
        <v>10127.775</v>
      </c>
      <c r="N92" s="338">
        <v>750</v>
      </c>
      <c r="O92" s="353" t="s">
        <v>589</v>
      </c>
      <c r="P92" s="354">
        <v>44264</v>
      </c>
      <c r="Q92" s="249"/>
      <c r="R92" s="253" t="s">
        <v>590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22</v>
      </c>
      <c r="B93" s="386">
        <v>44628</v>
      </c>
      <c r="C93" s="355"/>
      <c r="D93" s="355" t="s">
        <v>921</v>
      </c>
      <c r="E93" s="285" t="s">
        <v>591</v>
      </c>
      <c r="F93" s="285">
        <v>3195</v>
      </c>
      <c r="G93" s="285">
        <v>3120</v>
      </c>
      <c r="H93" s="338">
        <v>3250</v>
      </c>
      <c r="I93" s="338" t="s">
        <v>974</v>
      </c>
      <c r="J93" s="350" t="s">
        <v>728</v>
      </c>
      <c r="K93" s="338">
        <f t="shared" si="78"/>
        <v>55</v>
      </c>
      <c r="L93" s="351">
        <f t="shared" si="79"/>
        <v>398.12500000000006</v>
      </c>
      <c r="M93" s="352">
        <f t="shared" si="80"/>
        <v>9226.875</v>
      </c>
      <c r="N93" s="338">
        <v>175</v>
      </c>
      <c r="O93" s="353" t="s">
        <v>589</v>
      </c>
      <c r="P93" s="354">
        <v>44264</v>
      </c>
      <c r="Q93" s="249"/>
      <c r="R93" s="253" t="s">
        <v>1009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23</v>
      </c>
      <c r="B94" s="386">
        <v>44628</v>
      </c>
      <c r="C94" s="355"/>
      <c r="D94" s="355" t="s">
        <v>975</v>
      </c>
      <c r="E94" s="285" t="s">
        <v>591</v>
      </c>
      <c r="F94" s="285">
        <v>1068</v>
      </c>
      <c r="G94" s="285">
        <v>1050</v>
      </c>
      <c r="H94" s="338">
        <v>1092</v>
      </c>
      <c r="I94" s="338" t="s">
        <v>979</v>
      </c>
      <c r="J94" s="350" t="s">
        <v>978</v>
      </c>
      <c r="K94" s="338">
        <f t="shared" ref="K94" si="81">H94-F94</f>
        <v>24</v>
      </c>
      <c r="L94" s="351">
        <f t="shared" ref="L94" si="82">(H94*N94)*0.07%</f>
        <v>554.19000000000005</v>
      </c>
      <c r="M94" s="352">
        <f t="shared" ref="M94" si="83">(K94*N94)-L94</f>
        <v>16845.810000000001</v>
      </c>
      <c r="N94" s="338">
        <v>725</v>
      </c>
      <c r="O94" s="353" t="s">
        <v>589</v>
      </c>
      <c r="P94" s="354">
        <v>44264</v>
      </c>
      <c r="Q94" s="249"/>
      <c r="R94" s="253" t="s">
        <v>1009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24</v>
      </c>
      <c r="B95" s="386">
        <v>44629</v>
      </c>
      <c r="C95" s="355"/>
      <c r="D95" s="355" t="s">
        <v>886</v>
      </c>
      <c r="E95" s="285" t="s">
        <v>591</v>
      </c>
      <c r="F95" s="285">
        <v>264.5</v>
      </c>
      <c r="G95" s="285">
        <v>257</v>
      </c>
      <c r="H95" s="338">
        <v>270</v>
      </c>
      <c r="I95" s="338" t="s">
        <v>988</v>
      </c>
      <c r="J95" s="350" t="s">
        <v>976</v>
      </c>
      <c r="K95" s="338">
        <f t="shared" ref="K95:K97" si="84">H95-F95</f>
        <v>5.5</v>
      </c>
      <c r="L95" s="351">
        <f t="shared" ref="L95:L97" si="85">(H95*N95)*0.07%</f>
        <v>321.30000000000007</v>
      </c>
      <c r="M95" s="352">
        <f t="shared" ref="M95:M97" si="86">(K95*N95)-L95</f>
        <v>9028.7000000000007</v>
      </c>
      <c r="N95" s="338">
        <v>1700</v>
      </c>
      <c r="O95" s="353" t="s">
        <v>589</v>
      </c>
      <c r="P95" s="354">
        <v>44264</v>
      </c>
      <c r="Q95" s="249"/>
      <c r="R95" s="253" t="s">
        <v>1009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10">
        <v>25</v>
      </c>
      <c r="B96" s="398">
        <v>44629</v>
      </c>
      <c r="C96" s="337"/>
      <c r="D96" s="337" t="s">
        <v>989</v>
      </c>
      <c r="E96" s="310" t="s">
        <v>591</v>
      </c>
      <c r="F96" s="310">
        <v>4700</v>
      </c>
      <c r="G96" s="310">
        <v>4570</v>
      </c>
      <c r="H96" s="311">
        <v>4615</v>
      </c>
      <c r="I96" s="311" t="s">
        <v>990</v>
      </c>
      <c r="J96" s="322" t="s">
        <v>993</v>
      </c>
      <c r="K96" s="311">
        <f t="shared" si="84"/>
        <v>-85</v>
      </c>
      <c r="L96" s="333">
        <f t="shared" si="85"/>
        <v>323.05000000000007</v>
      </c>
      <c r="M96" s="334">
        <f t="shared" si="86"/>
        <v>-8823.0499999999993</v>
      </c>
      <c r="N96" s="311">
        <v>100</v>
      </c>
      <c r="O96" s="335" t="s">
        <v>601</v>
      </c>
      <c r="P96" s="336">
        <v>44264</v>
      </c>
      <c r="Q96" s="249"/>
      <c r="R96" s="253" t="s">
        <v>1009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285">
        <v>26</v>
      </c>
      <c r="B97" s="386">
        <v>44630</v>
      </c>
      <c r="C97" s="355"/>
      <c r="D97" s="355" t="s">
        <v>994</v>
      </c>
      <c r="E97" s="285" t="s">
        <v>591</v>
      </c>
      <c r="F97" s="285">
        <v>1186.5</v>
      </c>
      <c r="G97" s="285">
        <v>1168</v>
      </c>
      <c r="H97" s="338">
        <v>1200.5</v>
      </c>
      <c r="I97" s="338">
        <v>1220</v>
      </c>
      <c r="J97" s="350" t="s">
        <v>946</v>
      </c>
      <c r="K97" s="338">
        <f t="shared" si="84"/>
        <v>14</v>
      </c>
      <c r="L97" s="351">
        <f t="shared" si="85"/>
        <v>588.24500000000012</v>
      </c>
      <c r="M97" s="352">
        <f t="shared" si="86"/>
        <v>9211.7549999999992</v>
      </c>
      <c r="N97" s="338">
        <v>700</v>
      </c>
      <c r="O97" s="353" t="s">
        <v>589</v>
      </c>
      <c r="P97" s="354">
        <v>44266</v>
      </c>
      <c r="Q97" s="249"/>
      <c r="R97" s="253" t="s">
        <v>1009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285">
        <v>27</v>
      </c>
      <c r="B98" s="386">
        <v>44630</v>
      </c>
      <c r="C98" s="355"/>
      <c r="D98" s="355" t="s">
        <v>999</v>
      </c>
      <c r="E98" s="285" t="s">
        <v>591</v>
      </c>
      <c r="F98" s="285">
        <v>123.75</v>
      </c>
      <c r="G98" s="285">
        <v>120</v>
      </c>
      <c r="H98" s="338">
        <v>126.5</v>
      </c>
      <c r="I98" s="338" t="s">
        <v>1000</v>
      </c>
      <c r="J98" s="350" t="s">
        <v>1016</v>
      </c>
      <c r="K98" s="338">
        <f t="shared" ref="K98:K99" si="87">H98-F98</f>
        <v>2.75</v>
      </c>
      <c r="L98" s="351">
        <f t="shared" ref="L98:L99" si="88">(H98*N98)*0.07%</f>
        <v>380.76500000000004</v>
      </c>
      <c r="M98" s="352">
        <f t="shared" ref="M98:M99" si="89">(K98*N98)-L98</f>
        <v>11444.235000000001</v>
      </c>
      <c r="N98" s="338">
        <v>4300</v>
      </c>
      <c r="O98" s="353" t="s">
        <v>589</v>
      </c>
      <c r="P98" s="354">
        <v>44266</v>
      </c>
      <c r="Q98" s="249"/>
      <c r="R98" s="253" t="s">
        <v>1009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28</v>
      </c>
      <c r="B99" s="386">
        <v>44630</v>
      </c>
      <c r="C99" s="355"/>
      <c r="D99" s="355" t="s">
        <v>968</v>
      </c>
      <c r="E99" s="285" t="s">
        <v>591</v>
      </c>
      <c r="F99" s="285">
        <v>287.5</v>
      </c>
      <c r="G99" s="285">
        <v>278.5</v>
      </c>
      <c r="H99" s="338">
        <v>293.5</v>
      </c>
      <c r="I99" s="338" t="s">
        <v>928</v>
      </c>
      <c r="J99" s="350" t="s">
        <v>909</v>
      </c>
      <c r="K99" s="338">
        <f t="shared" si="87"/>
        <v>6</v>
      </c>
      <c r="L99" s="351">
        <f t="shared" si="88"/>
        <v>308.17500000000007</v>
      </c>
      <c r="M99" s="352">
        <f t="shared" si="89"/>
        <v>8691.8250000000007</v>
      </c>
      <c r="N99" s="338">
        <v>1500</v>
      </c>
      <c r="O99" s="353" t="s">
        <v>589</v>
      </c>
      <c r="P99" s="386">
        <v>44635</v>
      </c>
      <c r="Q99" s="249"/>
      <c r="R99" s="253" t="s">
        <v>590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85">
        <v>29</v>
      </c>
      <c r="B100" s="386">
        <v>44630</v>
      </c>
      <c r="C100" s="355"/>
      <c r="D100" s="355" t="s">
        <v>1001</v>
      </c>
      <c r="E100" s="285" t="s">
        <v>591</v>
      </c>
      <c r="F100" s="285">
        <v>376.5</v>
      </c>
      <c r="G100" s="285">
        <v>372.5</v>
      </c>
      <c r="H100" s="338">
        <v>380.5</v>
      </c>
      <c r="I100" s="338" t="s">
        <v>1002</v>
      </c>
      <c r="J100" s="350" t="s">
        <v>1008</v>
      </c>
      <c r="K100" s="338">
        <f t="shared" ref="K100:K101" si="90">H100-F100</f>
        <v>4</v>
      </c>
      <c r="L100" s="351">
        <f t="shared" ref="L100:L101" si="91">(H100*N100)*0.07%</f>
        <v>825.68500000000017</v>
      </c>
      <c r="M100" s="352">
        <f t="shared" ref="M100:M101" si="92">(K100*N100)-L100</f>
        <v>11574.315000000001</v>
      </c>
      <c r="N100" s="338">
        <v>3100</v>
      </c>
      <c r="O100" s="353" t="s">
        <v>589</v>
      </c>
      <c r="P100" s="386">
        <v>44630</v>
      </c>
      <c r="Q100" s="249"/>
      <c r="R100" s="253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30</v>
      </c>
      <c r="B101" s="386">
        <v>44630</v>
      </c>
      <c r="C101" s="355"/>
      <c r="D101" s="355" t="s">
        <v>1003</v>
      </c>
      <c r="E101" s="285" t="s">
        <v>591</v>
      </c>
      <c r="F101" s="285">
        <v>2355</v>
      </c>
      <c r="G101" s="285">
        <v>2300</v>
      </c>
      <c r="H101" s="338">
        <v>2390</v>
      </c>
      <c r="I101" s="338">
        <v>2450</v>
      </c>
      <c r="J101" s="350" t="s">
        <v>1036</v>
      </c>
      <c r="K101" s="338">
        <f t="shared" si="90"/>
        <v>35</v>
      </c>
      <c r="L101" s="351">
        <f t="shared" si="91"/>
        <v>460.07500000000005</v>
      </c>
      <c r="M101" s="352">
        <f t="shared" si="92"/>
        <v>9164.9249999999993</v>
      </c>
      <c r="N101" s="338">
        <v>275</v>
      </c>
      <c r="O101" s="353" t="s">
        <v>589</v>
      </c>
      <c r="P101" s="386">
        <v>44635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31</v>
      </c>
      <c r="B102" s="386">
        <v>44631</v>
      </c>
      <c r="C102" s="355"/>
      <c r="D102" s="355" t="s">
        <v>1019</v>
      </c>
      <c r="E102" s="285" t="s">
        <v>591</v>
      </c>
      <c r="F102" s="285">
        <v>2262.5</v>
      </c>
      <c r="G102" s="285">
        <v>2228</v>
      </c>
      <c r="H102" s="338">
        <v>2330</v>
      </c>
      <c r="I102" s="338" t="s">
        <v>1020</v>
      </c>
      <c r="J102" s="350" t="s">
        <v>811</v>
      </c>
      <c r="K102" s="338">
        <f t="shared" ref="K102:K103" si="93">H102-F102</f>
        <v>67.5</v>
      </c>
      <c r="L102" s="351">
        <f t="shared" ref="L102:L103" si="94">(H102*N102)*0.07%</f>
        <v>611.62500000000011</v>
      </c>
      <c r="M102" s="352">
        <f t="shared" ref="M102:M103" si="95">(K102*N102)-L102</f>
        <v>24700.875</v>
      </c>
      <c r="N102" s="338">
        <v>375</v>
      </c>
      <c r="O102" s="353" t="s">
        <v>589</v>
      </c>
      <c r="P102" s="386">
        <v>44634</v>
      </c>
      <c r="Q102" s="249"/>
      <c r="R102" s="253" t="s">
        <v>1009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467">
        <v>32</v>
      </c>
      <c r="B103" s="398">
        <v>44631</v>
      </c>
      <c r="C103" s="337"/>
      <c r="D103" s="337" t="s">
        <v>886</v>
      </c>
      <c r="E103" s="310" t="s">
        <v>591</v>
      </c>
      <c r="F103" s="310">
        <v>266.5</v>
      </c>
      <c r="G103" s="310">
        <v>259</v>
      </c>
      <c r="H103" s="311">
        <v>260</v>
      </c>
      <c r="I103" s="311" t="s">
        <v>988</v>
      </c>
      <c r="J103" s="322" t="s">
        <v>1056</v>
      </c>
      <c r="K103" s="311">
        <f t="shared" si="93"/>
        <v>-6.5</v>
      </c>
      <c r="L103" s="333">
        <f t="shared" si="94"/>
        <v>309.40000000000003</v>
      </c>
      <c r="M103" s="334">
        <f t="shared" si="95"/>
        <v>-11359.4</v>
      </c>
      <c r="N103" s="311">
        <v>1700</v>
      </c>
      <c r="O103" s="335" t="s">
        <v>601</v>
      </c>
      <c r="P103" s="336">
        <v>44271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467">
        <v>33</v>
      </c>
      <c r="B104" s="398">
        <v>44631</v>
      </c>
      <c r="C104" s="337"/>
      <c r="D104" s="337" t="s">
        <v>1022</v>
      </c>
      <c r="E104" s="310" t="s">
        <v>591</v>
      </c>
      <c r="F104" s="310">
        <v>785</v>
      </c>
      <c r="G104" s="310">
        <v>770</v>
      </c>
      <c r="H104" s="311">
        <v>770</v>
      </c>
      <c r="I104" s="311" t="s">
        <v>1023</v>
      </c>
      <c r="J104" s="322" t="s">
        <v>1034</v>
      </c>
      <c r="K104" s="311">
        <f t="shared" ref="K104" si="96">H104-F104</f>
        <v>-15</v>
      </c>
      <c r="L104" s="333">
        <f t="shared" ref="L104" si="97">(H104*N104)*0.07%</f>
        <v>336.87500000000006</v>
      </c>
      <c r="M104" s="334">
        <f t="shared" ref="M104" si="98">(K104*N104)-L104</f>
        <v>-9711.875</v>
      </c>
      <c r="N104" s="311">
        <v>625</v>
      </c>
      <c r="O104" s="335" t="s">
        <v>601</v>
      </c>
      <c r="P104" s="336">
        <v>44269</v>
      </c>
      <c r="Q104" s="249"/>
      <c r="R104" s="253" t="s">
        <v>590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85">
        <v>34</v>
      </c>
      <c r="B105" s="386">
        <v>44634</v>
      </c>
      <c r="C105" s="355"/>
      <c r="D105" s="355" t="s">
        <v>994</v>
      </c>
      <c r="E105" s="285" t="s">
        <v>591</v>
      </c>
      <c r="F105" s="285">
        <v>1180</v>
      </c>
      <c r="G105" s="285">
        <v>1162</v>
      </c>
      <c r="H105" s="338">
        <v>1192</v>
      </c>
      <c r="I105" s="338">
        <v>1220</v>
      </c>
      <c r="J105" s="350" t="s">
        <v>1026</v>
      </c>
      <c r="K105" s="338">
        <f t="shared" ref="K105:K106" si="99">H105-F105</f>
        <v>12</v>
      </c>
      <c r="L105" s="351">
        <f t="shared" ref="L105:L106" si="100">(H105*N105)*0.07%</f>
        <v>584.08000000000004</v>
      </c>
      <c r="M105" s="352">
        <f t="shared" ref="M105:M106" si="101">(K105*N105)-L105</f>
        <v>7815.92</v>
      </c>
      <c r="N105" s="338">
        <v>700</v>
      </c>
      <c r="O105" s="353" t="s">
        <v>589</v>
      </c>
      <c r="P105" s="386">
        <v>44634</v>
      </c>
      <c r="Q105" s="249"/>
      <c r="R105" s="253" t="s">
        <v>1009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467">
        <v>35</v>
      </c>
      <c r="B106" s="358">
        <v>44634</v>
      </c>
      <c r="C106" s="337"/>
      <c r="D106" s="337" t="s">
        <v>1027</v>
      </c>
      <c r="E106" s="310" t="s">
        <v>591</v>
      </c>
      <c r="F106" s="310">
        <v>122.25</v>
      </c>
      <c r="G106" s="310">
        <v>119</v>
      </c>
      <c r="H106" s="311">
        <v>119</v>
      </c>
      <c r="I106" s="311" t="s">
        <v>1028</v>
      </c>
      <c r="J106" s="322" t="s">
        <v>1046</v>
      </c>
      <c r="K106" s="311">
        <f t="shared" si="99"/>
        <v>-3.25</v>
      </c>
      <c r="L106" s="333">
        <f t="shared" si="100"/>
        <v>358.19000000000005</v>
      </c>
      <c r="M106" s="334">
        <f t="shared" si="101"/>
        <v>-14333.19</v>
      </c>
      <c r="N106" s="311">
        <v>4300</v>
      </c>
      <c r="O106" s="335" t="s">
        <v>601</v>
      </c>
      <c r="P106" s="336">
        <v>44270</v>
      </c>
      <c r="Q106" s="249"/>
      <c r="R106" s="253" t="s">
        <v>1009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487">
        <v>36</v>
      </c>
      <c r="B107" s="489">
        <v>44634</v>
      </c>
      <c r="C107" s="337"/>
      <c r="D107" s="337" t="s">
        <v>1029</v>
      </c>
      <c r="E107" s="310" t="s">
        <v>1011</v>
      </c>
      <c r="F107" s="310">
        <v>16750</v>
      </c>
      <c r="G107" s="310">
        <v>16980</v>
      </c>
      <c r="H107" s="311">
        <v>16890</v>
      </c>
      <c r="I107" s="311" t="s">
        <v>1030</v>
      </c>
      <c r="J107" s="485" t="s">
        <v>1035</v>
      </c>
      <c r="K107" s="468">
        <f>F107-H107</f>
        <v>-140</v>
      </c>
      <c r="L107" s="333">
        <f t="shared" ref="L107" si="102">(H107*N107)*0.07%</f>
        <v>591.15000000000009</v>
      </c>
      <c r="M107" s="491">
        <f>(-99*50)-691.15</f>
        <v>-5641.15</v>
      </c>
      <c r="N107" s="310">
        <v>50</v>
      </c>
      <c r="O107" s="491" t="s">
        <v>601</v>
      </c>
      <c r="P107" s="483">
        <v>44634</v>
      </c>
      <c r="Q107" s="249"/>
      <c r="R107" s="253" t="s">
        <v>590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488"/>
      <c r="B108" s="490"/>
      <c r="C108" s="337"/>
      <c r="D108" s="337" t="s">
        <v>1033</v>
      </c>
      <c r="E108" s="310" t="s">
        <v>1011</v>
      </c>
      <c r="F108" s="310">
        <v>127</v>
      </c>
      <c r="G108" s="310"/>
      <c r="H108" s="311">
        <v>86</v>
      </c>
      <c r="I108" s="311"/>
      <c r="J108" s="486"/>
      <c r="K108" s="468">
        <f>F108-H108</f>
        <v>41</v>
      </c>
      <c r="L108" s="468">
        <v>100</v>
      </c>
      <c r="M108" s="492"/>
      <c r="N108" s="310">
        <v>50</v>
      </c>
      <c r="O108" s="492"/>
      <c r="P108" s="484"/>
      <c r="Q108" s="249"/>
      <c r="R108" s="253" t="s">
        <v>590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397">
        <v>37</v>
      </c>
      <c r="B109" s="386">
        <v>44634</v>
      </c>
      <c r="C109" s="355"/>
      <c r="D109" s="355" t="s">
        <v>1031</v>
      </c>
      <c r="E109" s="285" t="s">
        <v>591</v>
      </c>
      <c r="F109" s="285">
        <v>2144</v>
      </c>
      <c r="G109" s="285">
        <v>2080</v>
      </c>
      <c r="H109" s="338">
        <v>2183</v>
      </c>
      <c r="I109" s="338" t="s">
        <v>1032</v>
      </c>
      <c r="J109" s="350" t="s">
        <v>1070</v>
      </c>
      <c r="K109" s="338">
        <f t="shared" ref="K109" si="103">H109-F109</f>
        <v>39</v>
      </c>
      <c r="L109" s="351">
        <f t="shared" ref="L109" si="104">(H109*N109)*0.07%</f>
        <v>305.62000000000006</v>
      </c>
      <c r="M109" s="352">
        <f t="shared" ref="M109" si="105">(K109*N109)-L109</f>
        <v>7494.38</v>
      </c>
      <c r="N109" s="338">
        <v>200</v>
      </c>
      <c r="O109" s="353" t="s">
        <v>589</v>
      </c>
      <c r="P109" s="386">
        <v>44636</v>
      </c>
      <c r="Q109" s="249"/>
      <c r="R109" s="253" t="s">
        <v>1009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467">
        <v>38</v>
      </c>
      <c r="B110" s="358">
        <v>44635</v>
      </c>
      <c r="C110" s="337"/>
      <c r="D110" s="337" t="s">
        <v>1037</v>
      </c>
      <c r="E110" s="310" t="s">
        <v>591</v>
      </c>
      <c r="F110" s="310">
        <v>878</v>
      </c>
      <c r="G110" s="310">
        <v>865</v>
      </c>
      <c r="H110" s="311">
        <v>865</v>
      </c>
      <c r="I110" s="311" t="s">
        <v>1038</v>
      </c>
      <c r="J110" s="322" t="s">
        <v>932</v>
      </c>
      <c r="K110" s="311">
        <f t="shared" ref="K110:K111" si="106">H110-F110</f>
        <v>-13</v>
      </c>
      <c r="L110" s="333">
        <f t="shared" ref="L110:L111" si="107">(H110*N110)*0.07%</f>
        <v>514.67500000000007</v>
      </c>
      <c r="M110" s="334">
        <f t="shared" ref="M110:M111" si="108">(K110*N110)-L110</f>
        <v>-11564.674999999999</v>
      </c>
      <c r="N110" s="311">
        <v>850</v>
      </c>
      <c r="O110" s="335" t="s">
        <v>601</v>
      </c>
      <c r="P110" s="336">
        <v>44270</v>
      </c>
      <c r="Q110" s="249"/>
      <c r="R110" s="253" t="s">
        <v>1009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397">
        <v>39</v>
      </c>
      <c r="B111" s="357">
        <v>44635</v>
      </c>
      <c r="C111" s="355"/>
      <c r="D111" s="355" t="s">
        <v>1039</v>
      </c>
      <c r="E111" s="285" t="s">
        <v>591</v>
      </c>
      <c r="F111" s="285">
        <v>1751.5</v>
      </c>
      <c r="G111" s="285">
        <v>1725</v>
      </c>
      <c r="H111" s="338">
        <v>1769</v>
      </c>
      <c r="I111" s="338" t="s">
        <v>1040</v>
      </c>
      <c r="J111" s="350" t="s">
        <v>951</v>
      </c>
      <c r="K111" s="338">
        <f t="shared" si="106"/>
        <v>17.5</v>
      </c>
      <c r="L111" s="351">
        <f t="shared" si="107"/>
        <v>866.81000000000017</v>
      </c>
      <c r="M111" s="352">
        <f t="shared" si="108"/>
        <v>11383.19</v>
      </c>
      <c r="N111" s="338">
        <v>700</v>
      </c>
      <c r="O111" s="353" t="s">
        <v>589</v>
      </c>
      <c r="P111" s="386">
        <v>44636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467">
        <v>40</v>
      </c>
      <c r="B112" s="358">
        <v>44635</v>
      </c>
      <c r="C112" s="337"/>
      <c r="D112" s="337" t="s">
        <v>1041</v>
      </c>
      <c r="E112" s="310" t="s">
        <v>591</v>
      </c>
      <c r="F112" s="310">
        <v>221.75</v>
      </c>
      <c r="G112" s="310">
        <v>219</v>
      </c>
      <c r="H112" s="311">
        <v>219</v>
      </c>
      <c r="I112" s="311" t="s">
        <v>1042</v>
      </c>
      <c r="J112" s="322" t="s">
        <v>1047</v>
      </c>
      <c r="K112" s="311">
        <f t="shared" ref="K112:K113" si="109">H112-F112</f>
        <v>-2.75</v>
      </c>
      <c r="L112" s="333">
        <f t="shared" ref="L112:L113" si="110">(H112*N112)*0.07%</f>
        <v>574.87500000000011</v>
      </c>
      <c r="M112" s="334">
        <f t="shared" ref="M112:M113" si="111">(K112*N112)-L112</f>
        <v>-10887.375</v>
      </c>
      <c r="N112" s="311">
        <v>3750</v>
      </c>
      <c r="O112" s="335" t="s">
        <v>601</v>
      </c>
      <c r="P112" s="336">
        <v>44270</v>
      </c>
      <c r="Q112" s="249"/>
      <c r="R112" s="253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285">
        <v>41</v>
      </c>
      <c r="B113" s="357">
        <v>44635</v>
      </c>
      <c r="C113" s="355"/>
      <c r="D113" s="355" t="s">
        <v>1029</v>
      </c>
      <c r="E113" s="285" t="s">
        <v>591</v>
      </c>
      <c r="F113" s="285">
        <v>16640</v>
      </c>
      <c r="G113" s="285">
        <v>16450</v>
      </c>
      <c r="H113" s="338">
        <v>16690</v>
      </c>
      <c r="I113" s="338" t="s">
        <v>1043</v>
      </c>
      <c r="J113" s="350" t="s">
        <v>1044</v>
      </c>
      <c r="K113" s="338">
        <f t="shared" si="109"/>
        <v>50</v>
      </c>
      <c r="L113" s="351">
        <f t="shared" si="110"/>
        <v>584.15000000000009</v>
      </c>
      <c r="M113" s="352">
        <f t="shared" si="111"/>
        <v>1915.85</v>
      </c>
      <c r="N113" s="338">
        <v>50</v>
      </c>
      <c r="O113" s="353" t="s">
        <v>589</v>
      </c>
      <c r="P113" s="386">
        <v>44635</v>
      </c>
      <c r="Q113" s="249"/>
      <c r="R113" s="253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67">
        <v>42</v>
      </c>
      <c r="B114" s="398">
        <v>44636</v>
      </c>
      <c r="C114" s="337"/>
      <c r="D114" s="337" t="s">
        <v>921</v>
      </c>
      <c r="E114" s="310" t="s">
        <v>591</v>
      </c>
      <c r="F114" s="310">
        <v>3215</v>
      </c>
      <c r="G114" s="310">
        <v>3140</v>
      </c>
      <c r="H114" s="311">
        <v>3140</v>
      </c>
      <c r="I114" s="311" t="s">
        <v>1057</v>
      </c>
      <c r="J114" s="322" t="s">
        <v>1069</v>
      </c>
      <c r="K114" s="311">
        <f t="shared" ref="K114:K115" si="112">H114-F114</f>
        <v>-75</v>
      </c>
      <c r="L114" s="333">
        <f t="shared" ref="L114:L115" si="113">(H114*N114)*0.07%</f>
        <v>384.65000000000003</v>
      </c>
      <c r="M114" s="334">
        <f t="shared" ref="M114:M115" si="114">(K114*N114)-L114</f>
        <v>-13509.65</v>
      </c>
      <c r="N114" s="311">
        <v>175</v>
      </c>
      <c r="O114" s="335" t="s">
        <v>601</v>
      </c>
      <c r="P114" s="336">
        <v>44271</v>
      </c>
      <c r="Q114" s="249"/>
      <c r="R114" s="253" t="s">
        <v>1009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397">
        <v>43</v>
      </c>
      <c r="B115" s="386">
        <v>44636</v>
      </c>
      <c r="C115" s="355"/>
      <c r="D115" s="355" t="s">
        <v>1067</v>
      </c>
      <c r="E115" s="285" t="s">
        <v>591</v>
      </c>
      <c r="F115" s="285">
        <v>2080</v>
      </c>
      <c r="G115" s="285">
        <v>2040</v>
      </c>
      <c r="H115" s="338">
        <v>2118</v>
      </c>
      <c r="I115" s="338">
        <v>2150</v>
      </c>
      <c r="J115" s="350" t="s">
        <v>1086</v>
      </c>
      <c r="K115" s="338">
        <f t="shared" si="112"/>
        <v>38</v>
      </c>
      <c r="L115" s="351">
        <f t="shared" si="113"/>
        <v>444.78000000000009</v>
      </c>
      <c r="M115" s="352">
        <f t="shared" si="114"/>
        <v>10955.22</v>
      </c>
      <c r="N115" s="338">
        <v>300</v>
      </c>
      <c r="O115" s="353" t="s">
        <v>589</v>
      </c>
      <c r="P115" s="386">
        <v>44637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467">
        <v>44</v>
      </c>
      <c r="B116" s="398">
        <v>44637</v>
      </c>
      <c r="C116" s="337"/>
      <c r="D116" s="337" t="s">
        <v>1091</v>
      </c>
      <c r="E116" s="310" t="s">
        <v>591</v>
      </c>
      <c r="F116" s="310">
        <v>2157.5</v>
      </c>
      <c r="G116" s="310">
        <v>2115</v>
      </c>
      <c r="H116" s="311">
        <v>2115</v>
      </c>
      <c r="I116" s="311" t="s">
        <v>1092</v>
      </c>
      <c r="J116" s="322" t="s">
        <v>1117</v>
      </c>
      <c r="K116" s="311">
        <f t="shared" ref="K116" si="115">H116-F116</f>
        <v>-42.5</v>
      </c>
      <c r="L116" s="333">
        <f t="shared" ref="L116" si="116">(H116*N116)*0.07%</f>
        <v>370.12500000000006</v>
      </c>
      <c r="M116" s="334">
        <f t="shared" ref="M116" si="117">(K116*N116)-L116</f>
        <v>-10995.125</v>
      </c>
      <c r="N116" s="311">
        <v>250</v>
      </c>
      <c r="O116" s="335" t="s">
        <v>601</v>
      </c>
      <c r="P116" s="336">
        <v>44272</v>
      </c>
      <c r="Q116" s="249"/>
      <c r="R116" s="253" t="s">
        <v>590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467">
        <v>45</v>
      </c>
      <c r="B117" s="398">
        <v>44637</v>
      </c>
      <c r="C117" s="337"/>
      <c r="D117" s="337" t="s">
        <v>1093</v>
      </c>
      <c r="E117" s="310" t="s">
        <v>591</v>
      </c>
      <c r="F117" s="310">
        <v>1822.5</v>
      </c>
      <c r="G117" s="310">
        <v>1790</v>
      </c>
      <c r="H117" s="311">
        <v>1790</v>
      </c>
      <c r="I117" s="311" t="s">
        <v>1094</v>
      </c>
      <c r="J117" s="322" t="s">
        <v>1125</v>
      </c>
      <c r="K117" s="311">
        <f t="shared" ref="K117" si="118">H117-F117</f>
        <v>-32.5</v>
      </c>
      <c r="L117" s="333">
        <f t="shared" ref="L117" si="119">(H117*N117)*0.07%</f>
        <v>501.20000000000005</v>
      </c>
      <c r="M117" s="334">
        <f t="shared" ref="M117" si="120">(K117*N117)-L117</f>
        <v>-13501.2</v>
      </c>
      <c r="N117" s="311">
        <v>400</v>
      </c>
      <c r="O117" s="335" t="s">
        <v>601</v>
      </c>
      <c r="P117" s="336">
        <v>44276</v>
      </c>
      <c r="Q117" s="249"/>
      <c r="R117" s="253" t="s">
        <v>590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369">
        <v>46</v>
      </c>
      <c r="B118" s="248">
        <v>44637</v>
      </c>
      <c r="C118" s="340"/>
      <c r="D118" s="340" t="s">
        <v>968</v>
      </c>
      <c r="E118" s="251" t="s">
        <v>591</v>
      </c>
      <c r="F118" s="251" t="s">
        <v>1095</v>
      </c>
      <c r="G118" s="251">
        <v>293.5</v>
      </c>
      <c r="H118" s="252"/>
      <c r="I118" s="252" t="s">
        <v>1096</v>
      </c>
      <c r="J118" s="302" t="s">
        <v>592</v>
      </c>
      <c r="K118" s="340"/>
      <c r="L118" s="340"/>
      <c r="M118" s="251"/>
      <c r="N118" s="251"/>
      <c r="O118" s="251"/>
      <c r="P118" s="252"/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369">
        <v>47</v>
      </c>
      <c r="B119" s="248">
        <v>44641</v>
      </c>
      <c r="C119" s="340"/>
      <c r="D119" s="340" t="s">
        <v>874</v>
      </c>
      <c r="E119" s="251" t="s">
        <v>591</v>
      </c>
      <c r="F119" s="251" t="s">
        <v>1118</v>
      </c>
      <c r="G119" s="251">
        <v>2350</v>
      </c>
      <c r="H119" s="252"/>
      <c r="I119" s="252" t="s">
        <v>1119</v>
      </c>
      <c r="J119" s="302" t="s">
        <v>592</v>
      </c>
      <c r="K119" s="340"/>
      <c r="L119" s="340"/>
      <c r="M119" s="251"/>
      <c r="N119" s="251"/>
      <c r="O119" s="251"/>
      <c r="P119" s="252"/>
      <c r="Q119" s="249"/>
      <c r="R119" s="253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369">
        <v>48</v>
      </c>
      <c r="B120" s="248">
        <v>44641</v>
      </c>
      <c r="C120" s="340"/>
      <c r="D120" s="340" t="s">
        <v>1067</v>
      </c>
      <c r="E120" s="251" t="s">
        <v>591</v>
      </c>
      <c r="F120" s="251" t="s">
        <v>1122</v>
      </c>
      <c r="G120" s="251">
        <v>2040</v>
      </c>
      <c r="H120" s="252"/>
      <c r="I120" s="252" t="s">
        <v>1123</v>
      </c>
      <c r="J120" s="302" t="s">
        <v>592</v>
      </c>
      <c r="K120" s="340"/>
      <c r="L120" s="340"/>
      <c r="M120" s="251"/>
      <c r="N120" s="251"/>
      <c r="O120" s="251"/>
      <c r="P120" s="252"/>
      <c r="Q120" s="249"/>
      <c r="R120" s="253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67">
        <v>49</v>
      </c>
      <c r="B121" s="398">
        <v>44641</v>
      </c>
      <c r="C121" s="337"/>
      <c r="D121" s="337" t="s">
        <v>1039</v>
      </c>
      <c r="E121" s="310" t="s">
        <v>591</v>
      </c>
      <c r="F121" s="310">
        <v>1788.5</v>
      </c>
      <c r="G121" s="310">
        <v>1765</v>
      </c>
      <c r="H121" s="311">
        <v>1765</v>
      </c>
      <c r="I121" s="311" t="s">
        <v>1124</v>
      </c>
      <c r="J121" s="322" t="s">
        <v>1126</v>
      </c>
      <c r="K121" s="311">
        <f t="shared" ref="K121" si="121">H121-F121</f>
        <v>-23.5</v>
      </c>
      <c r="L121" s="333">
        <f t="shared" ref="L121" si="122">(H121*N121)*0.07%</f>
        <v>679.52500000000009</v>
      </c>
      <c r="M121" s="334">
        <f t="shared" ref="M121" si="123">(K121*N121)-L121</f>
        <v>-13604.525</v>
      </c>
      <c r="N121" s="311">
        <v>550</v>
      </c>
      <c r="O121" s="335" t="s">
        <v>601</v>
      </c>
      <c r="P121" s="336">
        <v>44276</v>
      </c>
      <c r="Q121" s="249"/>
      <c r="R121" s="253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369"/>
      <c r="B122" s="248"/>
      <c r="C122" s="340"/>
      <c r="D122" s="340"/>
      <c r="E122" s="251"/>
      <c r="F122" s="251"/>
      <c r="G122" s="251"/>
      <c r="H122" s="252"/>
      <c r="I122" s="252"/>
      <c r="J122" s="302"/>
      <c r="K122" s="340"/>
      <c r="L122" s="340"/>
      <c r="M122" s="251"/>
      <c r="N122" s="251"/>
      <c r="O122" s="251"/>
      <c r="P122" s="252"/>
      <c r="Q122" s="249"/>
      <c r="R122" s="253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369"/>
      <c r="B123" s="248"/>
      <c r="C123" s="340"/>
      <c r="D123" s="340"/>
      <c r="E123" s="251"/>
      <c r="F123" s="251"/>
      <c r="G123" s="251"/>
      <c r="H123" s="252"/>
      <c r="I123" s="252"/>
      <c r="J123" s="302"/>
      <c r="K123" s="340"/>
      <c r="L123" s="340"/>
      <c r="M123" s="251"/>
      <c r="N123" s="251"/>
      <c r="O123" s="251"/>
      <c r="P123" s="252"/>
      <c r="Q123" s="249"/>
      <c r="R123" s="253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251"/>
      <c r="B124" s="248"/>
      <c r="C124" s="340"/>
      <c r="D124" s="340"/>
      <c r="E124" s="251"/>
      <c r="F124" s="251"/>
      <c r="G124" s="251"/>
      <c r="H124" s="252"/>
      <c r="I124" s="252"/>
      <c r="J124" s="302"/>
      <c r="K124" s="252"/>
      <c r="L124" s="283"/>
      <c r="M124" s="284"/>
      <c r="N124" s="252"/>
      <c r="O124" s="292"/>
      <c r="P124" s="293"/>
      <c r="Q124" s="249"/>
      <c r="R124" s="253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ht="13.5" customHeight="1">
      <c r="A125" s="107"/>
      <c r="B125" s="108"/>
      <c r="C125" s="142"/>
      <c r="D125" s="150"/>
      <c r="E125" s="151"/>
      <c r="F125" s="107"/>
      <c r="G125" s="107"/>
      <c r="H125" s="107"/>
      <c r="I125" s="143"/>
      <c r="J125" s="143"/>
      <c r="K125" s="143"/>
      <c r="L125" s="143"/>
      <c r="M125" s="143"/>
      <c r="N125" s="143"/>
      <c r="O125" s="143"/>
      <c r="P125" s="143"/>
      <c r="Q125" s="1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152"/>
      <c r="B126" s="108"/>
      <c r="C126" s="109"/>
      <c r="D126" s="153"/>
      <c r="E126" s="112"/>
      <c r="F126" s="112"/>
      <c r="G126" s="112"/>
      <c r="H126" s="112"/>
      <c r="I126" s="112"/>
      <c r="J126" s="6"/>
      <c r="K126" s="112"/>
      <c r="L126" s="112"/>
      <c r="M126" s="6"/>
      <c r="N126" s="1"/>
      <c r="O126" s="109"/>
      <c r="P126" s="41"/>
      <c r="Q126" s="41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41"/>
      <c r="AG126" s="41"/>
      <c r="AH126" s="41"/>
      <c r="AI126" s="41"/>
      <c r="AJ126" s="41"/>
      <c r="AK126" s="41"/>
      <c r="AL126" s="41"/>
    </row>
    <row r="127" spans="1:38" ht="12.75" customHeight="1">
      <c r="A127" s="154" t="s">
        <v>611</v>
      </c>
      <c r="B127" s="154"/>
      <c r="C127" s="154"/>
      <c r="D127" s="154"/>
      <c r="E127" s="155"/>
      <c r="F127" s="112"/>
      <c r="G127" s="112"/>
      <c r="H127" s="112"/>
      <c r="I127" s="112"/>
      <c r="J127" s="1"/>
      <c r="K127" s="6"/>
      <c r="L127" s="6"/>
      <c r="M127" s="6"/>
      <c r="N127" s="1"/>
      <c r="O127" s="1"/>
      <c r="P127" s="41"/>
      <c r="Q127" s="41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41"/>
      <c r="AG127" s="41"/>
      <c r="AH127" s="41"/>
      <c r="AI127" s="41"/>
      <c r="AJ127" s="41"/>
      <c r="AK127" s="41"/>
      <c r="AL127" s="41"/>
    </row>
    <row r="128" spans="1:38" ht="38.25" customHeight="1">
      <c r="A128" s="96" t="s">
        <v>16</v>
      </c>
      <c r="B128" s="96" t="s">
        <v>566</v>
      </c>
      <c r="C128" s="96"/>
      <c r="D128" s="97" t="s">
        <v>577</v>
      </c>
      <c r="E128" s="96" t="s">
        <v>578</v>
      </c>
      <c r="F128" s="96" t="s">
        <v>579</v>
      </c>
      <c r="G128" s="96" t="s">
        <v>599</v>
      </c>
      <c r="H128" s="96" t="s">
        <v>581</v>
      </c>
      <c r="I128" s="96" t="s">
        <v>582</v>
      </c>
      <c r="J128" s="95" t="s">
        <v>583</v>
      </c>
      <c r="K128" s="95" t="s">
        <v>612</v>
      </c>
      <c r="L128" s="98" t="s">
        <v>585</v>
      </c>
      <c r="M128" s="149" t="s">
        <v>608</v>
      </c>
      <c r="N128" s="96" t="s">
        <v>609</v>
      </c>
      <c r="O128" s="96" t="s">
        <v>587</v>
      </c>
      <c r="P128" s="97" t="s">
        <v>588</v>
      </c>
      <c r="Q128" s="41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41"/>
      <c r="AG128" s="41"/>
      <c r="AH128" s="41"/>
      <c r="AI128" s="41"/>
      <c r="AJ128" s="41"/>
      <c r="AK128" s="41"/>
      <c r="AL128" s="41"/>
    </row>
    <row r="129" spans="1:38" s="247" customFormat="1" ht="12.75" customHeight="1">
      <c r="A129" s="285">
        <v>1</v>
      </c>
      <c r="B129" s="386">
        <v>44622</v>
      </c>
      <c r="C129" s="356"/>
      <c r="D129" s="368" t="s">
        <v>882</v>
      </c>
      <c r="E129" s="285" t="s">
        <v>591</v>
      </c>
      <c r="F129" s="285">
        <v>49.5</v>
      </c>
      <c r="G129" s="285">
        <v>30</v>
      </c>
      <c r="H129" s="338">
        <v>61</v>
      </c>
      <c r="I129" s="350" t="s">
        <v>866</v>
      </c>
      <c r="J129" s="350" t="s">
        <v>864</v>
      </c>
      <c r="K129" s="338">
        <f t="shared" ref="K129:K130" si="124">H129-F129</f>
        <v>11.5</v>
      </c>
      <c r="L129" s="351">
        <v>100</v>
      </c>
      <c r="M129" s="352">
        <f t="shared" ref="M129:M130" si="125">(K129*N129)-L129</f>
        <v>2775</v>
      </c>
      <c r="N129" s="338">
        <v>250</v>
      </c>
      <c r="O129" s="353" t="s">
        <v>589</v>
      </c>
      <c r="P129" s="354">
        <v>44257</v>
      </c>
      <c r="Q129" s="249"/>
      <c r="R129" s="250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7">
        <v>2</v>
      </c>
      <c r="B130" s="396">
        <v>44622</v>
      </c>
      <c r="C130" s="388"/>
      <c r="D130" s="389" t="s">
        <v>883</v>
      </c>
      <c r="E130" s="387" t="s">
        <v>591</v>
      </c>
      <c r="F130" s="387">
        <v>82.5</v>
      </c>
      <c r="G130" s="387">
        <v>35</v>
      </c>
      <c r="H130" s="390">
        <v>88.5</v>
      </c>
      <c r="I130" s="391" t="s">
        <v>884</v>
      </c>
      <c r="J130" s="391" t="s">
        <v>909</v>
      </c>
      <c r="K130" s="390">
        <f t="shared" si="124"/>
        <v>6</v>
      </c>
      <c r="L130" s="392">
        <v>100</v>
      </c>
      <c r="M130" s="393">
        <f t="shared" si="125"/>
        <v>200</v>
      </c>
      <c r="N130" s="390">
        <v>50</v>
      </c>
      <c r="O130" s="394" t="s">
        <v>711</v>
      </c>
      <c r="P130" s="395">
        <v>44258</v>
      </c>
      <c r="Q130" s="249"/>
      <c r="R130" s="250" t="s">
        <v>590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10">
        <v>3</v>
      </c>
      <c r="B131" s="398">
        <v>44622</v>
      </c>
      <c r="C131" s="419"/>
      <c r="D131" s="420" t="s">
        <v>892</v>
      </c>
      <c r="E131" s="310" t="s">
        <v>591</v>
      </c>
      <c r="F131" s="310">
        <v>85</v>
      </c>
      <c r="G131" s="310">
        <v>45</v>
      </c>
      <c r="H131" s="310">
        <v>49</v>
      </c>
      <c r="I131" s="311" t="s">
        <v>859</v>
      </c>
      <c r="J131" s="322" t="s">
        <v>918</v>
      </c>
      <c r="K131" s="311">
        <f t="shared" ref="K131:K132" si="126">H131-F131</f>
        <v>-36</v>
      </c>
      <c r="L131" s="333">
        <v>100</v>
      </c>
      <c r="M131" s="334">
        <f t="shared" ref="M131:M132" si="127">(K131*N131)-L131</f>
        <v>-5500</v>
      </c>
      <c r="N131" s="311">
        <v>150</v>
      </c>
      <c r="O131" s="335" t="s">
        <v>601</v>
      </c>
      <c r="P131" s="336">
        <v>44623</v>
      </c>
      <c r="Q131" s="249"/>
      <c r="R131" s="250" t="s">
        <v>590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285">
        <v>4</v>
      </c>
      <c r="B132" s="386">
        <v>44623</v>
      </c>
      <c r="C132" s="413"/>
      <c r="D132" s="356" t="s">
        <v>901</v>
      </c>
      <c r="E132" s="285" t="s">
        <v>591</v>
      </c>
      <c r="F132" s="285">
        <v>42</v>
      </c>
      <c r="G132" s="285">
        <v>26</v>
      </c>
      <c r="H132" s="285">
        <v>49.5</v>
      </c>
      <c r="I132" s="338" t="s">
        <v>902</v>
      </c>
      <c r="J132" s="350" t="s">
        <v>938</v>
      </c>
      <c r="K132" s="338">
        <f t="shared" si="126"/>
        <v>7.5</v>
      </c>
      <c r="L132" s="351">
        <v>100</v>
      </c>
      <c r="M132" s="352">
        <f t="shared" si="127"/>
        <v>2150</v>
      </c>
      <c r="N132" s="338">
        <v>300</v>
      </c>
      <c r="O132" s="353" t="s">
        <v>589</v>
      </c>
      <c r="P132" s="354">
        <v>44259</v>
      </c>
      <c r="Q132" s="249"/>
      <c r="R132" s="250" t="s">
        <v>590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10">
        <v>5</v>
      </c>
      <c r="B133" s="398">
        <v>44623</v>
      </c>
      <c r="C133" s="419"/>
      <c r="D133" s="420" t="s">
        <v>882</v>
      </c>
      <c r="E133" s="310" t="s">
        <v>591</v>
      </c>
      <c r="F133" s="310">
        <v>55</v>
      </c>
      <c r="G133" s="310">
        <v>35</v>
      </c>
      <c r="H133" s="310">
        <v>35</v>
      </c>
      <c r="I133" s="311" t="s">
        <v>903</v>
      </c>
      <c r="J133" s="322" t="s">
        <v>949</v>
      </c>
      <c r="K133" s="311">
        <f t="shared" ref="K133" si="128">H133-F133</f>
        <v>-20</v>
      </c>
      <c r="L133" s="333">
        <v>100</v>
      </c>
      <c r="M133" s="334">
        <f t="shared" ref="M133" si="129">(K133*N133)-L133</f>
        <v>-5100</v>
      </c>
      <c r="N133" s="311">
        <v>250</v>
      </c>
      <c r="O133" s="335" t="s">
        <v>601</v>
      </c>
      <c r="P133" s="336">
        <v>44627</v>
      </c>
      <c r="Q133" s="249"/>
      <c r="R133" s="250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285">
        <v>6</v>
      </c>
      <c r="B134" s="386">
        <v>44623</v>
      </c>
      <c r="C134" s="356"/>
      <c r="D134" s="368" t="s">
        <v>905</v>
      </c>
      <c r="E134" s="285" t="s">
        <v>591</v>
      </c>
      <c r="F134" s="285">
        <v>51.5</v>
      </c>
      <c r="G134" s="285">
        <v>17</v>
      </c>
      <c r="H134" s="338">
        <v>71</v>
      </c>
      <c r="I134" s="350" t="s">
        <v>906</v>
      </c>
      <c r="J134" s="350" t="s">
        <v>907</v>
      </c>
      <c r="K134" s="338">
        <f t="shared" ref="K134:K136" si="130">H134-F134</f>
        <v>19.5</v>
      </c>
      <c r="L134" s="351">
        <v>100</v>
      </c>
      <c r="M134" s="352">
        <f t="shared" ref="M134:M136" si="131">(K134*N134)-L134</f>
        <v>875</v>
      </c>
      <c r="N134" s="338">
        <v>50</v>
      </c>
      <c r="O134" s="353" t="s">
        <v>589</v>
      </c>
      <c r="P134" s="354">
        <v>44258</v>
      </c>
      <c r="Q134" s="249"/>
      <c r="R134" s="250" t="s">
        <v>590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10">
        <v>7</v>
      </c>
      <c r="B135" s="398">
        <v>44624</v>
      </c>
      <c r="C135" s="419"/>
      <c r="D135" s="420" t="s">
        <v>933</v>
      </c>
      <c r="E135" s="310" t="s">
        <v>591</v>
      </c>
      <c r="F135" s="310">
        <v>55</v>
      </c>
      <c r="G135" s="310">
        <v>38</v>
      </c>
      <c r="H135" s="310">
        <v>38</v>
      </c>
      <c r="I135" s="311" t="s">
        <v>903</v>
      </c>
      <c r="J135" s="322" t="s">
        <v>911</v>
      </c>
      <c r="K135" s="311">
        <f t="shared" si="130"/>
        <v>-17</v>
      </c>
      <c r="L135" s="333">
        <v>100</v>
      </c>
      <c r="M135" s="334">
        <f t="shared" si="131"/>
        <v>-5200</v>
      </c>
      <c r="N135" s="311">
        <v>300</v>
      </c>
      <c r="O135" s="335" t="s">
        <v>601</v>
      </c>
      <c r="P135" s="336">
        <v>44627</v>
      </c>
      <c r="Q135" s="249"/>
      <c r="R135" s="250" t="s">
        <v>590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37">
        <v>8</v>
      </c>
      <c r="B136" s="386">
        <v>44628</v>
      </c>
      <c r="C136" s="438"/>
      <c r="D136" s="439" t="s">
        <v>965</v>
      </c>
      <c r="E136" s="437" t="s">
        <v>591</v>
      </c>
      <c r="F136" s="437">
        <v>47</v>
      </c>
      <c r="G136" s="437">
        <v>32</v>
      </c>
      <c r="H136" s="437">
        <v>55</v>
      </c>
      <c r="I136" s="440" t="s">
        <v>966</v>
      </c>
      <c r="J136" s="350" t="s">
        <v>917</v>
      </c>
      <c r="K136" s="338">
        <f t="shared" si="130"/>
        <v>8</v>
      </c>
      <c r="L136" s="351">
        <v>100</v>
      </c>
      <c r="M136" s="352">
        <f t="shared" si="131"/>
        <v>2300</v>
      </c>
      <c r="N136" s="338">
        <v>300</v>
      </c>
      <c r="O136" s="353" t="s">
        <v>589</v>
      </c>
      <c r="P136" s="354">
        <v>44263</v>
      </c>
      <c r="Q136" s="249"/>
      <c r="R136" s="250" t="s">
        <v>1009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285">
        <v>9</v>
      </c>
      <c r="B137" s="386">
        <v>44628</v>
      </c>
      <c r="C137" s="356"/>
      <c r="D137" s="368" t="s">
        <v>967</v>
      </c>
      <c r="E137" s="285" t="s">
        <v>591</v>
      </c>
      <c r="F137" s="285">
        <v>53.5</v>
      </c>
      <c r="G137" s="285">
        <v>34</v>
      </c>
      <c r="H137" s="338">
        <v>64</v>
      </c>
      <c r="I137" s="350" t="s">
        <v>903</v>
      </c>
      <c r="J137" s="350" t="s">
        <v>991</v>
      </c>
      <c r="K137" s="338">
        <f t="shared" ref="K137" si="132">H137-F137</f>
        <v>10.5</v>
      </c>
      <c r="L137" s="351">
        <v>100</v>
      </c>
      <c r="M137" s="352">
        <f t="shared" ref="M137" si="133">(K137*N137)-L137</f>
        <v>2525</v>
      </c>
      <c r="N137" s="338">
        <v>250</v>
      </c>
      <c r="O137" s="353" t="s">
        <v>589</v>
      </c>
      <c r="P137" s="354">
        <v>44264</v>
      </c>
      <c r="Q137" s="249"/>
      <c r="R137" s="250" t="s">
        <v>590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285">
        <v>10</v>
      </c>
      <c r="B138" s="386">
        <v>44630</v>
      </c>
      <c r="C138" s="356"/>
      <c r="D138" s="368" t="s">
        <v>995</v>
      </c>
      <c r="E138" s="285" t="s">
        <v>591</v>
      </c>
      <c r="F138" s="285">
        <v>47.5</v>
      </c>
      <c r="G138" s="285">
        <v>10</v>
      </c>
      <c r="H138" s="338">
        <v>67.5</v>
      </c>
      <c r="I138" s="350" t="s">
        <v>996</v>
      </c>
      <c r="J138" s="350" t="s">
        <v>1005</v>
      </c>
      <c r="K138" s="338">
        <f t="shared" ref="K138:K139" si="134">H138-F138</f>
        <v>20</v>
      </c>
      <c r="L138" s="351">
        <v>100</v>
      </c>
      <c r="M138" s="352">
        <f t="shared" ref="M138:M139" si="135">(K138*N138)-L138</f>
        <v>900</v>
      </c>
      <c r="N138" s="338">
        <v>50</v>
      </c>
      <c r="O138" s="353" t="s">
        <v>589</v>
      </c>
      <c r="P138" s="386">
        <v>44630</v>
      </c>
      <c r="Q138" s="249"/>
      <c r="R138" s="250" t="s">
        <v>1009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285">
        <v>11</v>
      </c>
      <c r="B139" s="386">
        <v>44630</v>
      </c>
      <c r="C139" s="356"/>
      <c r="D139" s="368" t="s">
        <v>1004</v>
      </c>
      <c r="E139" s="285" t="s">
        <v>591</v>
      </c>
      <c r="F139" s="285">
        <v>32.5</v>
      </c>
      <c r="G139" s="285"/>
      <c r="H139" s="338">
        <v>55.5</v>
      </c>
      <c r="I139" s="350" t="s">
        <v>903</v>
      </c>
      <c r="J139" s="350" t="s">
        <v>1006</v>
      </c>
      <c r="K139" s="338">
        <f t="shared" si="134"/>
        <v>23</v>
      </c>
      <c r="L139" s="351">
        <v>100</v>
      </c>
      <c r="M139" s="352">
        <f t="shared" si="135"/>
        <v>1050</v>
      </c>
      <c r="N139" s="338">
        <v>50</v>
      </c>
      <c r="O139" s="353" t="s">
        <v>589</v>
      </c>
      <c r="P139" s="386">
        <v>44630</v>
      </c>
      <c r="Q139" s="249"/>
      <c r="R139" s="250" t="s">
        <v>1009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285">
        <v>12</v>
      </c>
      <c r="B140" s="386">
        <v>44631</v>
      </c>
      <c r="C140" s="356"/>
      <c r="D140" s="368" t="s">
        <v>1017</v>
      </c>
      <c r="E140" s="285" t="s">
        <v>591</v>
      </c>
      <c r="F140" s="285">
        <v>44</v>
      </c>
      <c r="G140" s="285">
        <v>29</v>
      </c>
      <c r="H140" s="338">
        <v>50.5</v>
      </c>
      <c r="I140" s="350" t="s">
        <v>966</v>
      </c>
      <c r="J140" s="350" t="s">
        <v>1018</v>
      </c>
      <c r="K140" s="338">
        <f t="shared" ref="K140" si="136">H140-F140</f>
        <v>6.5</v>
      </c>
      <c r="L140" s="351">
        <v>100</v>
      </c>
      <c r="M140" s="352">
        <f t="shared" ref="M140" si="137">(K140*N140)-L140</f>
        <v>1850</v>
      </c>
      <c r="N140" s="338">
        <v>300</v>
      </c>
      <c r="O140" s="353" t="s">
        <v>589</v>
      </c>
      <c r="P140" s="386">
        <v>44631</v>
      </c>
      <c r="Q140" s="249"/>
      <c r="R140" s="250" t="s">
        <v>590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285">
        <v>13</v>
      </c>
      <c r="B141" s="357">
        <v>44635</v>
      </c>
      <c r="C141" s="356"/>
      <c r="D141" s="368" t="s">
        <v>1045</v>
      </c>
      <c r="E141" s="285" t="s">
        <v>591</v>
      </c>
      <c r="F141" s="285">
        <v>24</v>
      </c>
      <c r="G141" s="285">
        <v>14</v>
      </c>
      <c r="H141" s="338">
        <v>32</v>
      </c>
      <c r="I141" s="350" t="s">
        <v>1048</v>
      </c>
      <c r="J141" s="350" t="s">
        <v>917</v>
      </c>
      <c r="K141" s="338">
        <f t="shared" ref="K141" si="138">H141-F141</f>
        <v>8</v>
      </c>
      <c r="L141" s="351">
        <v>100</v>
      </c>
      <c r="M141" s="352">
        <f t="shared" ref="M141" si="139">(K141*N141)-L141</f>
        <v>4300</v>
      </c>
      <c r="N141" s="338">
        <v>550</v>
      </c>
      <c r="O141" s="353" t="s">
        <v>589</v>
      </c>
      <c r="P141" s="386">
        <v>44637</v>
      </c>
      <c r="Q141" s="249"/>
      <c r="R141" s="250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285">
        <v>14</v>
      </c>
      <c r="B142" s="357">
        <v>44635</v>
      </c>
      <c r="C142" s="356"/>
      <c r="D142" s="368" t="s">
        <v>1049</v>
      </c>
      <c r="E142" s="285" t="s">
        <v>591</v>
      </c>
      <c r="F142" s="285">
        <v>106</v>
      </c>
      <c r="G142" s="285">
        <v>60</v>
      </c>
      <c r="H142" s="338">
        <v>126</v>
      </c>
      <c r="I142" s="350" t="s">
        <v>1050</v>
      </c>
      <c r="J142" s="350" t="s">
        <v>1005</v>
      </c>
      <c r="K142" s="338">
        <f t="shared" ref="K142:K144" si="140">H142-F142</f>
        <v>20</v>
      </c>
      <c r="L142" s="351">
        <v>100</v>
      </c>
      <c r="M142" s="352">
        <f t="shared" ref="M142" si="141">(K142*N142)-L142</f>
        <v>900</v>
      </c>
      <c r="N142" s="338">
        <v>50</v>
      </c>
      <c r="O142" s="353" t="s">
        <v>589</v>
      </c>
      <c r="P142" s="386">
        <v>44635</v>
      </c>
      <c r="Q142" s="249"/>
      <c r="R142" s="250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285">
        <v>15</v>
      </c>
      <c r="B143" s="357">
        <v>44636</v>
      </c>
      <c r="C143" s="356"/>
      <c r="D143" s="368" t="s">
        <v>1058</v>
      </c>
      <c r="E143" s="285" t="s">
        <v>591</v>
      </c>
      <c r="F143" s="285">
        <v>75</v>
      </c>
      <c r="G143" s="285">
        <v>30</v>
      </c>
      <c r="H143" s="338">
        <v>95</v>
      </c>
      <c r="I143" s="350">
        <v>150</v>
      </c>
      <c r="J143" s="350" t="s">
        <v>1005</v>
      </c>
      <c r="K143" s="338">
        <f t="shared" ref="K143" si="142">H143-F143</f>
        <v>20</v>
      </c>
      <c r="L143" s="351">
        <v>100</v>
      </c>
      <c r="M143" s="352">
        <f t="shared" ref="M143" si="143">(K143*N143)-L143</f>
        <v>900</v>
      </c>
      <c r="N143" s="338">
        <v>50</v>
      </c>
      <c r="O143" s="353" t="s">
        <v>589</v>
      </c>
      <c r="P143" s="386">
        <v>44636</v>
      </c>
      <c r="Q143" s="249"/>
      <c r="R143" s="250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285">
        <v>16</v>
      </c>
      <c r="B144" s="357">
        <v>44636</v>
      </c>
      <c r="C144" s="356"/>
      <c r="D144" s="368" t="s">
        <v>1059</v>
      </c>
      <c r="E144" s="285" t="s">
        <v>591</v>
      </c>
      <c r="F144" s="285">
        <v>210</v>
      </c>
      <c r="G144" s="285">
        <v>95</v>
      </c>
      <c r="H144" s="338">
        <v>260</v>
      </c>
      <c r="I144" s="350" t="s">
        <v>1060</v>
      </c>
      <c r="J144" s="350" t="s">
        <v>1044</v>
      </c>
      <c r="K144" s="338">
        <f t="shared" si="140"/>
        <v>50</v>
      </c>
      <c r="L144" s="351">
        <v>100</v>
      </c>
      <c r="M144" s="352">
        <f t="shared" ref="M144:M146" si="144">(K144*N144)-L144</f>
        <v>1150</v>
      </c>
      <c r="N144" s="338">
        <v>25</v>
      </c>
      <c r="O144" s="353" t="s">
        <v>589</v>
      </c>
      <c r="P144" s="386">
        <v>44636</v>
      </c>
      <c r="Q144" s="249"/>
      <c r="R144" s="250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285">
        <v>17</v>
      </c>
      <c r="B145" s="357">
        <v>44636</v>
      </c>
      <c r="C145" s="356"/>
      <c r="D145" s="368" t="s">
        <v>1058</v>
      </c>
      <c r="E145" s="285" t="s">
        <v>591</v>
      </c>
      <c r="F145" s="285">
        <v>78</v>
      </c>
      <c r="G145" s="285">
        <v>30</v>
      </c>
      <c r="H145" s="338">
        <v>99</v>
      </c>
      <c r="I145" s="350">
        <v>150</v>
      </c>
      <c r="J145" s="350" t="s">
        <v>602</v>
      </c>
      <c r="K145" s="338">
        <f t="shared" ref="K145:K146" si="145">H145-F145</f>
        <v>21</v>
      </c>
      <c r="L145" s="351">
        <v>100</v>
      </c>
      <c r="M145" s="352">
        <f t="shared" si="144"/>
        <v>950</v>
      </c>
      <c r="N145" s="338">
        <v>50</v>
      </c>
      <c r="O145" s="353" t="s">
        <v>589</v>
      </c>
      <c r="P145" s="386">
        <v>44636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285">
        <v>18</v>
      </c>
      <c r="B146" s="357">
        <v>44636</v>
      </c>
      <c r="C146" s="356"/>
      <c r="D146" s="368" t="s">
        <v>1059</v>
      </c>
      <c r="E146" s="285" t="s">
        <v>591</v>
      </c>
      <c r="F146" s="285">
        <v>190</v>
      </c>
      <c r="G146" s="285">
        <v>85</v>
      </c>
      <c r="H146" s="338">
        <v>265</v>
      </c>
      <c r="I146" s="350" t="s">
        <v>1060</v>
      </c>
      <c r="J146" s="350" t="s">
        <v>1061</v>
      </c>
      <c r="K146" s="338">
        <f t="shared" si="145"/>
        <v>75</v>
      </c>
      <c r="L146" s="351">
        <v>100</v>
      </c>
      <c r="M146" s="352">
        <f t="shared" si="144"/>
        <v>1775</v>
      </c>
      <c r="N146" s="338">
        <v>25</v>
      </c>
      <c r="O146" s="353" t="s">
        <v>589</v>
      </c>
      <c r="P146" s="386">
        <v>44636</v>
      </c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310">
        <v>19</v>
      </c>
      <c r="B147" s="358">
        <v>44636</v>
      </c>
      <c r="C147" s="420"/>
      <c r="D147" s="469" t="s">
        <v>1058</v>
      </c>
      <c r="E147" s="310" t="s">
        <v>591</v>
      </c>
      <c r="F147" s="310">
        <v>76</v>
      </c>
      <c r="G147" s="310">
        <v>30</v>
      </c>
      <c r="H147" s="311">
        <v>58</v>
      </c>
      <c r="I147" s="322">
        <v>150</v>
      </c>
      <c r="J147" s="322" t="s">
        <v>1062</v>
      </c>
      <c r="K147" s="311">
        <f t="shared" ref="K147:K153" si="146">H147-F147</f>
        <v>-18</v>
      </c>
      <c r="L147" s="333">
        <v>100</v>
      </c>
      <c r="M147" s="334">
        <f t="shared" ref="M147" si="147">(K147*N147)-L147</f>
        <v>-1000</v>
      </c>
      <c r="N147" s="311">
        <v>50</v>
      </c>
      <c r="O147" s="335" t="s">
        <v>589</v>
      </c>
      <c r="P147" s="398">
        <v>44636</v>
      </c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10">
        <v>20</v>
      </c>
      <c r="B148" s="358">
        <v>44636</v>
      </c>
      <c r="C148" s="420"/>
      <c r="D148" s="469" t="s">
        <v>1059</v>
      </c>
      <c r="E148" s="310" t="s">
        <v>591</v>
      </c>
      <c r="F148" s="310">
        <v>190</v>
      </c>
      <c r="G148" s="310">
        <v>85</v>
      </c>
      <c r="H148" s="311">
        <v>85</v>
      </c>
      <c r="I148" s="322" t="s">
        <v>1060</v>
      </c>
      <c r="J148" s="322" t="s">
        <v>1098</v>
      </c>
      <c r="K148" s="311">
        <f t="shared" ref="K148:K150" si="148">H148-F148</f>
        <v>-105</v>
      </c>
      <c r="L148" s="333">
        <v>100</v>
      </c>
      <c r="M148" s="334">
        <f t="shared" ref="M148:M150" si="149">(K148*N148)-L148</f>
        <v>-2725</v>
      </c>
      <c r="N148" s="311">
        <v>25</v>
      </c>
      <c r="O148" s="335" t="s">
        <v>589</v>
      </c>
      <c r="P148" s="398">
        <v>44637</v>
      </c>
      <c r="Q148" s="249"/>
      <c r="R148" s="250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310">
        <v>21</v>
      </c>
      <c r="B149" s="358">
        <v>44636</v>
      </c>
      <c r="C149" s="420"/>
      <c r="D149" s="469" t="s">
        <v>1063</v>
      </c>
      <c r="E149" s="310" t="s">
        <v>591</v>
      </c>
      <c r="F149" s="310">
        <v>9</v>
      </c>
      <c r="G149" s="310">
        <v>5.9</v>
      </c>
      <c r="H149" s="311">
        <v>5.9</v>
      </c>
      <c r="I149" s="322" t="s">
        <v>1064</v>
      </c>
      <c r="J149" s="322" t="s">
        <v>1099</v>
      </c>
      <c r="K149" s="311">
        <f t="shared" si="148"/>
        <v>-3.0999999999999996</v>
      </c>
      <c r="L149" s="333">
        <v>100</v>
      </c>
      <c r="M149" s="334">
        <f t="shared" si="149"/>
        <v>-1030</v>
      </c>
      <c r="N149" s="311">
        <v>300</v>
      </c>
      <c r="O149" s="335" t="s">
        <v>589</v>
      </c>
      <c r="P149" s="398">
        <v>44637</v>
      </c>
      <c r="Q149" s="249"/>
      <c r="R149" s="250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310">
        <v>22</v>
      </c>
      <c r="B150" s="358">
        <v>44636</v>
      </c>
      <c r="C150" s="420"/>
      <c r="D150" s="469" t="s">
        <v>1065</v>
      </c>
      <c r="E150" s="310" t="s">
        <v>591</v>
      </c>
      <c r="F150" s="310">
        <v>41</v>
      </c>
      <c r="G150" s="310">
        <v>25</v>
      </c>
      <c r="H150" s="311">
        <v>25</v>
      </c>
      <c r="I150" s="322" t="s">
        <v>1066</v>
      </c>
      <c r="J150" s="322" t="s">
        <v>1100</v>
      </c>
      <c r="K150" s="311">
        <f t="shared" si="148"/>
        <v>-16</v>
      </c>
      <c r="L150" s="333">
        <v>100</v>
      </c>
      <c r="M150" s="334">
        <f t="shared" si="149"/>
        <v>-4100</v>
      </c>
      <c r="N150" s="311">
        <v>250</v>
      </c>
      <c r="O150" s="335" t="s">
        <v>589</v>
      </c>
      <c r="P150" s="398">
        <v>44637</v>
      </c>
      <c r="Q150" s="249"/>
      <c r="R150" s="250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285">
        <v>23</v>
      </c>
      <c r="B151" s="386">
        <v>44637</v>
      </c>
      <c r="C151" s="356"/>
      <c r="D151" s="368" t="s">
        <v>1085</v>
      </c>
      <c r="E151" s="285" t="s">
        <v>591</v>
      </c>
      <c r="F151" s="285">
        <v>42.5</v>
      </c>
      <c r="G151" s="285">
        <v>8</v>
      </c>
      <c r="H151" s="338">
        <v>63</v>
      </c>
      <c r="I151" s="350" t="s">
        <v>906</v>
      </c>
      <c r="J151" s="350" t="s">
        <v>1061</v>
      </c>
      <c r="K151" s="338">
        <f t="shared" si="146"/>
        <v>20.5</v>
      </c>
      <c r="L151" s="351">
        <v>100</v>
      </c>
      <c r="M151" s="352">
        <f t="shared" ref="M151:M153" si="150">(K151*N151)-L151</f>
        <v>412.5</v>
      </c>
      <c r="N151" s="338">
        <v>25</v>
      </c>
      <c r="O151" s="353" t="s">
        <v>589</v>
      </c>
      <c r="P151" s="386">
        <v>44637</v>
      </c>
      <c r="Q151" s="249"/>
      <c r="R151" s="250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285">
        <v>24</v>
      </c>
      <c r="B152" s="386">
        <v>44637</v>
      </c>
      <c r="C152" s="356"/>
      <c r="D152" s="368" t="s">
        <v>1087</v>
      </c>
      <c r="E152" s="285" t="s">
        <v>591</v>
      </c>
      <c r="F152" s="285">
        <v>4.1500000000000004</v>
      </c>
      <c r="G152" s="285">
        <v>2.75</v>
      </c>
      <c r="H152" s="338">
        <v>4.75</v>
      </c>
      <c r="I152" s="357" t="s">
        <v>1088</v>
      </c>
      <c r="J152" s="350" t="s">
        <v>1061</v>
      </c>
      <c r="K152" s="338">
        <f t="shared" si="146"/>
        <v>0.59999999999999964</v>
      </c>
      <c r="L152" s="351">
        <v>100</v>
      </c>
      <c r="M152" s="352">
        <f t="shared" si="150"/>
        <v>-85.000000000000014</v>
      </c>
      <c r="N152" s="338">
        <v>25</v>
      </c>
      <c r="O152" s="353" t="s">
        <v>589</v>
      </c>
      <c r="P152" s="386">
        <v>44637</v>
      </c>
      <c r="Q152" s="249"/>
      <c r="R152" s="250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285">
        <v>25</v>
      </c>
      <c r="B153" s="386">
        <v>44637</v>
      </c>
      <c r="C153" s="356"/>
      <c r="D153" s="368" t="s">
        <v>1097</v>
      </c>
      <c r="E153" s="285" t="s">
        <v>591</v>
      </c>
      <c r="F153" s="285">
        <v>42.5</v>
      </c>
      <c r="G153" s="285">
        <v>8</v>
      </c>
      <c r="H153" s="338">
        <v>61</v>
      </c>
      <c r="I153" s="350" t="s">
        <v>906</v>
      </c>
      <c r="J153" s="350" t="s">
        <v>1061</v>
      </c>
      <c r="K153" s="338">
        <f t="shared" si="146"/>
        <v>18.5</v>
      </c>
      <c r="L153" s="351">
        <v>100</v>
      </c>
      <c r="M153" s="352">
        <f t="shared" si="150"/>
        <v>362.5</v>
      </c>
      <c r="N153" s="338">
        <v>25</v>
      </c>
      <c r="O153" s="353" t="s">
        <v>589</v>
      </c>
      <c r="P153" s="386">
        <v>44637</v>
      </c>
      <c r="Q153" s="249"/>
      <c r="R153" s="250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251">
        <v>26</v>
      </c>
      <c r="B154" s="339">
        <v>44641</v>
      </c>
      <c r="C154" s="383"/>
      <c r="D154" s="384" t="s">
        <v>1127</v>
      </c>
      <c r="E154" s="251" t="s">
        <v>591</v>
      </c>
      <c r="F154" s="251" t="s">
        <v>1128</v>
      </c>
      <c r="G154" s="251">
        <v>45</v>
      </c>
      <c r="H154" s="252"/>
      <c r="I154" s="302" t="s">
        <v>1129</v>
      </c>
      <c r="J154" s="302" t="s">
        <v>592</v>
      </c>
      <c r="K154" s="252"/>
      <c r="L154" s="283"/>
      <c r="M154" s="284"/>
      <c r="N154" s="252"/>
      <c r="O154" s="367"/>
      <c r="P154" s="293"/>
      <c r="Q154" s="249"/>
      <c r="R154" s="250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251">
        <v>27</v>
      </c>
      <c r="B155" s="339">
        <v>44641</v>
      </c>
      <c r="C155" s="383"/>
      <c r="D155" s="384" t="s">
        <v>1135</v>
      </c>
      <c r="E155" s="251" t="s">
        <v>591</v>
      </c>
      <c r="F155" s="251" t="s">
        <v>1136</v>
      </c>
      <c r="G155" s="251">
        <v>29</v>
      </c>
      <c r="H155" s="252"/>
      <c r="I155" s="302" t="s">
        <v>1137</v>
      </c>
      <c r="J155" s="302" t="s">
        <v>592</v>
      </c>
      <c r="K155" s="252"/>
      <c r="L155" s="283"/>
      <c r="M155" s="284"/>
      <c r="N155" s="252"/>
      <c r="O155" s="367"/>
      <c r="P155" s="293"/>
      <c r="Q155" s="249"/>
      <c r="R155" s="250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251"/>
      <c r="B156" s="339"/>
      <c r="C156" s="383"/>
      <c r="D156" s="384"/>
      <c r="E156" s="251"/>
      <c r="F156" s="251"/>
      <c r="G156" s="251"/>
      <c r="H156" s="252"/>
      <c r="I156" s="302"/>
      <c r="J156" s="302"/>
      <c r="K156" s="252"/>
      <c r="L156" s="283"/>
      <c r="M156" s="284"/>
      <c r="N156" s="252"/>
      <c r="O156" s="367"/>
      <c r="P156" s="293"/>
      <c r="Q156" s="249"/>
      <c r="R156" s="250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301" customFormat="1" ht="12.75" customHeight="1">
      <c r="A157" s="385"/>
      <c r="B157" s="385"/>
      <c r="C157" s="385"/>
      <c r="D157" s="385"/>
      <c r="E157" s="385"/>
      <c r="F157" s="385"/>
      <c r="G157" s="385"/>
      <c r="H157" s="385"/>
      <c r="I157" s="385"/>
      <c r="J157" s="385"/>
      <c r="K157" s="252"/>
      <c r="L157" s="283"/>
      <c r="M157" s="284"/>
      <c r="N157" s="252"/>
      <c r="O157" s="367"/>
      <c r="P157" s="293"/>
      <c r="Q157" s="298"/>
      <c r="R157" s="299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300"/>
      <c r="AG157" s="300"/>
      <c r="AH157" s="300"/>
      <c r="AI157" s="300"/>
      <c r="AJ157" s="300"/>
      <c r="AK157" s="300"/>
      <c r="AL157" s="300"/>
    </row>
    <row r="158" spans="1:38" ht="14.25" customHeight="1">
      <c r="A158" s="151"/>
      <c r="B158" s="156"/>
      <c r="C158" s="156"/>
      <c r="D158" s="157"/>
      <c r="E158" s="151"/>
      <c r="F158" s="158"/>
      <c r="G158" s="151"/>
      <c r="H158" s="151"/>
      <c r="I158" s="151"/>
      <c r="J158" s="156"/>
      <c r="K158" s="159"/>
      <c r="L158" s="151"/>
      <c r="M158" s="151"/>
      <c r="N158" s="151"/>
      <c r="O158" s="160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94" t="s">
        <v>613</v>
      </c>
      <c r="B159" s="161"/>
      <c r="C159" s="161"/>
      <c r="D159" s="162"/>
      <c r="E159" s="135"/>
      <c r="F159" s="6"/>
      <c r="G159" s="6"/>
      <c r="H159" s="136"/>
      <c r="I159" s="163"/>
      <c r="J159" s="1"/>
      <c r="K159" s="6"/>
      <c r="L159" s="6"/>
      <c r="M159" s="6"/>
      <c r="N159" s="1"/>
      <c r="O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95" t="s">
        <v>16</v>
      </c>
      <c r="B160" s="96" t="s">
        <v>566</v>
      </c>
      <c r="C160" s="96"/>
      <c r="D160" s="97" t="s">
        <v>577</v>
      </c>
      <c r="E160" s="96" t="s">
        <v>578</v>
      </c>
      <c r="F160" s="96" t="s">
        <v>579</v>
      </c>
      <c r="G160" s="96" t="s">
        <v>580</v>
      </c>
      <c r="H160" s="96" t="s">
        <v>581</v>
      </c>
      <c r="I160" s="96" t="s">
        <v>582</v>
      </c>
      <c r="J160" s="95" t="s">
        <v>583</v>
      </c>
      <c r="K160" s="139" t="s">
        <v>600</v>
      </c>
      <c r="L160" s="140" t="s">
        <v>585</v>
      </c>
      <c r="M160" s="98" t="s">
        <v>586</v>
      </c>
      <c r="N160" s="96" t="s">
        <v>587</v>
      </c>
      <c r="O160" s="97" t="s">
        <v>588</v>
      </c>
      <c r="P160" s="96" t="s">
        <v>820</v>
      </c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38" s="247" customFormat="1" ht="14.25" customHeight="1">
      <c r="A161" s="271">
        <v>1</v>
      </c>
      <c r="B161" s="272">
        <v>44488</v>
      </c>
      <c r="C161" s="273"/>
      <c r="D161" s="274" t="s">
        <v>137</v>
      </c>
      <c r="E161" s="275" t="s">
        <v>1068</v>
      </c>
      <c r="F161" s="276">
        <v>235.25</v>
      </c>
      <c r="G161" s="276">
        <v>198</v>
      </c>
      <c r="H161" s="275"/>
      <c r="I161" s="277" t="s">
        <v>825</v>
      </c>
      <c r="J161" s="278" t="s">
        <v>592</v>
      </c>
      <c r="K161" s="278"/>
      <c r="L161" s="279"/>
      <c r="M161" s="280"/>
      <c r="N161" s="278"/>
      <c r="O161" s="281"/>
      <c r="P161" s="278"/>
      <c r="Q161" s="246"/>
      <c r="R161" s="1" t="s">
        <v>590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399">
        <v>2</v>
      </c>
      <c r="B162" s="386">
        <v>44599</v>
      </c>
      <c r="C162" s="400"/>
      <c r="D162" s="401" t="s">
        <v>71</v>
      </c>
      <c r="E162" s="402" t="s">
        <v>591</v>
      </c>
      <c r="F162" s="399">
        <v>200</v>
      </c>
      <c r="G162" s="399">
        <v>183</v>
      </c>
      <c r="H162" s="402">
        <v>224</v>
      </c>
      <c r="I162" s="403" t="s">
        <v>860</v>
      </c>
      <c r="J162" s="404" t="s">
        <v>978</v>
      </c>
      <c r="K162" s="404">
        <f t="shared" ref="K162" si="151">H162-F162</f>
        <v>24</v>
      </c>
      <c r="L162" s="405">
        <f>(F162*-0.7)/100</f>
        <v>-1.4</v>
      </c>
      <c r="M162" s="406">
        <f t="shared" ref="M162" si="152">(K162+L162)/F162</f>
        <v>0.113</v>
      </c>
      <c r="N162" s="404" t="s">
        <v>589</v>
      </c>
      <c r="O162" s="407">
        <v>44624</v>
      </c>
      <c r="P162" s="421"/>
      <c r="Q162" s="246"/>
      <c r="R162" s="246" t="s">
        <v>590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ht="14.25" customHeight="1">
      <c r="A163" s="164"/>
      <c r="B163" s="141"/>
      <c r="C163" s="165"/>
      <c r="D163" s="100"/>
      <c r="E163" s="166"/>
      <c r="F163" s="166"/>
      <c r="G163" s="166"/>
      <c r="H163" s="166"/>
      <c r="I163" s="166"/>
      <c r="J163" s="166"/>
      <c r="K163" s="167"/>
      <c r="L163" s="168"/>
      <c r="M163" s="166"/>
      <c r="N163" s="169"/>
      <c r="O163" s="170"/>
      <c r="P163" s="170"/>
      <c r="R163" s="6"/>
      <c r="S163" s="41"/>
      <c r="T163" s="1"/>
      <c r="U163" s="1"/>
      <c r="V163" s="1"/>
      <c r="W163" s="1"/>
      <c r="X163" s="1"/>
      <c r="Y163" s="1"/>
      <c r="Z163" s="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</row>
    <row r="164" spans="1:38" ht="12.75" customHeight="1">
      <c r="A164" s="119" t="s">
        <v>593</v>
      </c>
      <c r="B164" s="119"/>
      <c r="C164" s="119"/>
      <c r="D164" s="119"/>
      <c r="E164" s="41"/>
      <c r="F164" s="127" t="s">
        <v>595</v>
      </c>
      <c r="G164" s="56"/>
      <c r="H164" s="56"/>
      <c r="I164" s="56"/>
      <c r="J164" s="6"/>
      <c r="K164" s="145"/>
      <c r="L164" s="146"/>
      <c r="M164" s="6"/>
      <c r="N164" s="109"/>
      <c r="O164" s="171"/>
      <c r="P164" s="1"/>
      <c r="Q164" s="1"/>
      <c r="R164" s="6"/>
      <c r="S164" s="1"/>
      <c r="T164" s="1"/>
      <c r="U164" s="1"/>
      <c r="V164" s="1"/>
      <c r="W164" s="1"/>
      <c r="X164" s="1"/>
      <c r="Y164" s="1"/>
    </row>
    <row r="165" spans="1:38" ht="12.75" customHeight="1">
      <c r="A165" s="126" t="s">
        <v>594</v>
      </c>
      <c r="B165" s="119"/>
      <c r="C165" s="119"/>
      <c r="D165" s="119"/>
      <c r="E165" s="6"/>
      <c r="F165" s="127" t="s">
        <v>597</v>
      </c>
      <c r="G165" s="6"/>
      <c r="H165" s="6" t="s">
        <v>816</v>
      </c>
      <c r="I165" s="6"/>
      <c r="J165" s="1"/>
      <c r="K165" s="6"/>
      <c r="L165" s="6"/>
      <c r="M165" s="6"/>
      <c r="N165" s="1"/>
      <c r="O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38" ht="12.75" customHeight="1">
      <c r="A166" s="126"/>
      <c r="B166" s="119"/>
      <c r="C166" s="119"/>
      <c r="D166" s="119"/>
      <c r="E166" s="6"/>
      <c r="F166" s="127"/>
      <c r="G166" s="6"/>
      <c r="H166" s="6"/>
      <c r="I166" s="6"/>
      <c r="J166" s="1"/>
      <c r="K166" s="6"/>
      <c r="L166" s="6"/>
      <c r="M166" s="6"/>
      <c r="N166" s="1"/>
      <c r="O166" s="1"/>
      <c r="Q166" s="1"/>
      <c r="R166" s="5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1"/>
      <c r="B167" s="134" t="s">
        <v>614</v>
      </c>
      <c r="C167" s="134"/>
      <c r="D167" s="134"/>
      <c r="E167" s="134"/>
      <c r="F167" s="135"/>
      <c r="G167" s="6"/>
      <c r="H167" s="6"/>
      <c r="I167" s="136"/>
      <c r="J167" s="137"/>
      <c r="K167" s="138"/>
      <c r="L167" s="137"/>
      <c r="M167" s="6"/>
      <c r="N167" s="1"/>
      <c r="O167" s="1"/>
      <c r="Q167" s="1"/>
      <c r="R167" s="56"/>
      <c r="S167" s="1"/>
      <c r="T167" s="1"/>
      <c r="U167" s="1"/>
      <c r="V167" s="1"/>
      <c r="W167" s="1"/>
      <c r="X167" s="1"/>
      <c r="Y167" s="1"/>
      <c r="Z167" s="1"/>
    </row>
    <row r="168" spans="1:38" ht="38.25" customHeight="1">
      <c r="A168" s="95" t="s">
        <v>16</v>
      </c>
      <c r="B168" s="96" t="s">
        <v>566</v>
      </c>
      <c r="C168" s="96"/>
      <c r="D168" s="97" t="s">
        <v>577</v>
      </c>
      <c r="E168" s="96" t="s">
        <v>578</v>
      </c>
      <c r="F168" s="96" t="s">
        <v>579</v>
      </c>
      <c r="G168" s="96" t="s">
        <v>599</v>
      </c>
      <c r="H168" s="96" t="s">
        <v>581</v>
      </c>
      <c r="I168" s="96" t="s">
        <v>582</v>
      </c>
      <c r="J168" s="172" t="s">
        <v>583</v>
      </c>
      <c r="K168" s="139" t="s">
        <v>600</v>
      </c>
      <c r="L168" s="149" t="s">
        <v>608</v>
      </c>
      <c r="M168" s="96" t="s">
        <v>609</v>
      </c>
      <c r="N168" s="140" t="s">
        <v>585</v>
      </c>
      <c r="O168" s="98" t="s">
        <v>586</v>
      </c>
      <c r="P168" s="96" t="s">
        <v>587</v>
      </c>
      <c r="Q168" s="97" t="s">
        <v>588</v>
      </c>
      <c r="R168" s="56"/>
      <c r="S168" s="1"/>
      <c r="T168" s="1"/>
      <c r="U168" s="1"/>
      <c r="V168" s="1"/>
      <c r="W168" s="1"/>
      <c r="X168" s="1"/>
      <c r="Y168" s="1"/>
      <c r="Z168" s="1"/>
    </row>
    <row r="169" spans="1:38" ht="14.25" customHeight="1">
      <c r="A169" s="101"/>
      <c r="B169" s="102"/>
      <c r="C169" s="173"/>
      <c r="D169" s="103"/>
      <c r="E169" s="104"/>
      <c r="F169" s="174"/>
      <c r="G169" s="101"/>
      <c r="H169" s="104"/>
      <c r="I169" s="105"/>
      <c r="J169" s="175"/>
      <c r="K169" s="175"/>
      <c r="L169" s="176"/>
      <c r="M169" s="99"/>
      <c r="N169" s="176"/>
      <c r="O169" s="177"/>
      <c r="P169" s="178"/>
      <c r="Q169" s="179"/>
      <c r="R169" s="144"/>
      <c r="S169" s="113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38" ht="14.25" customHeight="1">
      <c r="A170" s="101"/>
      <c r="B170" s="102"/>
      <c r="C170" s="173"/>
      <c r="D170" s="103"/>
      <c r="E170" s="104"/>
      <c r="F170" s="174"/>
      <c r="G170" s="101"/>
      <c r="H170" s="104"/>
      <c r="I170" s="105"/>
      <c r="J170" s="175"/>
      <c r="K170" s="175"/>
      <c r="L170" s="176"/>
      <c r="M170" s="99"/>
      <c r="N170" s="176"/>
      <c r="O170" s="177"/>
      <c r="P170" s="178"/>
      <c r="Q170" s="179"/>
      <c r="R170" s="144"/>
      <c r="S170" s="113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38" ht="14.25" customHeight="1">
      <c r="A171" s="101"/>
      <c r="B171" s="102"/>
      <c r="C171" s="173"/>
      <c r="D171" s="103"/>
      <c r="E171" s="104"/>
      <c r="F171" s="174"/>
      <c r="G171" s="101"/>
      <c r="H171" s="104"/>
      <c r="I171" s="105"/>
      <c r="J171" s="175"/>
      <c r="K171" s="175"/>
      <c r="L171" s="176"/>
      <c r="M171" s="99"/>
      <c r="N171" s="176"/>
      <c r="O171" s="177"/>
      <c r="P171" s="178"/>
      <c r="Q171" s="179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01"/>
      <c r="B172" s="102"/>
      <c r="C172" s="173"/>
      <c r="D172" s="103"/>
      <c r="E172" s="104"/>
      <c r="F172" s="175"/>
      <c r="G172" s="101"/>
      <c r="H172" s="104"/>
      <c r="I172" s="105"/>
      <c r="J172" s="175"/>
      <c r="K172" s="175"/>
      <c r="L172" s="176"/>
      <c r="M172" s="99"/>
      <c r="N172" s="176"/>
      <c r="O172" s="177"/>
      <c r="P172" s="178"/>
      <c r="Q172" s="179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01"/>
      <c r="B173" s="102"/>
      <c r="C173" s="173"/>
      <c r="D173" s="103"/>
      <c r="E173" s="104"/>
      <c r="F173" s="175"/>
      <c r="G173" s="101"/>
      <c r="H173" s="104"/>
      <c r="I173" s="105"/>
      <c r="J173" s="175"/>
      <c r="K173" s="175"/>
      <c r="L173" s="176"/>
      <c r="M173" s="99"/>
      <c r="N173" s="176"/>
      <c r="O173" s="177"/>
      <c r="P173" s="178"/>
      <c r="Q173" s="179"/>
      <c r="R173" s="6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01"/>
      <c r="B174" s="102"/>
      <c r="C174" s="173"/>
      <c r="D174" s="103"/>
      <c r="E174" s="104"/>
      <c r="F174" s="174"/>
      <c r="G174" s="101"/>
      <c r="H174" s="104"/>
      <c r="I174" s="105"/>
      <c r="J174" s="175"/>
      <c r="K174" s="175"/>
      <c r="L174" s="176"/>
      <c r="M174" s="99"/>
      <c r="N174" s="176"/>
      <c r="O174" s="177"/>
      <c r="P174" s="178"/>
      <c r="Q174" s="179"/>
      <c r="R174" s="6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4.25" customHeight="1">
      <c r="A175" s="101"/>
      <c r="B175" s="102"/>
      <c r="C175" s="173"/>
      <c r="D175" s="103"/>
      <c r="E175" s="104"/>
      <c r="F175" s="174"/>
      <c r="G175" s="101"/>
      <c r="H175" s="104"/>
      <c r="I175" s="105"/>
      <c r="J175" s="175"/>
      <c r="K175" s="175"/>
      <c r="L175" s="175"/>
      <c r="M175" s="175"/>
      <c r="N175" s="176"/>
      <c r="O175" s="180"/>
      <c r="P175" s="178"/>
      <c r="Q175" s="179"/>
      <c r="R175" s="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01"/>
      <c r="B176" s="102"/>
      <c r="C176" s="173"/>
      <c r="D176" s="103"/>
      <c r="E176" s="104"/>
      <c r="F176" s="175"/>
      <c r="G176" s="101"/>
      <c r="H176" s="104"/>
      <c r="I176" s="105"/>
      <c r="J176" s="175"/>
      <c r="K176" s="175"/>
      <c r="L176" s="176"/>
      <c r="M176" s="99"/>
      <c r="N176" s="176"/>
      <c r="O176" s="177"/>
      <c r="P176" s="178"/>
      <c r="Q176" s="179"/>
      <c r="R176" s="144"/>
      <c r="S176" s="113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01"/>
      <c r="B177" s="102"/>
      <c r="C177" s="173"/>
      <c r="D177" s="103"/>
      <c r="E177" s="104"/>
      <c r="F177" s="174"/>
      <c r="G177" s="101"/>
      <c r="H177" s="104"/>
      <c r="I177" s="105"/>
      <c r="J177" s="181"/>
      <c r="K177" s="181"/>
      <c r="L177" s="181"/>
      <c r="M177" s="181"/>
      <c r="N177" s="182"/>
      <c r="O177" s="177"/>
      <c r="P177" s="106"/>
      <c r="Q177" s="179"/>
      <c r="R177" s="144"/>
      <c r="S177" s="113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>
      <c r="A178" s="126"/>
      <c r="B178" s="119"/>
      <c r="C178" s="119"/>
      <c r="D178" s="119"/>
      <c r="E178" s="6"/>
      <c r="F178" s="127"/>
      <c r="G178" s="6"/>
      <c r="H178" s="6"/>
      <c r="I178" s="6"/>
      <c r="J178" s="1"/>
      <c r="K178" s="6"/>
      <c r="L178" s="6"/>
      <c r="M178" s="6"/>
      <c r="N178" s="1"/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38" ht="12.75" customHeight="1">
      <c r="A179" s="126"/>
      <c r="B179" s="119"/>
      <c r="C179" s="119"/>
      <c r="D179" s="119"/>
      <c r="E179" s="6"/>
      <c r="F179" s="127"/>
      <c r="G179" s="56"/>
      <c r="H179" s="41"/>
      <c r="I179" s="56"/>
      <c r="J179" s="6"/>
      <c r="K179" s="145"/>
      <c r="L179" s="146"/>
      <c r="M179" s="6"/>
      <c r="N179" s="109"/>
      <c r="O179" s="147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38" ht="12.75" customHeight="1">
      <c r="A180" s="56"/>
      <c r="B180" s="108"/>
      <c r="C180" s="108"/>
      <c r="D180" s="41"/>
      <c r="E180" s="56"/>
      <c r="F180" s="56"/>
      <c r="G180" s="56"/>
      <c r="H180" s="41"/>
      <c r="I180" s="56"/>
      <c r="J180" s="6"/>
      <c r="K180" s="145"/>
      <c r="L180" s="146"/>
      <c r="M180" s="6"/>
      <c r="N180" s="109"/>
      <c r="O180" s="147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38" ht="12.75" customHeight="1">
      <c r="A181" s="41"/>
      <c r="B181" s="183" t="s">
        <v>615</v>
      </c>
      <c r="C181" s="183"/>
      <c r="D181" s="183"/>
      <c r="E181" s="183"/>
      <c r="F181" s="6"/>
      <c r="G181" s="6"/>
      <c r="H181" s="137"/>
      <c r="I181" s="6"/>
      <c r="J181" s="137"/>
      <c r="K181" s="138"/>
      <c r="L181" s="6"/>
      <c r="M181" s="6"/>
      <c r="N181" s="1"/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38" ht="38.25" customHeight="1">
      <c r="A182" s="95" t="s">
        <v>16</v>
      </c>
      <c r="B182" s="96" t="s">
        <v>566</v>
      </c>
      <c r="C182" s="96"/>
      <c r="D182" s="97" t="s">
        <v>577</v>
      </c>
      <c r="E182" s="96" t="s">
        <v>578</v>
      </c>
      <c r="F182" s="96" t="s">
        <v>579</v>
      </c>
      <c r="G182" s="96" t="s">
        <v>616</v>
      </c>
      <c r="H182" s="96" t="s">
        <v>617</v>
      </c>
      <c r="I182" s="96" t="s">
        <v>582</v>
      </c>
      <c r="J182" s="184" t="s">
        <v>583</v>
      </c>
      <c r="K182" s="96" t="s">
        <v>584</v>
      </c>
      <c r="L182" s="96" t="s">
        <v>618</v>
      </c>
      <c r="M182" s="96" t="s">
        <v>587</v>
      </c>
      <c r="N182" s="97" t="s">
        <v>588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38" ht="12.75" customHeight="1">
      <c r="A183" s="185">
        <v>1</v>
      </c>
      <c r="B183" s="186">
        <v>41579</v>
      </c>
      <c r="C183" s="186"/>
      <c r="D183" s="187" t="s">
        <v>619</v>
      </c>
      <c r="E183" s="188" t="s">
        <v>620</v>
      </c>
      <c r="F183" s="189">
        <v>82</v>
      </c>
      <c r="G183" s="188" t="s">
        <v>621</v>
      </c>
      <c r="H183" s="188">
        <v>100</v>
      </c>
      <c r="I183" s="190">
        <v>100</v>
      </c>
      <c r="J183" s="191" t="s">
        <v>622</v>
      </c>
      <c r="K183" s="192">
        <f t="shared" ref="K183:K235" si="153">H183-F183</f>
        <v>18</v>
      </c>
      <c r="L183" s="193">
        <f t="shared" ref="L183:L235" si="154">K183/F183</f>
        <v>0.21951219512195122</v>
      </c>
      <c r="M183" s="188" t="s">
        <v>589</v>
      </c>
      <c r="N183" s="194">
        <v>42657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185">
        <v>2</v>
      </c>
      <c r="B184" s="186">
        <v>41794</v>
      </c>
      <c r="C184" s="186"/>
      <c r="D184" s="187" t="s">
        <v>623</v>
      </c>
      <c r="E184" s="188" t="s">
        <v>591</v>
      </c>
      <c r="F184" s="189">
        <v>257</v>
      </c>
      <c r="G184" s="188" t="s">
        <v>621</v>
      </c>
      <c r="H184" s="188">
        <v>300</v>
      </c>
      <c r="I184" s="190">
        <v>300</v>
      </c>
      <c r="J184" s="191" t="s">
        <v>622</v>
      </c>
      <c r="K184" s="192">
        <f t="shared" si="153"/>
        <v>43</v>
      </c>
      <c r="L184" s="193">
        <f t="shared" si="154"/>
        <v>0.16731517509727625</v>
      </c>
      <c r="M184" s="188" t="s">
        <v>589</v>
      </c>
      <c r="N184" s="194">
        <v>41822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185">
        <v>3</v>
      </c>
      <c r="B185" s="186">
        <v>41828</v>
      </c>
      <c r="C185" s="186"/>
      <c r="D185" s="187" t="s">
        <v>624</v>
      </c>
      <c r="E185" s="188" t="s">
        <v>591</v>
      </c>
      <c r="F185" s="189">
        <v>393</v>
      </c>
      <c r="G185" s="188" t="s">
        <v>621</v>
      </c>
      <c r="H185" s="188">
        <v>468</v>
      </c>
      <c r="I185" s="190">
        <v>468</v>
      </c>
      <c r="J185" s="191" t="s">
        <v>622</v>
      </c>
      <c r="K185" s="192">
        <f t="shared" si="153"/>
        <v>75</v>
      </c>
      <c r="L185" s="193">
        <f t="shared" si="154"/>
        <v>0.19083969465648856</v>
      </c>
      <c r="M185" s="188" t="s">
        <v>589</v>
      </c>
      <c r="N185" s="194">
        <v>41863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185">
        <v>4</v>
      </c>
      <c r="B186" s="186">
        <v>41857</v>
      </c>
      <c r="C186" s="186"/>
      <c r="D186" s="187" t="s">
        <v>625</v>
      </c>
      <c r="E186" s="188" t="s">
        <v>591</v>
      </c>
      <c r="F186" s="189">
        <v>205</v>
      </c>
      <c r="G186" s="188" t="s">
        <v>621</v>
      </c>
      <c r="H186" s="188">
        <v>275</v>
      </c>
      <c r="I186" s="190">
        <v>250</v>
      </c>
      <c r="J186" s="191" t="s">
        <v>622</v>
      </c>
      <c r="K186" s="192">
        <f t="shared" si="153"/>
        <v>70</v>
      </c>
      <c r="L186" s="193">
        <f t="shared" si="154"/>
        <v>0.34146341463414637</v>
      </c>
      <c r="M186" s="188" t="s">
        <v>589</v>
      </c>
      <c r="N186" s="194">
        <v>41962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185">
        <v>5</v>
      </c>
      <c r="B187" s="186">
        <v>41886</v>
      </c>
      <c r="C187" s="186"/>
      <c r="D187" s="187" t="s">
        <v>626</v>
      </c>
      <c r="E187" s="188" t="s">
        <v>591</v>
      </c>
      <c r="F187" s="189">
        <v>162</v>
      </c>
      <c r="G187" s="188" t="s">
        <v>621</v>
      </c>
      <c r="H187" s="188">
        <v>190</v>
      </c>
      <c r="I187" s="190">
        <v>190</v>
      </c>
      <c r="J187" s="191" t="s">
        <v>622</v>
      </c>
      <c r="K187" s="192">
        <f t="shared" si="153"/>
        <v>28</v>
      </c>
      <c r="L187" s="193">
        <f t="shared" si="154"/>
        <v>0.1728395061728395</v>
      </c>
      <c r="M187" s="188" t="s">
        <v>589</v>
      </c>
      <c r="N187" s="194">
        <v>42006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85">
        <v>6</v>
      </c>
      <c r="B188" s="186">
        <v>41886</v>
      </c>
      <c r="C188" s="186"/>
      <c r="D188" s="187" t="s">
        <v>627</v>
      </c>
      <c r="E188" s="188" t="s">
        <v>591</v>
      </c>
      <c r="F188" s="189">
        <v>75</v>
      </c>
      <c r="G188" s="188" t="s">
        <v>621</v>
      </c>
      <c r="H188" s="188">
        <v>91.5</v>
      </c>
      <c r="I188" s="190" t="s">
        <v>628</v>
      </c>
      <c r="J188" s="191" t="s">
        <v>629</v>
      </c>
      <c r="K188" s="192">
        <f t="shared" si="153"/>
        <v>16.5</v>
      </c>
      <c r="L188" s="193">
        <f t="shared" si="154"/>
        <v>0.22</v>
      </c>
      <c r="M188" s="188" t="s">
        <v>589</v>
      </c>
      <c r="N188" s="194">
        <v>41954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85">
        <v>7</v>
      </c>
      <c r="B189" s="186">
        <v>41913</v>
      </c>
      <c r="C189" s="186"/>
      <c r="D189" s="187" t="s">
        <v>630</v>
      </c>
      <c r="E189" s="188" t="s">
        <v>591</v>
      </c>
      <c r="F189" s="189">
        <v>850</v>
      </c>
      <c r="G189" s="188" t="s">
        <v>621</v>
      </c>
      <c r="H189" s="188">
        <v>982.5</v>
      </c>
      <c r="I189" s="190">
        <v>1050</v>
      </c>
      <c r="J189" s="191" t="s">
        <v>631</v>
      </c>
      <c r="K189" s="192">
        <f t="shared" si="153"/>
        <v>132.5</v>
      </c>
      <c r="L189" s="193">
        <f t="shared" si="154"/>
        <v>0.15588235294117647</v>
      </c>
      <c r="M189" s="188" t="s">
        <v>589</v>
      </c>
      <c r="N189" s="194">
        <v>42039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85">
        <v>8</v>
      </c>
      <c r="B190" s="186">
        <v>41913</v>
      </c>
      <c r="C190" s="186"/>
      <c r="D190" s="187" t="s">
        <v>632</v>
      </c>
      <c r="E190" s="188" t="s">
        <v>591</v>
      </c>
      <c r="F190" s="189">
        <v>475</v>
      </c>
      <c r="G190" s="188" t="s">
        <v>621</v>
      </c>
      <c r="H190" s="188">
        <v>515</v>
      </c>
      <c r="I190" s="190">
        <v>600</v>
      </c>
      <c r="J190" s="191" t="s">
        <v>633</v>
      </c>
      <c r="K190" s="192">
        <f t="shared" si="153"/>
        <v>40</v>
      </c>
      <c r="L190" s="193">
        <f t="shared" si="154"/>
        <v>8.4210526315789472E-2</v>
      </c>
      <c r="M190" s="188" t="s">
        <v>589</v>
      </c>
      <c r="N190" s="194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85">
        <v>9</v>
      </c>
      <c r="B191" s="186">
        <v>41913</v>
      </c>
      <c r="C191" s="186"/>
      <c r="D191" s="187" t="s">
        <v>634</v>
      </c>
      <c r="E191" s="188" t="s">
        <v>591</v>
      </c>
      <c r="F191" s="189">
        <v>86</v>
      </c>
      <c r="G191" s="188" t="s">
        <v>621</v>
      </c>
      <c r="H191" s="188">
        <v>99</v>
      </c>
      <c r="I191" s="190">
        <v>140</v>
      </c>
      <c r="J191" s="191" t="s">
        <v>635</v>
      </c>
      <c r="K191" s="192">
        <f t="shared" si="153"/>
        <v>13</v>
      </c>
      <c r="L191" s="193">
        <f t="shared" si="154"/>
        <v>0.15116279069767441</v>
      </c>
      <c r="M191" s="188" t="s">
        <v>589</v>
      </c>
      <c r="N191" s="194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85">
        <v>10</v>
      </c>
      <c r="B192" s="186">
        <v>41926</v>
      </c>
      <c r="C192" s="186"/>
      <c r="D192" s="187" t="s">
        <v>636</v>
      </c>
      <c r="E192" s="188" t="s">
        <v>591</v>
      </c>
      <c r="F192" s="189">
        <v>496.6</v>
      </c>
      <c r="G192" s="188" t="s">
        <v>621</v>
      </c>
      <c r="H192" s="188">
        <v>621</v>
      </c>
      <c r="I192" s="190">
        <v>580</v>
      </c>
      <c r="J192" s="191" t="s">
        <v>622</v>
      </c>
      <c r="K192" s="192">
        <f t="shared" si="153"/>
        <v>124.39999999999998</v>
      </c>
      <c r="L192" s="193">
        <f t="shared" si="154"/>
        <v>0.25050342327829234</v>
      </c>
      <c r="M192" s="188" t="s">
        <v>589</v>
      </c>
      <c r="N192" s="194">
        <v>42605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</v>
      </c>
      <c r="B193" s="186">
        <v>41926</v>
      </c>
      <c r="C193" s="186"/>
      <c r="D193" s="187" t="s">
        <v>637</v>
      </c>
      <c r="E193" s="188" t="s">
        <v>591</v>
      </c>
      <c r="F193" s="189">
        <v>2481.9</v>
      </c>
      <c r="G193" s="188" t="s">
        <v>621</v>
      </c>
      <c r="H193" s="188">
        <v>2840</v>
      </c>
      <c r="I193" s="190">
        <v>2870</v>
      </c>
      <c r="J193" s="191" t="s">
        <v>638</v>
      </c>
      <c r="K193" s="192">
        <f t="shared" si="153"/>
        <v>358.09999999999991</v>
      </c>
      <c r="L193" s="193">
        <f t="shared" si="154"/>
        <v>0.14428462065353154</v>
      </c>
      <c r="M193" s="188" t="s">
        <v>589</v>
      </c>
      <c r="N193" s="194">
        <v>42017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12</v>
      </c>
      <c r="B194" s="186">
        <v>41928</v>
      </c>
      <c r="C194" s="186"/>
      <c r="D194" s="187" t="s">
        <v>639</v>
      </c>
      <c r="E194" s="188" t="s">
        <v>591</v>
      </c>
      <c r="F194" s="189">
        <v>84.5</v>
      </c>
      <c r="G194" s="188" t="s">
        <v>621</v>
      </c>
      <c r="H194" s="188">
        <v>93</v>
      </c>
      <c r="I194" s="190">
        <v>110</v>
      </c>
      <c r="J194" s="191" t="s">
        <v>640</v>
      </c>
      <c r="K194" s="192">
        <f t="shared" si="153"/>
        <v>8.5</v>
      </c>
      <c r="L194" s="193">
        <f t="shared" si="154"/>
        <v>0.10059171597633136</v>
      </c>
      <c r="M194" s="188" t="s">
        <v>589</v>
      </c>
      <c r="N194" s="194">
        <v>41939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13</v>
      </c>
      <c r="B195" s="186">
        <v>41928</v>
      </c>
      <c r="C195" s="186"/>
      <c r="D195" s="187" t="s">
        <v>641</v>
      </c>
      <c r="E195" s="188" t="s">
        <v>591</v>
      </c>
      <c r="F195" s="189">
        <v>401</v>
      </c>
      <c r="G195" s="188" t="s">
        <v>621</v>
      </c>
      <c r="H195" s="188">
        <v>428</v>
      </c>
      <c r="I195" s="190">
        <v>450</v>
      </c>
      <c r="J195" s="191" t="s">
        <v>642</v>
      </c>
      <c r="K195" s="192">
        <f t="shared" si="153"/>
        <v>27</v>
      </c>
      <c r="L195" s="193">
        <f t="shared" si="154"/>
        <v>6.7331670822942641E-2</v>
      </c>
      <c r="M195" s="188" t="s">
        <v>589</v>
      </c>
      <c r="N195" s="194">
        <v>42020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14</v>
      </c>
      <c r="B196" s="186">
        <v>41928</v>
      </c>
      <c r="C196" s="186"/>
      <c r="D196" s="187" t="s">
        <v>643</v>
      </c>
      <c r="E196" s="188" t="s">
        <v>591</v>
      </c>
      <c r="F196" s="189">
        <v>101</v>
      </c>
      <c r="G196" s="188" t="s">
        <v>621</v>
      </c>
      <c r="H196" s="188">
        <v>112</v>
      </c>
      <c r="I196" s="190">
        <v>120</v>
      </c>
      <c r="J196" s="191" t="s">
        <v>644</v>
      </c>
      <c r="K196" s="192">
        <f t="shared" si="153"/>
        <v>11</v>
      </c>
      <c r="L196" s="193">
        <f t="shared" si="154"/>
        <v>0.10891089108910891</v>
      </c>
      <c r="M196" s="188" t="s">
        <v>589</v>
      </c>
      <c r="N196" s="194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15</v>
      </c>
      <c r="B197" s="186">
        <v>41954</v>
      </c>
      <c r="C197" s="186"/>
      <c r="D197" s="187" t="s">
        <v>645</v>
      </c>
      <c r="E197" s="188" t="s">
        <v>591</v>
      </c>
      <c r="F197" s="189">
        <v>59</v>
      </c>
      <c r="G197" s="188" t="s">
        <v>621</v>
      </c>
      <c r="H197" s="188">
        <v>76</v>
      </c>
      <c r="I197" s="190">
        <v>76</v>
      </c>
      <c r="J197" s="191" t="s">
        <v>622</v>
      </c>
      <c r="K197" s="192">
        <f t="shared" si="153"/>
        <v>17</v>
      </c>
      <c r="L197" s="193">
        <f t="shared" si="154"/>
        <v>0.28813559322033899</v>
      </c>
      <c r="M197" s="188" t="s">
        <v>589</v>
      </c>
      <c r="N197" s="194">
        <v>43032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16</v>
      </c>
      <c r="B198" s="186">
        <v>41954</v>
      </c>
      <c r="C198" s="186"/>
      <c r="D198" s="187" t="s">
        <v>634</v>
      </c>
      <c r="E198" s="188" t="s">
        <v>591</v>
      </c>
      <c r="F198" s="189">
        <v>99</v>
      </c>
      <c r="G198" s="188" t="s">
        <v>621</v>
      </c>
      <c r="H198" s="188">
        <v>120</v>
      </c>
      <c r="I198" s="190">
        <v>120</v>
      </c>
      <c r="J198" s="191" t="s">
        <v>602</v>
      </c>
      <c r="K198" s="192">
        <f t="shared" si="153"/>
        <v>21</v>
      </c>
      <c r="L198" s="193">
        <f t="shared" si="154"/>
        <v>0.21212121212121213</v>
      </c>
      <c r="M198" s="188" t="s">
        <v>589</v>
      </c>
      <c r="N198" s="194">
        <v>41960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17</v>
      </c>
      <c r="B199" s="186">
        <v>41956</v>
      </c>
      <c r="C199" s="186"/>
      <c r="D199" s="187" t="s">
        <v>646</v>
      </c>
      <c r="E199" s="188" t="s">
        <v>591</v>
      </c>
      <c r="F199" s="189">
        <v>22</v>
      </c>
      <c r="G199" s="188" t="s">
        <v>621</v>
      </c>
      <c r="H199" s="188">
        <v>33.549999999999997</v>
      </c>
      <c r="I199" s="190">
        <v>32</v>
      </c>
      <c r="J199" s="191" t="s">
        <v>647</v>
      </c>
      <c r="K199" s="192">
        <f t="shared" si="153"/>
        <v>11.549999999999997</v>
      </c>
      <c r="L199" s="193">
        <f t="shared" si="154"/>
        <v>0.52499999999999991</v>
      </c>
      <c r="M199" s="188" t="s">
        <v>589</v>
      </c>
      <c r="N199" s="194">
        <v>42188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18</v>
      </c>
      <c r="B200" s="186">
        <v>41976</v>
      </c>
      <c r="C200" s="186"/>
      <c r="D200" s="187" t="s">
        <v>648</v>
      </c>
      <c r="E200" s="188" t="s">
        <v>591</v>
      </c>
      <c r="F200" s="189">
        <v>440</v>
      </c>
      <c r="G200" s="188" t="s">
        <v>621</v>
      </c>
      <c r="H200" s="188">
        <v>520</v>
      </c>
      <c r="I200" s="190">
        <v>520</v>
      </c>
      <c r="J200" s="191" t="s">
        <v>649</v>
      </c>
      <c r="K200" s="192">
        <f t="shared" si="153"/>
        <v>80</v>
      </c>
      <c r="L200" s="193">
        <f t="shared" si="154"/>
        <v>0.18181818181818182</v>
      </c>
      <c r="M200" s="188" t="s">
        <v>589</v>
      </c>
      <c r="N200" s="194">
        <v>42208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19</v>
      </c>
      <c r="B201" s="186">
        <v>41976</v>
      </c>
      <c r="C201" s="186"/>
      <c r="D201" s="187" t="s">
        <v>650</v>
      </c>
      <c r="E201" s="188" t="s">
        <v>591</v>
      </c>
      <c r="F201" s="189">
        <v>360</v>
      </c>
      <c r="G201" s="188" t="s">
        <v>621</v>
      </c>
      <c r="H201" s="188">
        <v>427</v>
      </c>
      <c r="I201" s="190">
        <v>425</v>
      </c>
      <c r="J201" s="191" t="s">
        <v>651</v>
      </c>
      <c r="K201" s="192">
        <f t="shared" si="153"/>
        <v>67</v>
      </c>
      <c r="L201" s="193">
        <f t="shared" si="154"/>
        <v>0.18611111111111112</v>
      </c>
      <c r="M201" s="188" t="s">
        <v>589</v>
      </c>
      <c r="N201" s="194">
        <v>42058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20</v>
      </c>
      <c r="B202" s="186">
        <v>42012</v>
      </c>
      <c r="C202" s="186"/>
      <c r="D202" s="187" t="s">
        <v>652</v>
      </c>
      <c r="E202" s="188" t="s">
        <v>591</v>
      </c>
      <c r="F202" s="189">
        <v>360</v>
      </c>
      <c r="G202" s="188" t="s">
        <v>621</v>
      </c>
      <c r="H202" s="188">
        <v>455</v>
      </c>
      <c r="I202" s="190">
        <v>420</v>
      </c>
      <c r="J202" s="191" t="s">
        <v>653</v>
      </c>
      <c r="K202" s="192">
        <f t="shared" si="153"/>
        <v>95</v>
      </c>
      <c r="L202" s="193">
        <f t="shared" si="154"/>
        <v>0.2638888888888889</v>
      </c>
      <c r="M202" s="188" t="s">
        <v>589</v>
      </c>
      <c r="N202" s="194">
        <v>42024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21</v>
      </c>
      <c r="B203" s="186">
        <v>42012</v>
      </c>
      <c r="C203" s="186"/>
      <c r="D203" s="187" t="s">
        <v>654</v>
      </c>
      <c r="E203" s="188" t="s">
        <v>591</v>
      </c>
      <c r="F203" s="189">
        <v>130</v>
      </c>
      <c r="G203" s="188"/>
      <c r="H203" s="188">
        <v>175.5</v>
      </c>
      <c r="I203" s="190">
        <v>165</v>
      </c>
      <c r="J203" s="191" t="s">
        <v>655</v>
      </c>
      <c r="K203" s="192">
        <f t="shared" si="153"/>
        <v>45.5</v>
      </c>
      <c r="L203" s="193">
        <f t="shared" si="154"/>
        <v>0.35</v>
      </c>
      <c r="M203" s="188" t="s">
        <v>589</v>
      </c>
      <c r="N203" s="194">
        <v>43088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22</v>
      </c>
      <c r="B204" s="186">
        <v>42040</v>
      </c>
      <c r="C204" s="186"/>
      <c r="D204" s="187" t="s">
        <v>381</v>
      </c>
      <c r="E204" s="188" t="s">
        <v>620</v>
      </c>
      <c r="F204" s="189">
        <v>98</v>
      </c>
      <c r="G204" s="188"/>
      <c r="H204" s="188">
        <v>120</v>
      </c>
      <c r="I204" s="190">
        <v>120</v>
      </c>
      <c r="J204" s="191" t="s">
        <v>622</v>
      </c>
      <c r="K204" s="192">
        <f t="shared" si="153"/>
        <v>22</v>
      </c>
      <c r="L204" s="193">
        <f t="shared" si="154"/>
        <v>0.22448979591836735</v>
      </c>
      <c r="M204" s="188" t="s">
        <v>589</v>
      </c>
      <c r="N204" s="194">
        <v>42753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23</v>
      </c>
      <c r="B205" s="186">
        <v>42040</v>
      </c>
      <c r="C205" s="186"/>
      <c r="D205" s="187" t="s">
        <v>656</v>
      </c>
      <c r="E205" s="188" t="s">
        <v>620</v>
      </c>
      <c r="F205" s="189">
        <v>196</v>
      </c>
      <c r="G205" s="188"/>
      <c r="H205" s="188">
        <v>262</v>
      </c>
      <c r="I205" s="190">
        <v>255</v>
      </c>
      <c r="J205" s="191" t="s">
        <v>622</v>
      </c>
      <c r="K205" s="192">
        <f t="shared" si="153"/>
        <v>66</v>
      </c>
      <c r="L205" s="193">
        <f t="shared" si="154"/>
        <v>0.33673469387755101</v>
      </c>
      <c r="M205" s="188" t="s">
        <v>589</v>
      </c>
      <c r="N205" s="194">
        <v>42599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24</v>
      </c>
      <c r="B206" s="196">
        <v>42067</v>
      </c>
      <c r="C206" s="196"/>
      <c r="D206" s="197" t="s">
        <v>380</v>
      </c>
      <c r="E206" s="198" t="s">
        <v>620</v>
      </c>
      <c r="F206" s="199">
        <v>235</v>
      </c>
      <c r="G206" s="199"/>
      <c r="H206" s="200">
        <v>77</v>
      </c>
      <c r="I206" s="200" t="s">
        <v>657</v>
      </c>
      <c r="J206" s="201" t="s">
        <v>658</v>
      </c>
      <c r="K206" s="202">
        <f t="shared" si="153"/>
        <v>-158</v>
      </c>
      <c r="L206" s="203">
        <f t="shared" si="154"/>
        <v>-0.67234042553191486</v>
      </c>
      <c r="M206" s="199" t="s">
        <v>601</v>
      </c>
      <c r="N206" s="19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25</v>
      </c>
      <c r="B207" s="186">
        <v>42067</v>
      </c>
      <c r="C207" s="186"/>
      <c r="D207" s="187" t="s">
        <v>659</v>
      </c>
      <c r="E207" s="188" t="s">
        <v>620</v>
      </c>
      <c r="F207" s="189">
        <v>185</v>
      </c>
      <c r="G207" s="188"/>
      <c r="H207" s="188">
        <v>224</v>
      </c>
      <c r="I207" s="190" t="s">
        <v>660</v>
      </c>
      <c r="J207" s="191" t="s">
        <v>622</v>
      </c>
      <c r="K207" s="192">
        <f t="shared" si="153"/>
        <v>39</v>
      </c>
      <c r="L207" s="193">
        <f t="shared" si="154"/>
        <v>0.21081081081081082</v>
      </c>
      <c r="M207" s="188" t="s">
        <v>589</v>
      </c>
      <c r="N207" s="194">
        <v>42647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26</v>
      </c>
      <c r="B208" s="196">
        <v>42090</v>
      </c>
      <c r="C208" s="196"/>
      <c r="D208" s="204" t="s">
        <v>661</v>
      </c>
      <c r="E208" s="199" t="s">
        <v>620</v>
      </c>
      <c r="F208" s="199">
        <v>49.5</v>
      </c>
      <c r="G208" s="200"/>
      <c r="H208" s="200">
        <v>15.85</v>
      </c>
      <c r="I208" s="200">
        <v>67</v>
      </c>
      <c r="J208" s="201" t="s">
        <v>662</v>
      </c>
      <c r="K208" s="200">
        <f t="shared" si="153"/>
        <v>-33.65</v>
      </c>
      <c r="L208" s="205">
        <f t="shared" si="154"/>
        <v>-0.67979797979797973</v>
      </c>
      <c r="M208" s="199" t="s">
        <v>601</v>
      </c>
      <c r="N208" s="206">
        <v>43627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27</v>
      </c>
      <c r="B209" s="186">
        <v>42093</v>
      </c>
      <c r="C209" s="186"/>
      <c r="D209" s="187" t="s">
        <v>663</v>
      </c>
      <c r="E209" s="188" t="s">
        <v>620</v>
      </c>
      <c r="F209" s="189">
        <v>183.5</v>
      </c>
      <c r="G209" s="188"/>
      <c r="H209" s="188">
        <v>219</v>
      </c>
      <c r="I209" s="190">
        <v>218</v>
      </c>
      <c r="J209" s="191" t="s">
        <v>664</v>
      </c>
      <c r="K209" s="192">
        <f t="shared" si="153"/>
        <v>35.5</v>
      </c>
      <c r="L209" s="193">
        <f t="shared" si="154"/>
        <v>0.19346049046321526</v>
      </c>
      <c r="M209" s="188" t="s">
        <v>589</v>
      </c>
      <c r="N209" s="194">
        <v>42103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28</v>
      </c>
      <c r="B210" s="186">
        <v>42114</v>
      </c>
      <c r="C210" s="186"/>
      <c r="D210" s="187" t="s">
        <v>665</v>
      </c>
      <c r="E210" s="188" t="s">
        <v>620</v>
      </c>
      <c r="F210" s="189">
        <f>(227+237)/2</f>
        <v>232</v>
      </c>
      <c r="G210" s="188"/>
      <c r="H210" s="188">
        <v>298</v>
      </c>
      <c r="I210" s="190">
        <v>298</v>
      </c>
      <c r="J210" s="191" t="s">
        <v>622</v>
      </c>
      <c r="K210" s="192">
        <f t="shared" si="153"/>
        <v>66</v>
      </c>
      <c r="L210" s="193">
        <f t="shared" si="154"/>
        <v>0.28448275862068967</v>
      </c>
      <c r="M210" s="188" t="s">
        <v>589</v>
      </c>
      <c r="N210" s="194">
        <v>42823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29</v>
      </c>
      <c r="B211" s="186">
        <v>42128</v>
      </c>
      <c r="C211" s="186"/>
      <c r="D211" s="187" t="s">
        <v>666</v>
      </c>
      <c r="E211" s="188" t="s">
        <v>591</v>
      </c>
      <c r="F211" s="189">
        <v>385</v>
      </c>
      <c r="G211" s="188"/>
      <c r="H211" s="188">
        <f>212.5+331</f>
        <v>543.5</v>
      </c>
      <c r="I211" s="190">
        <v>510</v>
      </c>
      <c r="J211" s="191" t="s">
        <v>667</v>
      </c>
      <c r="K211" s="192">
        <f t="shared" si="153"/>
        <v>158.5</v>
      </c>
      <c r="L211" s="193">
        <f t="shared" si="154"/>
        <v>0.41168831168831171</v>
      </c>
      <c r="M211" s="188" t="s">
        <v>589</v>
      </c>
      <c r="N211" s="194">
        <v>42235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30</v>
      </c>
      <c r="B212" s="186">
        <v>42128</v>
      </c>
      <c r="C212" s="186"/>
      <c r="D212" s="187" t="s">
        <v>668</v>
      </c>
      <c r="E212" s="188" t="s">
        <v>591</v>
      </c>
      <c r="F212" s="189">
        <v>115.5</v>
      </c>
      <c r="G212" s="188"/>
      <c r="H212" s="188">
        <v>146</v>
      </c>
      <c r="I212" s="190">
        <v>142</v>
      </c>
      <c r="J212" s="191" t="s">
        <v>669</v>
      </c>
      <c r="K212" s="192">
        <f t="shared" si="153"/>
        <v>30.5</v>
      </c>
      <c r="L212" s="193">
        <f t="shared" si="154"/>
        <v>0.26406926406926406</v>
      </c>
      <c r="M212" s="188" t="s">
        <v>589</v>
      </c>
      <c r="N212" s="194">
        <v>42202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31</v>
      </c>
      <c r="B213" s="186">
        <v>42151</v>
      </c>
      <c r="C213" s="186"/>
      <c r="D213" s="187" t="s">
        <v>670</v>
      </c>
      <c r="E213" s="188" t="s">
        <v>591</v>
      </c>
      <c r="F213" s="189">
        <v>237.5</v>
      </c>
      <c r="G213" s="188"/>
      <c r="H213" s="188">
        <v>279.5</v>
      </c>
      <c r="I213" s="190">
        <v>278</v>
      </c>
      <c r="J213" s="191" t="s">
        <v>622</v>
      </c>
      <c r="K213" s="192">
        <f t="shared" si="153"/>
        <v>42</v>
      </c>
      <c r="L213" s="193">
        <f t="shared" si="154"/>
        <v>0.17684210526315788</v>
      </c>
      <c r="M213" s="188" t="s">
        <v>589</v>
      </c>
      <c r="N213" s="194">
        <v>42222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32</v>
      </c>
      <c r="B214" s="186">
        <v>42174</v>
      </c>
      <c r="C214" s="186"/>
      <c r="D214" s="187" t="s">
        <v>641</v>
      </c>
      <c r="E214" s="188" t="s">
        <v>620</v>
      </c>
      <c r="F214" s="189">
        <v>340</v>
      </c>
      <c r="G214" s="188"/>
      <c r="H214" s="188">
        <v>448</v>
      </c>
      <c r="I214" s="190">
        <v>448</v>
      </c>
      <c r="J214" s="191" t="s">
        <v>622</v>
      </c>
      <c r="K214" s="192">
        <f t="shared" si="153"/>
        <v>108</v>
      </c>
      <c r="L214" s="193">
        <f t="shared" si="154"/>
        <v>0.31764705882352939</v>
      </c>
      <c r="M214" s="188" t="s">
        <v>589</v>
      </c>
      <c r="N214" s="194">
        <v>43018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33</v>
      </c>
      <c r="B215" s="186">
        <v>42191</v>
      </c>
      <c r="C215" s="186"/>
      <c r="D215" s="187" t="s">
        <v>671</v>
      </c>
      <c r="E215" s="188" t="s">
        <v>620</v>
      </c>
      <c r="F215" s="189">
        <v>390</v>
      </c>
      <c r="G215" s="188"/>
      <c r="H215" s="188">
        <v>460</v>
      </c>
      <c r="I215" s="190">
        <v>460</v>
      </c>
      <c r="J215" s="191" t="s">
        <v>622</v>
      </c>
      <c r="K215" s="192">
        <f t="shared" si="153"/>
        <v>70</v>
      </c>
      <c r="L215" s="193">
        <f t="shared" si="154"/>
        <v>0.17948717948717949</v>
      </c>
      <c r="M215" s="188" t="s">
        <v>589</v>
      </c>
      <c r="N215" s="194">
        <v>42478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34</v>
      </c>
      <c r="B216" s="196">
        <v>42195</v>
      </c>
      <c r="C216" s="196"/>
      <c r="D216" s="197" t="s">
        <v>672</v>
      </c>
      <c r="E216" s="198" t="s">
        <v>620</v>
      </c>
      <c r="F216" s="199">
        <v>122.5</v>
      </c>
      <c r="G216" s="199"/>
      <c r="H216" s="200">
        <v>61</v>
      </c>
      <c r="I216" s="200">
        <v>172</v>
      </c>
      <c r="J216" s="201" t="s">
        <v>673</v>
      </c>
      <c r="K216" s="202">
        <f t="shared" si="153"/>
        <v>-61.5</v>
      </c>
      <c r="L216" s="203">
        <f t="shared" si="154"/>
        <v>-0.50204081632653064</v>
      </c>
      <c r="M216" s="199" t="s">
        <v>601</v>
      </c>
      <c r="N216" s="196">
        <v>43333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35</v>
      </c>
      <c r="B217" s="186">
        <v>42219</v>
      </c>
      <c r="C217" s="186"/>
      <c r="D217" s="187" t="s">
        <v>674</v>
      </c>
      <c r="E217" s="188" t="s">
        <v>620</v>
      </c>
      <c r="F217" s="189">
        <v>297.5</v>
      </c>
      <c r="G217" s="188"/>
      <c r="H217" s="188">
        <v>350</v>
      </c>
      <c r="I217" s="190">
        <v>360</v>
      </c>
      <c r="J217" s="191" t="s">
        <v>675</v>
      </c>
      <c r="K217" s="192">
        <f t="shared" si="153"/>
        <v>52.5</v>
      </c>
      <c r="L217" s="193">
        <f t="shared" si="154"/>
        <v>0.17647058823529413</v>
      </c>
      <c r="M217" s="188" t="s">
        <v>589</v>
      </c>
      <c r="N217" s="194">
        <v>42232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36</v>
      </c>
      <c r="B218" s="186">
        <v>42219</v>
      </c>
      <c r="C218" s="186"/>
      <c r="D218" s="187" t="s">
        <v>676</v>
      </c>
      <c r="E218" s="188" t="s">
        <v>620</v>
      </c>
      <c r="F218" s="189">
        <v>115.5</v>
      </c>
      <c r="G218" s="188"/>
      <c r="H218" s="188">
        <v>149</v>
      </c>
      <c r="I218" s="190">
        <v>140</v>
      </c>
      <c r="J218" s="191" t="s">
        <v>677</v>
      </c>
      <c r="K218" s="192">
        <f t="shared" si="153"/>
        <v>33.5</v>
      </c>
      <c r="L218" s="193">
        <f t="shared" si="154"/>
        <v>0.29004329004329005</v>
      </c>
      <c r="M218" s="188" t="s">
        <v>589</v>
      </c>
      <c r="N218" s="194">
        <v>42740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37</v>
      </c>
      <c r="B219" s="186">
        <v>42251</v>
      </c>
      <c r="C219" s="186"/>
      <c r="D219" s="187" t="s">
        <v>670</v>
      </c>
      <c r="E219" s="188" t="s">
        <v>620</v>
      </c>
      <c r="F219" s="189">
        <v>226</v>
      </c>
      <c r="G219" s="188"/>
      <c r="H219" s="188">
        <v>292</v>
      </c>
      <c r="I219" s="190">
        <v>292</v>
      </c>
      <c r="J219" s="191" t="s">
        <v>678</v>
      </c>
      <c r="K219" s="192">
        <f t="shared" si="153"/>
        <v>66</v>
      </c>
      <c r="L219" s="193">
        <f t="shared" si="154"/>
        <v>0.29203539823008851</v>
      </c>
      <c r="M219" s="188" t="s">
        <v>589</v>
      </c>
      <c r="N219" s="194">
        <v>42286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38</v>
      </c>
      <c r="B220" s="186">
        <v>42254</v>
      </c>
      <c r="C220" s="186"/>
      <c r="D220" s="187" t="s">
        <v>665</v>
      </c>
      <c r="E220" s="188" t="s">
        <v>620</v>
      </c>
      <c r="F220" s="189">
        <v>232.5</v>
      </c>
      <c r="G220" s="188"/>
      <c r="H220" s="188">
        <v>312.5</v>
      </c>
      <c r="I220" s="190">
        <v>310</v>
      </c>
      <c r="J220" s="191" t="s">
        <v>622</v>
      </c>
      <c r="K220" s="192">
        <f t="shared" si="153"/>
        <v>80</v>
      </c>
      <c r="L220" s="193">
        <f t="shared" si="154"/>
        <v>0.34408602150537637</v>
      </c>
      <c r="M220" s="188" t="s">
        <v>589</v>
      </c>
      <c r="N220" s="194">
        <v>42823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39</v>
      </c>
      <c r="B221" s="186">
        <v>42268</v>
      </c>
      <c r="C221" s="186"/>
      <c r="D221" s="187" t="s">
        <v>679</v>
      </c>
      <c r="E221" s="188" t="s">
        <v>620</v>
      </c>
      <c r="F221" s="189">
        <v>196.5</v>
      </c>
      <c r="G221" s="188"/>
      <c r="H221" s="188">
        <v>238</v>
      </c>
      <c r="I221" s="190">
        <v>238</v>
      </c>
      <c r="J221" s="191" t="s">
        <v>678</v>
      </c>
      <c r="K221" s="192">
        <f t="shared" si="153"/>
        <v>41.5</v>
      </c>
      <c r="L221" s="193">
        <f t="shared" si="154"/>
        <v>0.21119592875318066</v>
      </c>
      <c r="M221" s="188" t="s">
        <v>589</v>
      </c>
      <c r="N221" s="194">
        <v>42291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40</v>
      </c>
      <c r="B222" s="186">
        <v>42271</v>
      </c>
      <c r="C222" s="186"/>
      <c r="D222" s="187" t="s">
        <v>619</v>
      </c>
      <c r="E222" s="188" t="s">
        <v>620</v>
      </c>
      <c r="F222" s="189">
        <v>65</v>
      </c>
      <c r="G222" s="188"/>
      <c r="H222" s="188">
        <v>82</v>
      </c>
      <c r="I222" s="190">
        <v>82</v>
      </c>
      <c r="J222" s="191" t="s">
        <v>678</v>
      </c>
      <c r="K222" s="192">
        <f t="shared" si="153"/>
        <v>17</v>
      </c>
      <c r="L222" s="193">
        <f t="shared" si="154"/>
        <v>0.26153846153846155</v>
      </c>
      <c r="M222" s="188" t="s">
        <v>589</v>
      </c>
      <c r="N222" s="194">
        <v>42578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41</v>
      </c>
      <c r="B223" s="186">
        <v>42291</v>
      </c>
      <c r="C223" s="186"/>
      <c r="D223" s="187" t="s">
        <v>680</v>
      </c>
      <c r="E223" s="188" t="s">
        <v>620</v>
      </c>
      <c r="F223" s="189">
        <v>144</v>
      </c>
      <c r="G223" s="188"/>
      <c r="H223" s="188">
        <v>182.5</v>
      </c>
      <c r="I223" s="190">
        <v>181</v>
      </c>
      <c r="J223" s="191" t="s">
        <v>678</v>
      </c>
      <c r="K223" s="192">
        <f t="shared" si="153"/>
        <v>38.5</v>
      </c>
      <c r="L223" s="193">
        <f t="shared" si="154"/>
        <v>0.2673611111111111</v>
      </c>
      <c r="M223" s="188" t="s">
        <v>589</v>
      </c>
      <c r="N223" s="194">
        <v>42817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42</v>
      </c>
      <c r="B224" s="186">
        <v>42291</v>
      </c>
      <c r="C224" s="186"/>
      <c r="D224" s="187" t="s">
        <v>681</v>
      </c>
      <c r="E224" s="188" t="s">
        <v>620</v>
      </c>
      <c r="F224" s="189">
        <v>264</v>
      </c>
      <c r="G224" s="188"/>
      <c r="H224" s="188">
        <v>311</v>
      </c>
      <c r="I224" s="190">
        <v>311</v>
      </c>
      <c r="J224" s="191" t="s">
        <v>678</v>
      </c>
      <c r="K224" s="192">
        <f t="shared" si="153"/>
        <v>47</v>
      </c>
      <c r="L224" s="193">
        <f t="shared" si="154"/>
        <v>0.17803030303030304</v>
      </c>
      <c r="M224" s="188" t="s">
        <v>589</v>
      </c>
      <c r="N224" s="194">
        <v>42604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43</v>
      </c>
      <c r="B225" s="186">
        <v>42318</v>
      </c>
      <c r="C225" s="186"/>
      <c r="D225" s="187" t="s">
        <v>682</v>
      </c>
      <c r="E225" s="188" t="s">
        <v>591</v>
      </c>
      <c r="F225" s="189">
        <v>549.5</v>
      </c>
      <c r="G225" s="188"/>
      <c r="H225" s="188">
        <v>630</v>
      </c>
      <c r="I225" s="190">
        <v>630</v>
      </c>
      <c r="J225" s="191" t="s">
        <v>678</v>
      </c>
      <c r="K225" s="192">
        <f t="shared" si="153"/>
        <v>80.5</v>
      </c>
      <c r="L225" s="193">
        <f t="shared" si="154"/>
        <v>0.1464968152866242</v>
      </c>
      <c r="M225" s="188" t="s">
        <v>589</v>
      </c>
      <c r="N225" s="194">
        <v>42419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44</v>
      </c>
      <c r="B226" s="186">
        <v>42342</v>
      </c>
      <c r="C226" s="186"/>
      <c r="D226" s="187" t="s">
        <v>683</v>
      </c>
      <c r="E226" s="188" t="s">
        <v>620</v>
      </c>
      <c r="F226" s="189">
        <v>1027.5</v>
      </c>
      <c r="G226" s="188"/>
      <c r="H226" s="188">
        <v>1315</v>
      </c>
      <c r="I226" s="190">
        <v>1250</v>
      </c>
      <c r="J226" s="191" t="s">
        <v>678</v>
      </c>
      <c r="K226" s="192">
        <f t="shared" si="153"/>
        <v>287.5</v>
      </c>
      <c r="L226" s="193">
        <f t="shared" si="154"/>
        <v>0.27980535279805352</v>
      </c>
      <c r="M226" s="188" t="s">
        <v>589</v>
      </c>
      <c r="N226" s="194">
        <v>43244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45</v>
      </c>
      <c r="B227" s="186">
        <v>42367</v>
      </c>
      <c r="C227" s="186"/>
      <c r="D227" s="187" t="s">
        <v>684</v>
      </c>
      <c r="E227" s="188" t="s">
        <v>620</v>
      </c>
      <c r="F227" s="189">
        <v>465</v>
      </c>
      <c r="G227" s="188"/>
      <c r="H227" s="188">
        <v>540</v>
      </c>
      <c r="I227" s="190">
        <v>540</v>
      </c>
      <c r="J227" s="191" t="s">
        <v>678</v>
      </c>
      <c r="K227" s="192">
        <f t="shared" si="153"/>
        <v>75</v>
      </c>
      <c r="L227" s="193">
        <f t="shared" si="154"/>
        <v>0.16129032258064516</v>
      </c>
      <c r="M227" s="188" t="s">
        <v>589</v>
      </c>
      <c r="N227" s="194">
        <v>42530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46</v>
      </c>
      <c r="B228" s="186">
        <v>42380</v>
      </c>
      <c r="C228" s="186"/>
      <c r="D228" s="187" t="s">
        <v>381</v>
      </c>
      <c r="E228" s="188" t="s">
        <v>591</v>
      </c>
      <c r="F228" s="189">
        <v>81</v>
      </c>
      <c r="G228" s="188"/>
      <c r="H228" s="188">
        <v>110</v>
      </c>
      <c r="I228" s="190">
        <v>110</v>
      </c>
      <c r="J228" s="191" t="s">
        <v>678</v>
      </c>
      <c r="K228" s="192">
        <f t="shared" si="153"/>
        <v>29</v>
      </c>
      <c r="L228" s="193">
        <f t="shared" si="154"/>
        <v>0.35802469135802467</v>
      </c>
      <c r="M228" s="188" t="s">
        <v>589</v>
      </c>
      <c r="N228" s="194">
        <v>42745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47</v>
      </c>
      <c r="B229" s="186">
        <v>42382</v>
      </c>
      <c r="C229" s="186"/>
      <c r="D229" s="187" t="s">
        <v>685</v>
      </c>
      <c r="E229" s="188" t="s">
        <v>591</v>
      </c>
      <c r="F229" s="189">
        <v>417.5</v>
      </c>
      <c r="G229" s="188"/>
      <c r="H229" s="188">
        <v>547</v>
      </c>
      <c r="I229" s="190">
        <v>535</v>
      </c>
      <c r="J229" s="191" t="s">
        <v>678</v>
      </c>
      <c r="K229" s="192">
        <f t="shared" si="153"/>
        <v>129.5</v>
      </c>
      <c r="L229" s="193">
        <f t="shared" si="154"/>
        <v>0.31017964071856285</v>
      </c>
      <c r="M229" s="188" t="s">
        <v>589</v>
      </c>
      <c r="N229" s="194">
        <v>42578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48</v>
      </c>
      <c r="B230" s="186">
        <v>42408</v>
      </c>
      <c r="C230" s="186"/>
      <c r="D230" s="187" t="s">
        <v>686</v>
      </c>
      <c r="E230" s="188" t="s">
        <v>620</v>
      </c>
      <c r="F230" s="189">
        <v>650</v>
      </c>
      <c r="G230" s="188"/>
      <c r="H230" s="188">
        <v>800</v>
      </c>
      <c r="I230" s="190">
        <v>800</v>
      </c>
      <c r="J230" s="191" t="s">
        <v>678</v>
      </c>
      <c r="K230" s="192">
        <f t="shared" si="153"/>
        <v>150</v>
      </c>
      <c r="L230" s="193">
        <f t="shared" si="154"/>
        <v>0.23076923076923078</v>
      </c>
      <c r="M230" s="188" t="s">
        <v>589</v>
      </c>
      <c r="N230" s="194">
        <v>43154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49</v>
      </c>
      <c r="B231" s="186">
        <v>42433</v>
      </c>
      <c r="C231" s="186"/>
      <c r="D231" s="187" t="s">
        <v>210</v>
      </c>
      <c r="E231" s="188" t="s">
        <v>620</v>
      </c>
      <c r="F231" s="189">
        <v>437.5</v>
      </c>
      <c r="G231" s="188"/>
      <c r="H231" s="188">
        <v>504.5</v>
      </c>
      <c r="I231" s="190">
        <v>522</v>
      </c>
      <c r="J231" s="191" t="s">
        <v>687</v>
      </c>
      <c r="K231" s="192">
        <f t="shared" si="153"/>
        <v>67</v>
      </c>
      <c r="L231" s="193">
        <f t="shared" si="154"/>
        <v>0.15314285714285714</v>
      </c>
      <c r="M231" s="188" t="s">
        <v>589</v>
      </c>
      <c r="N231" s="194">
        <v>42480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50</v>
      </c>
      <c r="B232" s="186">
        <v>42438</v>
      </c>
      <c r="C232" s="186"/>
      <c r="D232" s="187" t="s">
        <v>688</v>
      </c>
      <c r="E232" s="188" t="s">
        <v>620</v>
      </c>
      <c r="F232" s="189">
        <v>189.5</v>
      </c>
      <c r="G232" s="188"/>
      <c r="H232" s="188">
        <v>218</v>
      </c>
      <c r="I232" s="190">
        <v>218</v>
      </c>
      <c r="J232" s="191" t="s">
        <v>678</v>
      </c>
      <c r="K232" s="192">
        <f t="shared" si="153"/>
        <v>28.5</v>
      </c>
      <c r="L232" s="193">
        <f t="shared" si="154"/>
        <v>0.15039577836411611</v>
      </c>
      <c r="M232" s="188" t="s">
        <v>589</v>
      </c>
      <c r="N232" s="194">
        <v>43034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5">
        <v>51</v>
      </c>
      <c r="B233" s="196">
        <v>42471</v>
      </c>
      <c r="C233" s="196"/>
      <c r="D233" s="204" t="s">
        <v>689</v>
      </c>
      <c r="E233" s="199" t="s">
        <v>620</v>
      </c>
      <c r="F233" s="199">
        <v>36.5</v>
      </c>
      <c r="G233" s="200"/>
      <c r="H233" s="200">
        <v>15.85</v>
      </c>
      <c r="I233" s="200">
        <v>60</v>
      </c>
      <c r="J233" s="201" t="s">
        <v>690</v>
      </c>
      <c r="K233" s="202">
        <f t="shared" si="153"/>
        <v>-20.65</v>
      </c>
      <c r="L233" s="203">
        <f t="shared" si="154"/>
        <v>-0.5657534246575342</v>
      </c>
      <c r="M233" s="199" t="s">
        <v>601</v>
      </c>
      <c r="N233" s="207">
        <v>43627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52</v>
      </c>
      <c r="B234" s="186">
        <v>42472</v>
      </c>
      <c r="C234" s="186"/>
      <c r="D234" s="187" t="s">
        <v>691</v>
      </c>
      <c r="E234" s="188" t="s">
        <v>620</v>
      </c>
      <c r="F234" s="189">
        <v>93</v>
      </c>
      <c r="G234" s="188"/>
      <c r="H234" s="188">
        <v>149</v>
      </c>
      <c r="I234" s="190">
        <v>140</v>
      </c>
      <c r="J234" s="191" t="s">
        <v>692</v>
      </c>
      <c r="K234" s="192">
        <f t="shared" si="153"/>
        <v>56</v>
      </c>
      <c r="L234" s="193">
        <f t="shared" si="154"/>
        <v>0.60215053763440862</v>
      </c>
      <c r="M234" s="188" t="s">
        <v>589</v>
      </c>
      <c r="N234" s="194">
        <v>42740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53</v>
      </c>
      <c r="B235" s="186">
        <v>42472</v>
      </c>
      <c r="C235" s="186"/>
      <c r="D235" s="187" t="s">
        <v>693</v>
      </c>
      <c r="E235" s="188" t="s">
        <v>620</v>
      </c>
      <c r="F235" s="189">
        <v>130</v>
      </c>
      <c r="G235" s="188"/>
      <c r="H235" s="188">
        <v>150</v>
      </c>
      <c r="I235" s="190" t="s">
        <v>694</v>
      </c>
      <c r="J235" s="191" t="s">
        <v>678</v>
      </c>
      <c r="K235" s="192">
        <f t="shared" si="153"/>
        <v>20</v>
      </c>
      <c r="L235" s="193">
        <f t="shared" si="154"/>
        <v>0.15384615384615385</v>
      </c>
      <c r="M235" s="188" t="s">
        <v>589</v>
      </c>
      <c r="N235" s="194">
        <v>42564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54</v>
      </c>
      <c r="B236" s="186">
        <v>42473</v>
      </c>
      <c r="C236" s="186"/>
      <c r="D236" s="187" t="s">
        <v>695</v>
      </c>
      <c r="E236" s="188" t="s">
        <v>620</v>
      </c>
      <c r="F236" s="189">
        <v>196</v>
      </c>
      <c r="G236" s="188"/>
      <c r="H236" s="188">
        <v>299</v>
      </c>
      <c r="I236" s="190">
        <v>299</v>
      </c>
      <c r="J236" s="191" t="s">
        <v>678</v>
      </c>
      <c r="K236" s="192">
        <v>103</v>
      </c>
      <c r="L236" s="193">
        <v>0.52551020408163296</v>
      </c>
      <c r="M236" s="188" t="s">
        <v>589</v>
      </c>
      <c r="N236" s="194">
        <v>42620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55</v>
      </c>
      <c r="B237" s="186">
        <v>42473</v>
      </c>
      <c r="C237" s="186"/>
      <c r="D237" s="187" t="s">
        <v>696</v>
      </c>
      <c r="E237" s="188" t="s">
        <v>620</v>
      </c>
      <c r="F237" s="189">
        <v>88</v>
      </c>
      <c r="G237" s="188"/>
      <c r="H237" s="188">
        <v>103</v>
      </c>
      <c r="I237" s="190">
        <v>103</v>
      </c>
      <c r="J237" s="191" t="s">
        <v>678</v>
      </c>
      <c r="K237" s="192">
        <v>15</v>
      </c>
      <c r="L237" s="193">
        <v>0.170454545454545</v>
      </c>
      <c r="M237" s="188" t="s">
        <v>589</v>
      </c>
      <c r="N237" s="194">
        <v>42530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56</v>
      </c>
      <c r="B238" s="186">
        <v>42492</v>
      </c>
      <c r="C238" s="186"/>
      <c r="D238" s="187" t="s">
        <v>697</v>
      </c>
      <c r="E238" s="188" t="s">
        <v>620</v>
      </c>
      <c r="F238" s="189">
        <v>127.5</v>
      </c>
      <c r="G238" s="188"/>
      <c r="H238" s="188">
        <v>148</v>
      </c>
      <c r="I238" s="190" t="s">
        <v>698</v>
      </c>
      <c r="J238" s="191" t="s">
        <v>678</v>
      </c>
      <c r="K238" s="192">
        <f t="shared" ref="K238:K242" si="155">H238-F238</f>
        <v>20.5</v>
      </c>
      <c r="L238" s="193">
        <f t="shared" ref="L238:L242" si="156">K238/F238</f>
        <v>0.16078431372549021</v>
      </c>
      <c r="M238" s="188" t="s">
        <v>589</v>
      </c>
      <c r="N238" s="194">
        <v>42564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57</v>
      </c>
      <c r="B239" s="186">
        <v>42493</v>
      </c>
      <c r="C239" s="186"/>
      <c r="D239" s="187" t="s">
        <v>699</v>
      </c>
      <c r="E239" s="188" t="s">
        <v>620</v>
      </c>
      <c r="F239" s="189">
        <v>675</v>
      </c>
      <c r="G239" s="188"/>
      <c r="H239" s="188">
        <v>815</v>
      </c>
      <c r="I239" s="190" t="s">
        <v>700</v>
      </c>
      <c r="J239" s="191" t="s">
        <v>678</v>
      </c>
      <c r="K239" s="192">
        <f t="shared" si="155"/>
        <v>140</v>
      </c>
      <c r="L239" s="193">
        <f t="shared" si="156"/>
        <v>0.2074074074074074</v>
      </c>
      <c r="M239" s="188" t="s">
        <v>589</v>
      </c>
      <c r="N239" s="194">
        <v>43154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58</v>
      </c>
      <c r="B240" s="196">
        <v>42522</v>
      </c>
      <c r="C240" s="196"/>
      <c r="D240" s="197" t="s">
        <v>701</v>
      </c>
      <c r="E240" s="198" t="s">
        <v>620</v>
      </c>
      <c r="F240" s="199">
        <v>500</v>
      </c>
      <c r="G240" s="199"/>
      <c r="H240" s="200">
        <v>232.5</v>
      </c>
      <c r="I240" s="200" t="s">
        <v>702</v>
      </c>
      <c r="J240" s="201" t="s">
        <v>703</v>
      </c>
      <c r="K240" s="202">
        <f t="shared" si="155"/>
        <v>-267.5</v>
      </c>
      <c r="L240" s="203">
        <f t="shared" si="156"/>
        <v>-0.53500000000000003</v>
      </c>
      <c r="M240" s="199" t="s">
        <v>601</v>
      </c>
      <c r="N240" s="196">
        <v>43735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59</v>
      </c>
      <c r="B241" s="186">
        <v>42527</v>
      </c>
      <c r="C241" s="186"/>
      <c r="D241" s="187" t="s">
        <v>540</v>
      </c>
      <c r="E241" s="188" t="s">
        <v>620</v>
      </c>
      <c r="F241" s="189">
        <v>110</v>
      </c>
      <c r="G241" s="188"/>
      <c r="H241" s="188">
        <v>126.5</v>
      </c>
      <c r="I241" s="190">
        <v>125</v>
      </c>
      <c r="J241" s="191" t="s">
        <v>629</v>
      </c>
      <c r="K241" s="192">
        <f t="shared" si="155"/>
        <v>16.5</v>
      </c>
      <c r="L241" s="193">
        <f t="shared" si="156"/>
        <v>0.15</v>
      </c>
      <c r="M241" s="188" t="s">
        <v>589</v>
      </c>
      <c r="N241" s="194">
        <v>42552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60</v>
      </c>
      <c r="B242" s="186">
        <v>42538</v>
      </c>
      <c r="C242" s="186"/>
      <c r="D242" s="187" t="s">
        <v>704</v>
      </c>
      <c r="E242" s="188" t="s">
        <v>620</v>
      </c>
      <c r="F242" s="189">
        <v>44</v>
      </c>
      <c r="G242" s="188"/>
      <c r="H242" s="188">
        <v>69.5</v>
      </c>
      <c r="I242" s="190">
        <v>69.5</v>
      </c>
      <c r="J242" s="191" t="s">
        <v>705</v>
      </c>
      <c r="K242" s="192">
        <f t="shared" si="155"/>
        <v>25.5</v>
      </c>
      <c r="L242" s="193">
        <f t="shared" si="156"/>
        <v>0.57954545454545459</v>
      </c>
      <c r="M242" s="188" t="s">
        <v>589</v>
      </c>
      <c r="N242" s="194">
        <v>42977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61</v>
      </c>
      <c r="B243" s="186">
        <v>42549</v>
      </c>
      <c r="C243" s="186"/>
      <c r="D243" s="187" t="s">
        <v>706</v>
      </c>
      <c r="E243" s="188" t="s">
        <v>620</v>
      </c>
      <c r="F243" s="189">
        <v>262.5</v>
      </c>
      <c r="G243" s="188"/>
      <c r="H243" s="188">
        <v>340</v>
      </c>
      <c r="I243" s="190">
        <v>333</v>
      </c>
      <c r="J243" s="191" t="s">
        <v>707</v>
      </c>
      <c r="K243" s="192">
        <v>77.5</v>
      </c>
      <c r="L243" s="193">
        <v>0.29523809523809502</v>
      </c>
      <c r="M243" s="188" t="s">
        <v>589</v>
      </c>
      <c r="N243" s="194">
        <v>43017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62</v>
      </c>
      <c r="B244" s="186">
        <v>42549</v>
      </c>
      <c r="C244" s="186"/>
      <c r="D244" s="187" t="s">
        <v>708</v>
      </c>
      <c r="E244" s="188" t="s">
        <v>620</v>
      </c>
      <c r="F244" s="189">
        <v>840</v>
      </c>
      <c r="G244" s="188"/>
      <c r="H244" s="188">
        <v>1230</v>
      </c>
      <c r="I244" s="190">
        <v>1230</v>
      </c>
      <c r="J244" s="191" t="s">
        <v>678</v>
      </c>
      <c r="K244" s="192">
        <v>390</v>
      </c>
      <c r="L244" s="193">
        <v>0.46428571428571402</v>
      </c>
      <c r="M244" s="188" t="s">
        <v>589</v>
      </c>
      <c r="N244" s="194">
        <v>42649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8">
        <v>63</v>
      </c>
      <c r="B245" s="209">
        <v>42556</v>
      </c>
      <c r="C245" s="209"/>
      <c r="D245" s="210" t="s">
        <v>709</v>
      </c>
      <c r="E245" s="211" t="s">
        <v>620</v>
      </c>
      <c r="F245" s="211">
        <v>395</v>
      </c>
      <c r="G245" s="212"/>
      <c r="H245" s="212">
        <f>(468.5+342.5)/2</f>
        <v>405.5</v>
      </c>
      <c r="I245" s="212">
        <v>510</v>
      </c>
      <c r="J245" s="213" t="s">
        <v>710</v>
      </c>
      <c r="K245" s="214">
        <f t="shared" ref="K245:K251" si="157">H245-F245</f>
        <v>10.5</v>
      </c>
      <c r="L245" s="215">
        <f t="shared" ref="L245:L251" si="158">K245/F245</f>
        <v>2.6582278481012658E-2</v>
      </c>
      <c r="M245" s="211" t="s">
        <v>711</v>
      </c>
      <c r="N245" s="209">
        <v>43606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5">
        <v>64</v>
      </c>
      <c r="B246" s="196">
        <v>42584</v>
      </c>
      <c r="C246" s="196"/>
      <c r="D246" s="197" t="s">
        <v>712</v>
      </c>
      <c r="E246" s="198" t="s">
        <v>591</v>
      </c>
      <c r="F246" s="199">
        <f>169.5-12.8</f>
        <v>156.69999999999999</v>
      </c>
      <c r="G246" s="199"/>
      <c r="H246" s="200">
        <v>77</v>
      </c>
      <c r="I246" s="200" t="s">
        <v>713</v>
      </c>
      <c r="J246" s="201" t="s">
        <v>714</v>
      </c>
      <c r="K246" s="202">
        <f t="shared" si="157"/>
        <v>-79.699999999999989</v>
      </c>
      <c r="L246" s="203">
        <f t="shared" si="158"/>
        <v>-0.50861518825781749</v>
      </c>
      <c r="M246" s="199" t="s">
        <v>601</v>
      </c>
      <c r="N246" s="196">
        <v>43522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65</v>
      </c>
      <c r="B247" s="196">
        <v>42586</v>
      </c>
      <c r="C247" s="196"/>
      <c r="D247" s="197" t="s">
        <v>715</v>
      </c>
      <c r="E247" s="198" t="s">
        <v>620</v>
      </c>
      <c r="F247" s="199">
        <v>400</v>
      </c>
      <c r="G247" s="199"/>
      <c r="H247" s="200">
        <v>305</v>
      </c>
      <c r="I247" s="200">
        <v>475</v>
      </c>
      <c r="J247" s="201" t="s">
        <v>716</v>
      </c>
      <c r="K247" s="202">
        <f t="shared" si="157"/>
        <v>-95</v>
      </c>
      <c r="L247" s="203">
        <f t="shared" si="158"/>
        <v>-0.23749999999999999</v>
      </c>
      <c r="M247" s="199" t="s">
        <v>601</v>
      </c>
      <c r="N247" s="196">
        <v>43606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66</v>
      </c>
      <c r="B248" s="186">
        <v>42593</v>
      </c>
      <c r="C248" s="186"/>
      <c r="D248" s="187" t="s">
        <v>717</v>
      </c>
      <c r="E248" s="188" t="s">
        <v>620</v>
      </c>
      <c r="F248" s="189">
        <v>86.5</v>
      </c>
      <c r="G248" s="188"/>
      <c r="H248" s="188">
        <v>130</v>
      </c>
      <c r="I248" s="190">
        <v>130</v>
      </c>
      <c r="J248" s="191" t="s">
        <v>718</v>
      </c>
      <c r="K248" s="192">
        <f t="shared" si="157"/>
        <v>43.5</v>
      </c>
      <c r="L248" s="193">
        <f t="shared" si="158"/>
        <v>0.50289017341040465</v>
      </c>
      <c r="M248" s="188" t="s">
        <v>589</v>
      </c>
      <c r="N248" s="194">
        <v>43091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5">
        <v>67</v>
      </c>
      <c r="B249" s="196">
        <v>42600</v>
      </c>
      <c r="C249" s="196"/>
      <c r="D249" s="197" t="s">
        <v>109</v>
      </c>
      <c r="E249" s="198" t="s">
        <v>620</v>
      </c>
      <c r="F249" s="199">
        <v>133.5</v>
      </c>
      <c r="G249" s="199"/>
      <c r="H249" s="200">
        <v>126.5</v>
      </c>
      <c r="I249" s="200">
        <v>178</v>
      </c>
      <c r="J249" s="201" t="s">
        <v>719</v>
      </c>
      <c r="K249" s="202">
        <f t="shared" si="157"/>
        <v>-7</v>
      </c>
      <c r="L249" s="203">
        <f t="shared" si="158"/>
        <v>-5.2434456928838954E-2</v>
      </c>
      <c r="M249" s="199" t="s">
        <v>601</v>
      </c>
      <c r="N249" s="196">
        <v>42615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68</v>
      </c>
      <c r="B250" s="186">
        <v>42613</v>
      </c>
      <c r="C250" s="186"/>
      <c r="D250" s="187" t="s">
        <v>720</v>
      </c>
      <c r="E250" s="188" t="s">
        <v>620</v>
      </c>
      <c r="F250" s="189">
        <v>560</v>
      </c>
      <c r="G250" s="188"/>
      <c r="H250" s="188">
        <v>725</v>
      </c>
      <c r="I250" s="190">
        <v>725</v>
      </c>
      <c r="J250" s="191" t="s">
        <v>622</v>
      </c>
      <c r="K250" s="192">
        <f t="shared" si="157"/>
        <v>165</v>
      </c>
      <c r="L250" s="193">
        <f t="shared" si="158"/>
        <v>0.29464285714285715</v>
      </c>
      <c r="M250" s="188" t="s">
        <v>589</v>
      </c>
      <c r="N250" s="194">
        <v>42456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69</v>
      </c>
      <c r="B251" s="186">
        <v>42614</v>
      </c>
      <c r="C251" s="186"/>
      <c r="D251" s="187" t="s">
        <v>721</v>
      </c>
      <c r="E251" s="188" t="s">
        <v>620</v>
      </c>
      <c r="F251" s="189">
        <v>160.5</v>
      </c>
      <c r="G251" s="188"/>
      <c r="H251" s="188">
        <v>210</v>
      </c>
      <c r="I251" s="190">
        <v>210</v>
      </c>
      <c r="J251" s="191" t="s">
        <v>622</v>
      </c>
      <c r="K251" s="192">
        <f t="shared" si="157"/>
        <v>49.5</v>
      </c>
      <c r="L251" s="193">
        <f t="shared" si="158"/>
        <v>0.30841121495327101</v>
      </c>
      <c r="M251" s="188" t="s">
        <v>589</v>
      </c>
      <c r="N251" s="194">
        <v>42871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70</v>
      </c>
      <c r="B252" s="186">
        <v>42646</v>
      </c>
      <c r="C252" s="186"/>
      <c r="D252" s="187" t="s">
        <v>395</v>
      </c>
      <c r="E252" s="188" t="s">
        <v>620</v>
      </c>
      <c r="F252" s="189">
        <v>430</v>
      </c>
      <c r="G252" s="188"/>
      <c r="H252" s="188">
        <v>596</v>
      </c>
      <c r="I252" s="190">
        <v>575</v>
      </c>
      <c r="J252" s="191" t="s">
        <v>722</v>
      </c>
      <c r="K252" s="192">
        <v>166</v>
      </c>
      <c r="L252" s="193">
        <v>0.38604651162790699</v>
      </c>
      <c r="M252" s="188" t="s">
        <v>589</v>
      </c>
      <c r="N252" s="194">
        <v>42769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71</v>
      </c>
      <c r="B253" s="186">
        <v>42657</v>
      </c>
      <c r="C253" s="186"/>
      <c r="D253" s="187" t="s">
        <v>723</v>
      </c>
      <c r="E253" s="188" t="s">
        <v>620</v>
      </c>
      <c r="F253" s="189">
        <v>280</v>
      </c>
      <c r="G253" s="188"/>
      <c r="H253" s="188">
        <v>345</v>
      </c>
      <c r="I253" s="190">
        <v>345</v>
      </c>
      <c r="J253" s="191" t="s">
        <v>622</v>
      </c>
      <c r="K253" s="192">
        <f t="shared" ref="K253:K258" si="159">H253-F253</f>
        <v>65</v>
      </c>
      <c r="L253" s="193">
        <f t="shared" ref="L253:L254" si="160">K253/F253</f>
        <v>0.23214285714285715</v>
      </c>
      <c r="M253" s="188" t="s">
        <v>589</v>
      </c>
      <c r="N253" s="194">
        <v>42814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72</v>
      </c>
      <c r="B254" s="186">
        <v>42657</v>
      </c>
      <c r="C254" s="186"/>
      <c r="D254" s="187" t="s">
        <v>724</v>
      </c>
      <c r="E254" s="188" t="s">
        <v>620</v>
      </c>
      <c r="F254" s="189">
        <v>245</v>
      </c>
      <c r="G254" s="188"/>
      <c r="H254" s="188">
        <v>325.5</v>
      </c>
      <c r="I254" s="190">
        <v>330</v>
      </c>
      <c r="J254" s="191" t="s">
        <v>725</v>
      </c>
      <c r="K254" s="192">
        <f t="shared" si="159"/>
        <v>80.5</v>
      </c>
      <c r="L254" s="193">
        <f t="shared" si="160"/>
        <v>0.32857142857142857</v>
      </c>
      <c r="M254" s="188" t="s">
        <v>589</v>
      </c>
      <c r="N254" s="194">
        <v>42769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73</v>
      </c>
      <c r="B255" s="186">
        <v>42660</v>
      </c>
      <c r="C255" s="186"/>
      <c r="D255" s="187" t="s">
        <v>345</v>
      </c>
      <c r="E255" s="188" t="s">
        <v>620</v>
      </c>
      <c r="F255" s="189">
        <v>125</v>
      </c>
      <c r="G255" s="188"/>
      <c r="H255" s="188">
        <v>160</v>
      </c>
      <c r="I255" s="190">
        <v>160</v>
      </c>
      <c r="J255" s="191" t="s">
        <v>678</v>
      </c>
      <c r="K255" s="192">
        <f t="shared" si="159"/>
        <v>35</v>
      </c>
      <c r="L255" s="193">
        <v>0.28000000000000003</v>
      </c>
      <c r="M255" s="188" t="s">
        <v>589</v>
      </c>
      <c r="N255" s="194">
        <v>42803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74</v>
      </c>
      <c r="B256" s="186">
        <v>42660</v>
      </c>
      <c r="C256" s="186"/>
      <c r="D256" s="187" t="s">
        <v>468</v>
      </c>
      <c r="E256" s="188" t="s">
        <v>620</v>
      </c>
      <c r="F256" s="189">
        <v>114</v>
      </c>
      <c r="G256" s="188"/>
      <c r="H256" s="188">
        <v>145</v>
      </c>
      <c r="I256" s="190">
        <v>145</v>
      </c>
      <c r="J256" s="191" t="s">
        <v>678</v>
      </c>
      <c r="K256" s="192">
        <f t="shared" si="159"/>
        <v>31</v>
      </c>
      <c r="L256" s="193">
        <f t="shared" ref="L256:L258" si="161">K256/F256</f>
        <v>0.27192982456140352</v>
      </c>
      <c r="M256" s="188" t="s">
        <v>589</v>
      </c>
      <c r="N256" s="194">
        <v>42859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75</v>
      </c>
      <c r="B257" s="186">
        <v>42660</v>
      </c>
      <c r="C257" s="186"/>
      <c r="D257" s="187" t="s">
        <v>726</v>
      </c>
      <c r="E257" s="188" t="s">
        <v>620</v>
      </c>
      <c r="F257" s="189">
        <v>212</v>
      </c>
      <c r="G257" s="188"/>
      <c r="H257" s="188">
        <v>280</v>
      </c>
      <c r="I257" s="190">
        <v>276</v>
      </c>
      <c r="J257" s="191" t="s">
        <v>727</v>
      </c>
      <c r="K257" s="192">
        <f t="shared" si="159"/>
        <v>68</v>
      </c>
      <c r="L257" s="193">
        <f t="shared" si="161"/>
        <v>0.32075471698113206</v>
      </c>
      <c r="M257" s="188" t="s">
        <v>589</v>
      </c>
      <c r="N257" s="194">
        <v>42858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76</v>
      </c>
      <c r="B258" s="186">
        <v>42678</v>
      </c>
      <c r="C258" s="186"/>
      <c r="D258" s="187" t="s">
        <v>456</v>
      </c>
      <c r="E258" s="188" t="s">
        <v>620</v>
      </c>
      <c r="F258" s="189">
        <v>155</v>
      </c>
      <c r="G258" s="188"/>
      <c r="H258" s="188">
        <v>210</v>
      </c>
      <c r="I258" s="190">
        <v>210</v>
      </c>
      <c r="J258" s="191" t="s">
        <v>728</v>
      </c>
      <c r="K258" s="192">
        <f t="shared" si="159"/>
        <v>55</v>
      </c>
      <c r="L258" s="193">
        <f t="shared" si="161"/>
        <v>0.35483870967741937</v>
      </c>
      <c r="M258" s="188" t="s">
        <v>589</v>
      </c>
      <c r="N258" s="194">
        <v>42944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5">
        <v>77</v>
      </c>
      <c r="B259" s="196">
        <v>42710</v>
      </c>
      <c r="C259" s="196"/>
      <c r="D259" s="197" t="s">
        <v>729</v>
      </c>
      <c r="E259" s="198" t="s">
        <v>620</v>
      </c>
      <c r="F259" s="199">
        <v>150.5</v>
      </c>
      <c r="G259" s="199"/>
      <c r="H259" s="200">
        <v>72.5</v>
      </c>
      <c r="I259" s="200">
        <v>174</v>
      </c>
      <c r="J259" s="201" t="s">
        <v>730</v>
      </c>
      <c r="K259" s="202">
        <v>-78</v>
      </c>
      <c r="L259" s="203">
        <v>-0.51827242524916906</v>
      </c>
      <c r="M259" s="199" t="s">
        <v>601</v>
      </c>
      <c r="N259" s="196">
        <v>43333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78</v>
      </c>
      <c r="B260" s="186">
        <v>42712</v>
      </c>
      <c r="C260" s="186"/>
      <c r="D260" s="187" t="s">
        <v>731</v>
      </c>
      <c r="E260" s="188" t="s">
        <v>620</v>
      </c>
      <c r="F260" s="189">
        <v>380</v>
      </c>
      <c r="G260" s="188"/>
      <c r="H260" s="188">
        <v>478</v>
      </c>
      <c r="I260" s="190">
        <v>468</v>
      </c>
      <c r="J260" s="191" t="s">
        <v>678</v>
      </c>
      <c r="K260" s="192">
        <f t="shared" ref="K260:K262" si="162">H260-F260</f>
        <v>98</v>
      </c>
      <c r="L260" s="193">
        <f t="shared" ref="L260:L262" si="163">K260/F260</f>
        <v>0.25789473684210529</v>
      </c>
      <c r="M260" s="188" t="s">
        <v>589</v>
      </c>
      <c r="N260" s="194">
        <v>43025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79</v>
      </c>
      <c r="B261" s="186">
        <v>42734</v>
      </c>
      <c r="C261" s="186"/>
      <c r="D261" s="187" t="s">
        <v>108</v>
      </c>
      <c r="E261" s="188" t="s">
        <v>620</v>
      </c>
      <c r="F261" s="189">
        <v>305</v>
      </c>
      <c r="G261" s="188"/>
      <c r="H261" s="188">
        <v>375</v>
      </c>
      <c r="I261" s="190">
        <v>375</v>
      </c>
      <c r="J261" s="191" t="s">
        <v>678</v>
      </c>
      <c r="K261" s="192">
        <f t="shared" si="162"/>
        <v>70</v>
      </c>
      <c r="L261" s="193">
        <f t="shared" si="163"/>
        <v>0.22950819672131148</v>
      </c>
      <c r="M261" s="188" t="s">
        <v>589</v>
      </c>
      <c r="N261" s="194">
        <v>42768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80</v>
      </c>
      <c r="B262" s="186">
        <v>42739</v>
      </c>
      <c r="C262" s="186"/>
      <c r="D262" s="187" t="s">
        <v>94</v>
      </c>
      <c r="E262" s="188" t="s">
        <v>620</v>
      </c>
      <c r="F262" s="189">
        <v>99.5</v>
      </c>
      <c r="G262" s="188"/>
      <c r="H262" s="188">
        <v>158</v>
      </c>
      <c r="I262" s="190">
        <v>158</v>
      </c>
      <c r="J262" s="191" t="s">
        <v>678</v>
      </c>
      <c r="K262" s="192">
        <f t="shared" si="162"/>
        <v>58.5</v>
      </c>
      <c r="L262" s="193">
        <f t="shared" si="163"/>
        <v>0.5879396984924623</v>
      </c>
      <c r="M262" s="188" t="s">
        <v>589</v>
      </c>
      <c r="N262" s="194">
        <v>42898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81</v>
      </c>
      <c r="B263" s="186">
        <v>42739</v>
      </c>
      <c r="C263" s="186"/>
      <c r="D263" s="187" t="s">
        <v>94</v>
      </c>
      <c r="E263" s="188" t="s">
        <v>620</v>
      </c>
      <c r="F263" s="189">
        <v>99.5</v>
      </c>
      <c r="G263" s="188"/>
      <c r="H263" s="188">
        <v>158</v>
      </c>
      <c r="I263" s="190">
        <v>158</v>
      </c>
      <c r="J263" s="191" t="s">
        <v>678</v>
      </c>
      <c r="K263" s="192">
        <v>58.5</v>
      </c>
      <c r="L263" s="193">
        <v>0.58793969849246197</v>
      </c>
      <c r="M263" s="188" t="s">
        <v>589</v>
      </c>
      <c r="N263" s="194">
        <v>42898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82</v>
      </c>
      <c r="B264" s="186">
        <v>42786</v>
      </c>
      <c r="C264" s="186"/>
      <c r="D264" s="187" t="s">
        <v>185</v>
      </c>
      <c r="E264" s="188" t="s">
        <v>620</v>
      </c>
      <c r="F264" s="189">
        <v>140.5</v>
      </c>
      <c r="G264" s="188"/>
      <c r="H264" s="188">
        <v>220</v>
      </c>
      <c r="I264" s="190">
        <v>220</v>
      </c>
      <c r="J264" s="191" t="s">
        <v>678</v>
      </c>
      <c r="K264" s="192">
        <f>H264-F264</f>
        <v>79.5</v>
      </c>
      <c r="L264" s="193">
        <f>K264/F264</f>
        <v>0.5658362989323843</v>
      </c>
      <c r="M264" s="188" t="s">
        <v>589</v>
      </c>
      <c r="N264" s="194">
        <v>42864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83</v>
      </c>
      <c r="B265" s="186">
        <v>42786</v>
      </c>
      <c r="C265" s="186"/>
      <c r="D265" s="187" t="s">
        <v>732</v>
      </c>
      <c r="E265" s="188" t="s">
        <v>620</v>
      </c>
      <c r="F265" s="189">
        <v>202.5</v>
      </c>
      <c r="G265" s="188"/>
      <c r="H265" s="188">
        <v>234</v>
      </c>
      <c r="I265" s="190">
        <v>234</v>
      </c>
      <c r="J265" s="191" t="s">
        <v>678</v>
      </c>
      <c r="K265" s="192">
        <v>31.5</v>
      </c>
      <c r="L265" s="193">
        <v>0.155555555555556</v>
      </c>
      <c r="M265" s="188" t="s">
        <v>589</v>
      </c>
      <c r="N265" s="194">
        <v>42836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84</v>
      </c>
      <c r="B266" s="186">
        <v>42818</v>
      </c>
      <c r="C266" s="186"/>
      <c r="D266" s="187" t="s">
        <v>733</v>
      </c>
      <c r="E266" s="188" t="s">
        <v>620</v>
      </c>
      <c r="F266" s="189">
        <v>300.5</v>
      </c>
      <c r="G266" s="188"/>
      <c r="H266" s="188">
        <v>417.5</v>
      </c>
      <c r="I266" s="190">
        <v>420</v>
      </c>
      <c r="J266" s="191" t="s">
        <v>734</v>
      </c>
      <c r="K266" s="192">
        <f>H266-F266</f>
        <v>117</v>
      </c>
      <c r="L266" s="193">
        <f>K266/F266</f>
        <v>0.38935108153078202</v>
      </c>
      <c r="M266" s="188" t="s">
        <v>589</v>
      </c>
      <c r="N266" s="194">
        <v>43070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85</v>
      </c>
      <c r="B267" s="186">
        <v>42818</v>
      </c>
      <c r="C267" s="186"/>
      <c r="D267" s="187" t="s">
        <v>708</v>
      </c>
      <c r="E267" s="188" t="s">
        <v>620</v>
      </c>
      <c r="F267" s="189">
        <v>850</v>
      </c>
      <c r="G267" s="188"/>
      <c r="H267" s="188">
        <v>1042.5</v>
      </c>
      <c r="I267" s="190">
        <v>1023</v>
      </c>
      <c r="J267" s="191" t="s">
        <v>735</v>
      </c>
      <c r="K267" s="192">
        <v>192.5</v>
      </c>
      <c r="L267" s="193">
        <v>0.22647058823529401</v>
      </c>
      <c r="M267" s="188" t="s">
        <v>589</v>
      </c>
      <c r="N267" s="194">
        <v>42830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86</v>
      </c>
      <c r="B268" s="186">
        <v>42830</v>
      </c>
      <c r="C268" s="186"/>
      <c r="D268" s="187" t="s">
        <v>487</v>
      </c>
      <c r="E268" s="188" t="s">
        <v>620</v>
      </c>
      <c r="F268" s="189">
        <v>785</v>
      </c>
      <c r="G268" s="188"/>
      <c r="H268" s="188">
        <v>930</v>
      </c>
      <c r="I268" s="190">
        <v>920</v>
      </c>
      <c r="J268" s="191" t="s">
        <v>736</v>
      </c>
      <c r="K268" s="192">
        <f>H268-F268</f>
        <v>145</v>
      </c>
      <c r="L268" s="193">
        <f>K268/F268</f>
        <v>0.18471337579617833</v>
      </c>
      <c r="M268" s="188" t="s">
        <v>589</v>
      </c>
      <c r="N268" s="194">
        <v>42976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5">
        <v>87</v>
      </c>
      <c r="B269" s="196">
        <v>42831</v>
      </c>
      <c r="C269" s="196"/>
      <c r="D269" s="197" t="s">
        <v>737</v>
      </c>
      <c r="E269" s="198" t="s">
        <v>620</v>
      </c>
      <c r="F269" s="199">
        <v>40</v>
      </c>
      <c r="G269" s="199"/>
      <c r="H269" s="200">
        <v>13.1</v>
      </c>
      <c r="I269" s="200">
        <v>60</v>
      </c>
      <c r="J269" s="201" t="s">
        <v>738</v>
      </c>
      <c r="K269" s="202">
        <v>-26.9</v>
      </c>
      <c r="L269" s="203">
        <v>-0.67249999999999999</v>
      </c>
      <c r="M269" s="199" t="s">
        <v>601</v>
      </c>
      <c r="N269" s="196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88</v>
      </c>
      <c r="B270" s="186">
        <v>42837</v>
      </c>
      <c r="C270" s="186"/>
      <c r="D270" s="187" t="s">
        <v>93</v>
      </c>
      <c r="E270" s="188" t="s">
        <v>620</v>
      </c>
      <c r="F270" s="189">
        <v>289.5</v>
      </c>
      <c r="G270" s="188"/>
      <c r="H270" s="188">
        <v>354</v>
      </c>
      <c r="I270" s="190">
        <v>360</v>
      </c>
      <c r="J270" s="191" t="s">
        <v>739</v>
      </c>
      <c r="K270" s="192">
        <f t="shared" ref="K270:K278" si="164">H270-F270</f>
        <v>64.5</v>
      </c>
      <c r="L270" s="193">
        <f t="shared" ref="L270:L278" si="165">K270/F270</f>
        <v>0.22279792746113988</v>
      </c>
      <c r="M270" s="188" t="s">
        <v>589</v>
      </c>
      <c r="N270" s="194">
        <v>43040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89</v>
      </c>
      <c r="B271" s="186">
        <v>42845</v>
      </c>
      <c r="C271" s="186"/>
      <c r="D271" s="187" t="s">
        <v>426</v>
      </c>
      <c r="E271" s="188" t="s">
        <v>620</v>
      </c>
      <c r="F271" s="189">
        <v>700</v>
      </c>
      <c r="G271" s="188"/>
      <c r="H271" s="188">
        <v>840</v>
      </c>
      <c r="I271" s="190">
        <v>840</v>
      </c>
      <c r="J271" s="191" t="s">
        <v>740</v>
      </c>
      <c r="K271" s="192">
        <f t="shared" si="164"/>
        <v>140</v>
      </c>
      <c r="L271" s="193">
        <f t="shared" si="165"/>
        <v>0.2</v>
      </c>
      <c r="M271" s="188" t="s">
        <v>589</v>
      </c>
      <c r="N271" s="194">
        <v>42893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90</v>
      </c>
      <c r="B272" s="186">
        <v>42887</v>
      </c>
      <c r="C272" s="186"/>
      <c r="D272" s="187" t="s">
        <v>741</v>
      </c>
      <c r="E272" s="188" t="s">
        <v>620</v>
      </c>
      <c r="F272" s="189">
        <v>130</v>
      </c>
      <c r="G272" s="188"/>
      <c r="H272" s="188">
        <v>144.25</v>
      </c>
      <c r="I272" s="190">
        <v>170</v>
      </c>
      <c r="J272" s="191" t="s">
        <v>742</v>
      </c>
      <c r="K272" s="192">
        <f t="shared" si="164"/>
        <v>14.25</v>
      </c>
      <c r="L272" s="193">
        <f t="shared" si="165"/>
        <v>0.10961538461538461</v>
      </c>
      <c r="M272" s="188" t="s">
        <v>589</v>
      </c>
      <c r="N272" s="194">
        <v>43675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91</v>
      </c>
      <c r="B273" s="186">
        <v>42901</v>
      </c>
      <c r="C273" s="186"/>
      <c r="D273" s="187" t="s">
        <v>743</v>
      </c>
      <c r="E273" s="188" t="s">
        <v>620</v>
      </c>
      <c r="F273" s="189">
        <v>214.5</v>
      </c>
      <c r="G273" s="188"/>
      <c r="H273" s="188">
        <v>262</v>
      </c>
      <c r="I273" s="190">
        <v>262</v>
      </c>
      <c r="J273" s="191" t="s">
        <v>744</v>
      </c>
      <c r="K273" s="192">
        <f t="shared" si="164"/>
        <v>47.5</v>
      </c>
      <c r="L273" s="193">
        <f t="shared" si="165"/>
        <v>0.22144522144522144</v>
      </c>
      <c r="M273" s="188" t="s">
        <v>589</v>
      </c>
      <c r="N273" s="194">
        <v>42977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92</v>
      </c>
      <c r="B274" s="217">
        <v>42933</v>
      </c>
      <c r="C274" s="217"/>
      <c r="D274" s="218" t="s">
        <v>745</v>
      </c>
      <c r="E274" s="219" t="s">
        <v>620</v>
      </c>
      <c r="F274" s="220">
        <v>370</v>
      </c>
      <c r="G274" s="219"/>
      <c r="H274" s="219">
        <v>447.5</v>
      </c>
      <c r="I274" s="221">
        <v>450</v>
      </c>
      <c r="J274" s="222" t="s">
        <v>678</v>
      </c>
      <c r="K274" s="192">
        <f t="shared" si="164"/>
        <v>77.5</v>
      </c>
      <c r="L274" s="223">
        <f t="shared" si="165"/>
        <v>0.20945945945945946</v>
      </c>
      <c r="M274" s="219" t="s">
        <v>589</v>
      </c>
      <c r="N274" s="224">
        <v>43035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93</v>
      </c>
      <c r="B275" s="217">
        <v>42943</v>
      </c>
      <c r="C275" s="217"/>
      <c r="D275" s="218" t="s">
        <v>183</v>
      </c>
      <c r="E275" s="219" t="s">
        <v>620</v>
      </c>
      <c r="F275" s="220">
        <v>657.5</v>
      </c>
      <c r="G275" s="219"/>
      <c r="H275" s="219">
        <v>825</v>
      </c>
      <c r="I275" s="221">
        <v>820</v>
      </c>
      <c r="J275" s="222" t="s">
        <v>678</v>
      </c>
      <c r="K275" s="192">
        <f t="shared" si="164"/>
        <v>167.5</v>
      </c>
      <c r="L275" s="223">
        <f t="shared" si="165"/>
        <v>0.25475285171102663</v>
      </c>
      <c r="M275" s="219" t="s">
        <v>589</v>
      </c>
      <c r="N275" s="224">
        <v>43090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94</v>
      </c>
      <c r="B276" s="186">
        <v>42964</v>
      </c>
      <c r="C276" s="186"/>
      <c r="D276" s="187" t="s">
        <v>361</v>
      </c>
      <c r="E276" s="188" t="s">
        <v>620</v>
      </c>
      <c r="F276" s="189">
        <v>605</v>
      </c>
      <c r="G276" s="188"/>
      <c r="H276" s="188">
        <v>750</v>
      </c>
      <c r="I276" s="190">
        <v>750</v>
      </c>
      <c r="J276" s="191" t="s">
        <v>736</v>
      </c>
      <c r="K276" s="192">
        <f t="shared" si="164"/>
        <v>145</v>
      </c>
      <c r="L276" s="193">
        <f t="shared" si="165"/>
        <v>0.23966942148760331</v>
      </c>
      <c r="M276" s="188" t="s">
        <v>589</v>
      </c>
      <c r="N276" s="194">
        <v>43027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95</v>
      </c>
      <c r="B277" s="196">
        <v>42979</v>
      </c>
      <c r="C277" s="196"/>
      <c r="D277" s="204" t="s">
        <v>746</v>
      </c>
      <c r="E277" s="199" t="s">
        <v>620</v>
      </c>
      <c r="F277" s="199">
        <v>255</v>
      </c>
      <c r="G277" s="200"/>
      <c r="H277" s="200">
        <v>217.25</v>
      </c>
      <c r="I277" s="200">
        <v>320</v>
      </c>
      <c r="J277" s="201" t="s">
        <v>747</v>
      </c>
      <c r="K277" s="202">
        <f t="shared" si="164"/>
        <v>-37.75</v>
      </c>
      <c r="L277" s="205">
        <f t="shared" si="165"/>
        <v>-0.14803921568627451</v>
      </c>
      <c r="M277" s="199" t="s">
        <v>601</v>
      </c>
      <c r="N277" s="196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96</v>
      </c>
      <c r="B278" s="186">
        <v>42997</v>
      </c>
      <c r="C278" s="186"/>
      <c r="D278" s="187" t="s">
        <v>748</v>
      </c>
      <c r="E278" s="188" t="s">
        <v>620</v>
      </c>
      <c r="F278" s="189">
        <v>215</v>
      </c>
      <c r="G278" s="188"/>
      <c r="H278" s="188">
        <v>258</v>
      </c>
      <c r="I278" s="190">
        <v>258</v>
      </c>
      <c r="J278" s="191" t="s">
        <v>678</v>
      </c>
      <c r="K278" s="192">
        <f t="shared" si="164"/>
        <v>43</v>
      </c>
      <c r="L278" s="193">
        <f t="shared" si="165"/>
        <v>0.2</v>
      </c>
      <c r="M278" s="188" t="s">
        <v>589</v>
      </c>
      <c r="N278" s="194">
        <v>43040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97</v>
      </c>
      <c r="B279" s="186">
        <v>42997</v>
      </c>
      <c r="C279" s="186"/>
      <c r="D279" s="187" t="s">
        <v>748</v>
      </c>
      <c r="E279" s="188" t="s">
        <v>620</v>
      </c>
      <c r="F279" s="189">
        <v>215</v>
      </c>
      <c r="G279" s="188"/>
      <c r="H279" s="188">
        <v>258</v>
      </c>
      <c r="I279" s="190">
        <v>258</v>
      </c>
      <c r="J279" s="222" t="s">
        <v>678</v>
      </c>
      <c r="K279" s="192">
        <v>43</v>
      </c>
      <c r="L279" s="193">
        <v>0.2</v>
      </c>
      <c r="M279" s="188" t="s">
        <v>589</v>
      </c>
      <c r="N279" s="194">
        <v>43040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98</v>
      </c>
      <c r="B280" s="217">
        <v>42998</v>
      </c>
      <c r="C280" s="217"/>
      <c r="D280" s="218" t="s">
        <v>749</v>
      </c>
      <c r="E280" s="219" t="s">
        <v>620</v>
      </c>
      <c r="F280" s="189">
        <v>75</v>
      </c>
      <c r="G280" s="219"/>
      <c r="H280" s="219">
        <v>90</v>
      </c>
      <c r="I280" s="221">
        <v>90</v>
      </c>
      <c r="J280" s="191" t="s">
        <v>750</v>
      </c>
      <c r="K280" s="192">
        <f t="shared" ref="K280:K285" si="166">H280-F280</f>
        <v>15</v>
      </c>
      <c r="L280" s="193">
        <f t="shared" ref="L280:L285" si="167">K280/F280</f>
        <v>0.2</v>
      </c>
      <c r="M280" s="188" t="s">
        <v>589</v>
      </c>
      <c r="N280" s="194">
        <v>43019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99</v>
      </c>
      <c r="B281" s="217">
        <v>43011</v>
      </c>
      <c r="C281" s="217"/>
      <c r="D281" s="218" t="s">
        <v>603</v>
      </c>
      <c r="E281" s="219" t="s">
        <v>620</v>
      </c>
      <c r="F281" s="220">
        <v>315</v>
      </c>
      <c r="G281" s="219"/>
      <c r="H281" s="219">
        <v>392</v>
      </c>
      <c r="I281" s="221">
        <v>384</v>
      </c>
      <c r="J281" s="222" t="s">
        <v>751</v>
      </c>
      <c r="K281" s="192">
        <f t="shared" si="166"/>
        <v>77</v>
      </c>
      <c r="L281" s="223">
        <f t="shared" si="167"/>
        <v>0.24444444444444444</v>
      </c>
      <c r="M281" s="219" t="s">
        <v>589</v>
      </c>
      <c r="N281" s="224">
        <v>43017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100</v>
      </c>
      <c r="B282" s="217">
        <v>43013</v>
      </c>
      <c r="C282" s="217"/>
      <c r="D282" s="218" t="s">
        <v>461</v>
      </c>
      <c r="E282" s="219" t="s">
        <v>620</v>
      </c>
      <c r="F282" s="220">
        <v>145</v>
      </c>
      <c r="G282" s="219"/>
      <c r="H282" s="219">
        <v>179</v>
      </c>
      <c r="I282" s="221">
        <v>180</v>
      </c>
      <c r="J282" s="222" t="s">
        <v>752</v>
      </c>
      <c r="K282" s="192">
        <f t="shared" si="166"/>
        <v>34</v>
      </c>
      <c r="L282" s="223">
        <f t="shared" si="167"/>
        <v>0.23448275862068965</v>
      </c>
      <c r="M282" s="219" t="s">
        <v>589</v>
      </c>
      <c r="N282" s="224">
        <v>43025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101</v>
      </c>
      <c r="B283" s="217">
        <v>43014</v>
      </c>
      <c r="C283" s="217"/>
      <c r="D283" s="218" t="s">
        <v>335</v>
      </c>
      <c r="E283" s="219" t="s">
        <v>620</v>
      </c>
      <c r="F283" s="220">
        <v>256</v>
      </c>
      <c r="G283" s="219"/>
      <c r="H283" s="219">
        <v>323</v>
      </c>
      <c r="I283" s="221">
        <v>320</v>
      </c>
      <c r="J283" s="222" t="s">
        <v>678</v>
      </c>
      <c r="K283" s="192">
        <f t="shared" si="166"/>
        <v>67</v>
      </c>
      <c r="L283" s="223">
        <f t="shared" si="167"/>
        <v>0.26171875</v>
      </c>
      <c r="M283" s="219" t="s">
        <v>589</v>
      </c>
      <c r="N283" s="224">
        <v>43067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102</v>
      </c>
      <c r="B284" s="217">
        <v>43017</v>
      </c>
      <c r="C284" s="217"/>
      <c r="D284" s="218" t="s">
        <v>351</v>
      </c>
      <c r="E284" s="219" t="s">
        <v>620</v>
      </c>
      <c r="F284" s="220">
        <v>137.5</v>
      </c>
      <c r="G284" s="219"/>
      <c r="H284" s="219">
        <v>184</v>
      </c>
      <c r="I284" s="221">
        <v>183</v>
      </c>
      <c r="J284" s="222" t="s">
        <v>753</v>
      </c>
      <c r="K284" s="192">
        <f t="shared" si="166"/>
        <v>46.5</v>
      </c>
      <c r="L284" s="223">
        <f t="shared" si="167"/>
        <v>0.33818181818181819</v>
      </c>
      <c r="M284" s="219" t="s">
        <v>589</v>
      </c>
      <c r="N284" s="224">
        <v>43108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103</v>
      </c>
      <c r="B285" s="217">
        <v>43018</v>
      </c>
      <c r="C285" s="217"/>
      <c r="D285" s="218" t="s">
        <v>754</v>
      </c>
      <c r="E285" s="219" t="s">
        <v>620</v>
      </c>
      <c r="F285" s="220">
        <v>125.5</v>
      </c>
      <c r="G285" s="219"/>
      <c r="H285" s="219">
        <v>158</v>
      </c>
      <c r="I285" s="221">
        <v>155</v>
      </c>
      <c r="J285" s="222" t="s">
        <v>755</v>
      </c>
      <c r="K285" s="192">
        <f t="shared" si="166"/>
        <v>32.5</v>
      </c>
      <c r="L285" s="223">
        <f t="shared" si="167"/>
        <v>0.25896414342629481</v>
      </c>
      <c r="M285" s="219" t="s">
        <v>589</v>
      </c>
      <c r="N285" s="224">
        <v>43067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104</v>
      </c>
      <c r="B286" s="217">
        <v>43018</v>
      </c>
      <c r="C286" s="217"/>
      <c r="D286" s="218" t="s">
        <v>756</v>
      </c>
      <c r="E286" s="219" t="s">
        <v>620</v>
      </c>
      <c r="F286" s="220">
        <v>895</v>
      </c>
      <c r="G286" s="219"/>
      <c r="H286" s="219">
        <v>1122.5</v>
      </c>
      <c r="I286" s="221">
        <v>1078</v>
      </c>
      <c r="J286" s="222" t="s">
        <v>757</v>
      </c>
      <c r="K286" s="192">
        <v>227.5</v>
      </c>
      <c r="L286" s="223">
        <v>0.25418994413407803</v>
      </c>
      <c r="M286" s="219" t="s">
        <v>589</v>
      </c>
      <c r="N286" s="224">
        <v>43117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105</v>
      </c>
      <c r="B287" s="217">
        <v>43020</v>
      </c>
      <c r="C287" s="217"/>
      <c r="D287" s="218" t="s">
        <v>344</v>
      </c>
      <c r="E287" s="219" t="s">
        <v>620</v>
      </c>
      <c r="F287" s="220">
        <v>525</v>
      </c>
      <c r="G287" s="219"/>
      <c r="H287" s="219">
        <v>629</v>
      </c>
      <c r="I287" s="221">
        <v>629</v>
      </c>
      <c r="J287" s="222" t="s">
        <v>678</v>
      </c>
      <c r="K287" s="192">
        <v>104</v>
      </c>
      <c r="L287" s="223">
        <v>0.19809523809523799</v>
      </c>
      <c r="M287" s="219" t="s">
        <v>589</v>
      </c>
      <c r="N287" s="224">
        <v>43119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106</v>
      </c>
      <c r="B288" s="217">
        <v>43046</v>
      </c>
      <c r="C288" s="217"/>
      <c r="D288" s="218" t="s">
        <v>386</v>
      </c>
      <c r="E288" s="219" t="s">
        <v>620</v>
      </c>
      <c r="F288" s="220">
        <v>740</v>
      </c>
      <c r="G288" s="219"/>
      <c r="H288" s="219">
        <v>892.5</v>
      </c>
      <c r="I288" s="221">
        <v>900</v>
      </c>
      <c r="J288" s="222" t="s">
        <v>758</v>
      </c>
      <c r="K288" s="192">
        <f t="shared" ref="K288:K290" si="168">H288-F288</f>
        <v>152.5</v>
      </c>
      <c r="L288" s="223">
        <f t="shared" ref="L288:L290" si="169">K288/F288</f>
        <v>0.20608108108108109</v>
      </c>
      <c r="M288" s="219" t="s">
        <v>589</v>
      </c>
      <c r="N288" s="224">
        <v>43052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107</v>
      </c>
      <c r="B289" s="186">
        <v>43073</v>
      </c>
      <c r="C289" s="186"/>
      <c r="D289" s="187" t="s">
        <v>759</v>
      </c>
      <c r="E289" s="188" t="s">
        <v>620</v>
      </c>
      <c r="F289" s="189">
        <v>118.5</v>
      </c>
      <c r="G289" s="188"/>
      <c r="H289" s="188">
        <v>143.5</v>
      </c>
      <c r="I289" s="190">
        <v>145</v>
      </c>
      <c r="J289" s="191" t="s">
        <v>610</v>
      </c>
      <c r="K289" s="192">
        <f t="shared" si="168"/>
        <v>25</v>
      </c>
      <c r="L289" s="193">
        <f t="shared" si="169"/>
        <v>0.2109704641350211</v>
      </c>
      <c r="M289" s="188" t="s">
        <v>589</v>
      </c>
      <c r="N289" s="194">
        <v>43097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5">
        <v>108</v>
      </c>
      <c r="B290" s="196">
        <v>43090</v>
      </c>
      <c r="C290" s="196"/>
      <c r="D290" s="197" t="s">
        <v>432</v>
      </c>
      <c r="E290" s="198" t="s">
        <v>620</v>
      </c>
      <c r="F290" s="199">
        <v>715</v>
      </c>
      <c r="G290" s="199"/>
      <c r="H290" s="200">
        <v>500</v>
      </c>
      <c r="I290" s="200">
        <v>872</v>
      </c>
      <c r="J290" s="201" t="s">
        <v>760</v>
      </c>
      <c r="K290" s="202">
        <f t="shared" si="168"/>
        <v>-215</v>
      </c>
      <c r="L290" s="203">
        <f t="shared" si="169"/>
        <v>-0.30069930069930068</v>
      </c>
      <c r="M290" s="199" t="s">
        <v>601</v>
      </c>
      <c r="N290" s="196">
        <v>43670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109</v>
      </c>
      <c r="B291" s="186">
        <v>43098</v>
      </c>
      <c r="C291" s="186"/>
      <c r="D291" s="187" t="s">
        <v>603</v>
      </c>
      <c r="E291" s="188" t="s">
        <v>620</v>
      </c>
      <c r="F291" s="189">
        <v>435</v>
      </c>
      <c r="G291" s="188"/>
      <c r="H291" s="188">
        <v>542.5</v>
      </c>
      <c r="I291" s="190">
        <v>539</v>
      </c>
      <c r="J291" s="191" t="s">
        <v>678</v>
      </c>
      <c r="K291" s="192">
        <v>107.5</v>
      </c>
      <c r="L291" s="193">
        <v>0.247126436781609</v>
      </c>
      <c r="M291" s="188" t="s">
        <v>589</v>
      </c>
      <c r="N291" s="194">
        <v>43206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110</v>
      </c>
      <c r="B292" s="186">
        <v>43098</v>
      </c>
      <c r="C292" s="186"/>
      <c r="D292" s="187" t="s">
        <v>561</v>
      </c>
      <c r="E292" s="188" t="s">
        <v>620</v>
      </c>
      <c r="F292" s="189">
        <v>885</v>
      </c>
      <c r="G292" s="188"/>
      <c r="H292" s="188">
        <v>1090</v>
      </c>
      <c r="I292" s="190">
        <v>1084</v>
      </c>
      <c r="J292" s="191" t="s">
        <v>678</v>
      </c>
      <c r="K292" s="192">
        <v>205</v>
      </c>
      <c r="L292" s="193">
        <v>0.23163841807909599</v>
      </c>
      <c r="M292" s="188" t="s">
        <v>589</v>
      </c>
      <c r="N292" s="194">
        <v>43213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5">
        <v>111</v>
      </c>
      <c r="B293" s="226">
        <v>43192</v>
      </c>
      <c r="C293" s="226"/>
      <c r="D293" s="204" t="s">
        <v>761</v>
      </c>
      <c r="E293" s="199" t="s">
        <v>620</v>
      </c>
      <c r="F293" s="227">
        <v>478.5</v>
      </c>
      <c r="G293" s="199"/>
      <c r="H293" s="199">
        <v>442</v>
      </c>
      <c r="I293" s="200">
        <v>613</v>
      </c>
      <c r="J293" s="201" t="s">
        <v>762</v>
      </c>
      <c r="K293" s="202">
        <f t="shared" ref="K293:K296" si="170">H293-F293</f>
        <v>-36.5</v>
      </c>
      <c r="L293" s="203">
        <f t="shared" ref="L293:L296" si="171">K293/F293</f>
        <v>-7.6280041797283177E-2</v>
      </c>
      <c r="M293" s="199" t="s">
        <v>601</v>
      </c>
      <c r="N293" s="196">
        <v>43762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5">
        <v>112</v>
      </c>
      <c r="B294" s="196">
        <v>43194</v>
      </c>
      <c r="C294" s="196"/>
      <c r="D294" s="197" t="s">
        <v>763</v>
      </c>
      <c r="E294" s="198" t="s">
        <v>620</v>
      </c>
      <c r="F294" s="199">
        <f>141.5-7.3</f>
        <v>134.19999999999999</v>
      </c>
      <c r="G294" s="199"/>
      <c r="H294" s="200">
        <v>77</v>
      </c>
      <c r="I294" s="200">
        <v>180</v>
      </c>
      <c r="J294" s="201" t="s">
        <v>764</v>
      </c>
      <c r="K294" s="202">
        <f t="shared" si="170"/>
        <v>-57.199999999999989</v>
      </c>
      <c r="L294" s="203">
        <f t="shared" si="171"/>
        <v>-0.42622950819672129</v>
      </c>
      <c r="M294" s="199" t="s">
        <v>601</v>
      </c>
      <c r="N294" s="196">
        <v>43522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5">
        <v>113</v>
      </c>
      <c r="B295" s="196">
        <v>43209</v>
      </c>
      <c r="C295" s="196"/>
      <c r="D295" s="197" t="s">
        <v>765</v>
      </c>
      <c r="E295" s="198" t="s">
        <v>620</v>
      </c>
      <c r="F295" s="199">
        <v>430</v>
      </c>
      <c r="G295" s="199"/>
      <c r="H295" s="200">
        <v>220</v>
      </c>
      <c r="I295" s="200">
        <v>537</v>
      </c>
      <c r="J295" s="201" t="s">
        <v>766</v>
      </c>
      <c r="K295" s="202">
        <f t="shared" si="170"/>
        <v>-210</v>
      </c>
      <c r="L295" s="203">
        <f t="shared" si="171"/>
        <v>-0.48837209302325579</v>
      </c>
      <c r="M295" s="199" t="s">
        <v>601</v>
      </c>
      <c r="N295" s="196">
        <v>43252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114</v>
      </c>
      <c r="B296" s="217">
        <v>43220</v>
      </c>
      <c r="C296" s="217"/>
      <c r="D296" s="218" t="s">
        <v>387</v>
      </c>
      <c r="E296" s="219" t="s">
        <v>620</v>
      </c>
      <c r="F296" s="219">
        <v>153.5</v>
      </c>
      <c r="G296" s="219"/>
      <c r="H296" s="219">
        <v>196</v>
      </c>
      <c r="I296" s="221">
        <v>196</v>
      </c>
      <c r="J296" s="191" t="s">
        <v>767</v>
      </c>
      <c r="K296" s="192">
        <f t="shared" si="170"/>
        <v>42.5</v>
      </c>
      <c r="L296" s="193">
        <f t="shared" si="171"/>
        <v>0.27687296416938112</v>
      </c>
      <c r="M296" s="188" t="s">
        <v>589</v>
      </c>
      <c r="N296" s="194">
        <v>43605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5">
        <v>115</v>
      </c>
      <c r="B297" s="196">
        <v>43306</v>
      </c>
      <c r="C297" s="196"/>
      <c r="D297" s="197" t="s">
        <v>737</v>
      </c>
      <c r="E297" s="198" t="s">
        <v>620</v>
      </c>
      <c r="F297" s="199">
        <v>27.5</v>
      </c>
      <c r="G297" s="199"/>
      <c r="H297" s="200">
        <v>13.1</v>
      </c>
      <c r="I297" s="200">
        <v>60</v>
      </c>
      <c r="J297" s="201" t="s">
        <v>768</v>
      </c>
      <c r="K297" s="202">
        <v>-14.4</v>
      </c>
      <c r="L297" s="203">
        <v>-0.52363636363636401</v>
      </c>
      <c r="M297" s="199" t="s">
        <v>601</v>
      </c>
      <c r="N297" s="196">
        <v>43138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5">
        <v>116</v>
      </c>
      <c r="B298" s="226">
        <v>43318</v>
      </c>
      <c r="C298" s="226"/>
      <c r="D298" s="204" t="s">
        <v>769</v>
      </c>
      <c r="E298" s="199" t="s">
        <v>620</v>
      </c>
      <c r="F298" s="199">
        <v>148.5</v>
      </c>
      <c r="G298" s="199"/>
      <c r="H298" s="199">
        <v>102</v>
      </c>
      <c r="I298" s="200">
        <v>182</v>
      </c>
      <c r="J298" s="201" t="s">
        <v>770</v>
      </c>
      <c r="K298" s="202">
        <f>H298-F298</f>
        <v>-46.5</v>
      </c>
      <c r="L298" s="203">
        <f>K298/F298</f>
        <v>-0.31313131313131315</v>
      </c>
      <c r="M298" s="199" t="s">
        <v>601</v>
      </c>
      <c r="N298" s="196">
        <v>43661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117</v>
      </c>
      <c r="B299" s="186">
        <v>43335</v>
      </c>
      <c r="C299" s="186"/>
      <c r="D299" s="187" t="s">
        <v>771</v>
      </c>
      <c r="E299" s="188" t="s">
        <v>620</v>
      </c>
      <c r="F299" s="219">
        <v>285</v>
      </c>
      <c r="G299" s="188"/>
      <c r="H299" s="188">
        <v>355</v>
      </c>
      <c r="I299" s="190">
        <v>364</v>
      </c>
      <c r="J299" s="191" t="s">
        <v>772</v>
      </c>
      <c r="K299" s="192">
        <v>70</v>
      </c>
      <c r="L299" s="193">
        <v>0.24561403508771901</v>
      </c>
      <c r="M299" s="188" t="s">
        <v>589</v>
      </c>
      <c r="N299" s="194">
        <v>43455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118</v>
      </c>
      <c r="B300" s="186">
        <v>43341</v>
      </c>
      <c r="C300" s="186"/>
      <c r="D300" s="187" t="s">
        <v>375</v>
      </c>
      <c r="E300" s="188" t="s">
        <v>620</v>
      </c>
      <c r="F300" s="219">
        <v>525</v>
      </c>
      <c r="G300" s="188"/>
      <c r="H300" s="188">
        <v>585</v>
      </c>
      <c r="I300" s="190">
        <v>635</v>
      </c>
      <c r="J300" s="191" t="s">
        <v>773</v>
      </c>
      <c r="K300" s="192">
        <f t="shared" ref="K300:K317" si="172">H300-F300</f>
        <v>60</v>
      </c>
      <c r="L300" s="193">
        <f t="shared" ref="L300:L317" si="173">K300/F300</f>
        <v>0.11428571428571428</v>
      </c>
      <c r="M300" s="188" t="s">
        <v>589</v>
      </c>
      <c r="N300" s="194">
        <v>43662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119</v>
      </c>
      <c r="B301" s="186">
        <v>43395</v>
      </c>
      <c r="C301" s="186"/>
      <c r="D301" s="187" t="s">
        <v>361</v>
      </c>
      <c r="E301" s="188" t="s">
        <v>620</v>
      </c>
      <c r="F301" s="219">
        <v>475</v>
      </c>
      <c r="G301" s="188"/>
      <c r="H301" s="188">
        <v>574</v>
      </c>
      <c r="I301" s="190">
        <v>570</v>
      </c>
      <c r="J301" s="191" t="s">
        <v>678</v>
      </c>
      <c r="K301" s="192">
        <f t="shared" si="172"/>
        <v>99</v>
      </c>
      <c r="L301" s="193">
        <f t="shared" si="173"/>
        <v>0.20842105263157895</v>
      </c>
      <c r="M301" s="188" t="s">
        <v>589</v>
      </c>
      <c r="N301" s="194">
        <v>43403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120</v>
      </c>
      <c r="B302" s="217">
        <v>43397</v>
      </c>
      <c r="C302" s="217"/>
      <c r="D302" s="218" t="s">
        <v>382</v>
      </c>
      <c r="E302" s="219" t="s">
        <v>620</v>
      </c>
      <c r="F302" s="219">
        <v>707.5</v>
      </c>
      <c r="G302" s="219"/>
      <c r="H302" s="219">
        <v>872</v>
      </c>
      <c r="I302" s="221">
        <v>872</v>
      </c>
      <c r="J302" s="222" t="s">
        <v>678</v>
      </c>
      <c r="K302" s="192">
        <f t="shared" si="172"/>
        <v>164.5</v>
      </c>
      <c r="L302" s="223">
        <f t="shared" si="173"/>
        <v>0.23250883392226149</v>
      </c>
      <c r="M302" s="219" t="s">
        <v>589</v>
      </c>
      <c r="N302" s="224">
        <v>43482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121</v>
      </c>
      <c r="B303" s="217">
        <v>43398</v>
      </c>
      <c r="C303" s="217"/>
      <c r="D303" s="218" t="s">
        <v>774</v>
      </c>
      <c r="E303" s="219" t="s">
        <v>620</v>
      </c>
      <c r="F303" s="219">
        <v>162</v>
      </c>
      <c r="G303" s="219"/>
      <c r="H303" s="219">
        <v>204</v>
      </c>
      <c r="I303" s="221">
        <v>209</v>
      </c>
      <c r="J303" s="222" t="s">
        <v>775</v>
      </c>
      <c r="K303" s="192">
        <f t="shared" si="172"/>
        <v>42</v>
      </c>
      <c r="L303" s="223">
        <f t="shared" si="173"/>
        <v>0.25925925925925924</v>
      </c>
      <c r="M303" s="219" t="s">
        <v>589</v>
      </c>
      <c r="N303" s="224">
        <v>43539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122</v>
      </c>
      <c r="B304" s="217">
        <v>43399</v>
      </c>
      <c r="C304" s="217"/>
      <c r="D304" s="218" t="s">
        <v>480</v>
      </c>
      <c r="E304" s="219" t="s">
        <v>620</v>
      </c>
      <c r="F304" s="219">
        <v>240</v>
      </c>
      <c r="G304" s="219"/>
      <c r="H304" s="219">
        <v>297</v>
      </c>
      <c r="I304" s="221">
        <v>297</v>
      </c>
      <c r="J304" s="222" t="s">
        <v>678</v>
      </c>
      <c r="K304" s="228">
        <f t="shared" si="172"/>
        <v>57</v>
      </c>
      <c r="L304" s="223">
        <f t="shared" si="173"/>
        <v>0.23749999999999999</v>
      </c>
      <c r="M304" s="219" t="s">
        <v>589</v>
      </c>
      <c r="N304" s="224">
        <v>43417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123</v>
      </c>
      <c r="B305" s="186">
        <v>43439</v>
      </c>
      <c r="C305" s="186"/>
      <c r="D305" s="187" t="s">
        <v>776</v>
      </c>
      <c r="E305" s="188" t="s">
        <v>620</v>
      </c>
      <c r="F305" s="188">
        <v>202.5</v>
      </c>
      <c r="G305" s="188"/>
      <c r="H305" s="188">
        <v>255</v>
      </c>
      <c r="I305" s="190">
        <v>252</v>
      </c>
      <c r="J305" s="191" t="s">
        <v>678</v>
      </c>
      <c r="K305" s="192">
        <f t="shared" si="172"/>
        <v>52.5</v>
      </c>
      <c r="L305" s="193">
        <f t="shared" si="173"/>
        <v>0.25925925925925924</v>
      </c>
      <c r="M305" s="188" t="s">
        <v>589</v>
      </c>
      <c r="N305" s="194">
        <v>43542</v>
      </c>
      <c r="O305" s="1"/>
      <c r="P305" s="1"/>
      <c r="Q305" s="1"/>
      <c r="R305" s="6" t="s">
        <v>777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124</v>
      </c>
      <c r="B306" s="217">
        <v>43465</v>
      </c>
      <c r="C306" s="186"/>
      <c r="D306" s="218" t="s">
        <v>414</v>
      </c>
      <c r="E306" s="219" t="s">
        <v>620</v>
      </c>
      <c r="F306" s="219">
        <v>710</v>
      </c>
      <c r="G306" s="219"/>
      <c r="H306" s="219">
        <v>866</v>
      </c>
      <c r="I306" s="221">
        <v>866</v>
      </c>
      <c r="J306" s="222" t="s">
        <v>678</v>
      </c>
      <c r="K306" s="192">
        <f t="shared" si="172"/>
        <v>156</v>
      </c>
      <c r="L306" s="193">
        <f t="shared" si="173"/>
        <v>0.21971830985915494</v>
      </c>
      <c r="M306" s="188" t="s">
        <v>589</v>
      </c>
      <c r="N306" s="194">
        <v>43553</v>
      </c>
      <c r="O306" s="1"/>
      <c r="P306" s="1"/>
      <c r="Q306" s="1"/>
      <c r="R306" s="6" t="s">
        <v>777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125</v>
      </c>
      <c r="B307" s="217">
        <v>43522</v>
      </c>
      <c r="C307" s="217"/>
      <c r="D307" s="218" t="s">
        <v>152</v>
      </c>
      <c r="E307" s="219" t="s">
        <v>620</v>
      </c>
      <c r="F307" s="219">
        <v>337.25</v>
      </c>
      <c r="G307" s="219"/>
      <c r="H307" s="219">
        <v>398.5</v>
      </c>
      <c r="I307" s="221">
        <v>411</v>
      </c>
      <c r="J307" s="191" t="s">
        <v>778</v>
      </c>
      <c r="K307" s="192">
        <f t="shared" si="172"/>
        <v>61.25</v>
      </c>
      <c r="L307" s="193">
        <f t="shared" si="173"/>
        <v>0.1816160118606375</v>
      </c>
      <c r="M307" s="188" t="s">
        <v>589</v>
      </c>
      <c r="N307" s="194">
        <v>43760</v>
      </c>
      <c r="O307" s="1"/>
      <c r="P307" s="1"/>
      <c r="Q307" s="1"/>
      <c r="R307" s="6" t="s">
        <v>777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126</v>
      </c>
      <c r="B308" s="230">
        <v>43559</v>
      </c>
      <c r="C308" s="230"/>
      <c r="D308" s="231" t="s">
        <v>779</v>
      </c>
      <c r="E308" s="232" t="s">
        <v>620</v>
      </c>
      <c r="F308" s="232">
        <v>130</v>
      </c>
      <c r="G308" s="232"/>
      <c r="H308" s="232">
        <v>65</v>
      </c>
      <c r="I308" s="233">
        <v>158</v>
      </c>
      <c r="J308" s="201" t="s">
        <v>780</v>
      </c>
      <c r="K308" s="202">
        <f t="shared" si="172"/>
        <v>-65</v>
      </c>
      <c r="L308" s="203">
        <f t="shared" si="173"/>
        <v>-0.5</v>
      </c>
      <c r="M308" s="199" t="s">
        <v>601</v>
      </c>
      <c r="N308" s="196">
        <v>43726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127</v>
      </c>
      <c r="B309" s="217">
        <v>43017</v>
      </c>
      <c r="C309" s="217"/>
      <c r="D309" s="218" t="s">
        <v>185</v>
      </c>
      <c r="E309" s="219" t="s">
        <v>620</v>
      </c>
      <c r="F309" s="219">
        <v>141.5</v>
      </c>
      <c r="G309" s="219"/>
      <c r="H309" s="219">
        <v>183.5</v>
      </c>
      <c r="I309" s="221">
        <v>210</v>
      </c>
      <c r="J309" s="191" t="s">
        <v>775</v>
      </c>
      <c r="K309" s="192">
        <f t="shared" si="172"/>
        <v>42</v>
      </c>
      <c r="L309" s="193">
        <f t="shared" si="173"/>
        <v>0.29681978798586572</v>
      </c>
      <c r="M309" s="188" t="s">
        <v>589</v>
      </c>
      <c r="N309" s="194">
        <v>43042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128</v>
      </c>
      <c r="B310" s="230">
        <v>43074</v>
      </c>
      <c r="C310" s="230"/>
      <c r="D310" s="231" t="s">
        <v>782</v>
      </c>
      <c r="E310" s="232" t="s">
        <v>620</v>
      </c>
      <c r="F310" s="227">
        <v>172</v>
      </c>
      <c r="G310" s="232"/>
      <c r="H310" s="232">
        <v>155.25</v>
      </c>
      <c r="I310" s="233">
        <v>230</v>
      </c>
      <c r="J310" s="201" t="s">
        <v>783</v>
      </c>
      <c r="K310" s="202">
        <f t="shared" si="172"/>
        <v>-16.75</v>
      </c>
      <c r="L310" s="203">
        <f t="shared" si="173"/>
        <v>-9.7383720930232565E-2</v>
      </c>
      <c r="M310" s="199" t="s">
        <v>601</v>
      </c>
      <c r="N310" s="196">
        <v>43787</v>
      </c>
      <c r="O310" s="1"/>
      <c r="P310" s="1"/>
      <c r="Q310" s="1"/>
      <c r="R310" s="6" t="s">
        <v>781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129</v>
      </c>
      <c r="B311" s="217">
        <v>43398</v>
      </c>
      <c r="C311" s="217"/>
      <c r="D311" s="218" t="s">
        <v>107</v>
      </c>
      <c r="E311" s="219" t="s">
        <v>620</v>
      </c>
      <c r="F311" s="219">
        <v>698.5</v>
      </c>
      <c r="G311" s="219"/>
      <c r="H311" s="219">
        <v>890</v>
      </c>
      <c r="I311" s="221">
        <v>890</v>
      </c>
      <c r="J311" s="191" t="s">
        <v>851</v>
      </c>
      <c r="K311" s="192">
        <f t="shared" si="172"/>
        <v>191.5</v>
      </c>
      <c r="L311" s="193">
        <f t="shared" si="173"/>
        <v>0.27415891195418757</v>
      </c>
      <c r="M311" s="188" t="s">
        <v>589</v>
      </c>
      <c r="N311" s="194">
        <v>44328</v>
      </c>
      <c r="O311" s="1"/>
      <c r="P311" s="1"/>
      <c r="Q311" s="1"/>
      <c r="R311" s="6" t="s">
        <v>777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130</v>
      </c>
      <c r="B312" s="217">
        <v>42877</v>
      </c>
      <c r="C312" s="217"/>
      <c r="D312" s="218" t="s">
        <v>374</v>
      </c>
      <c r="E312" s="219" t="s">
        <v>620</v>
      </c>
      <c r="F312" s="219">
        <v>127.6</v>
      </c>
      <c r="G312" s="219"/>
      <c r="H312" s="219">
        <v>138</v>
      </c>
      <c r="I312" s="221">
        <v>190</v>
      </c>
      <c r="J312" s="191" t="s">
        <v>784</v>
      </c>
      <c r="K312" s="192">
        <f t="shared" si="172"/>
        <v>10.400000000000006</v>
      </c>
      <c r="L312" s="193">
        <f t="shared" si="173"/>
        <v>8.1504702194357417E-2</v>
      </c>
      <c r="M312" s="188" t="s">
        <v>589</v>
      </c>
      <c r="N312" s="194">
        <v>43774</v>
      </c>
      <c r="O312" s="1"/>
      <c r="P312" s="1"/>
      <c r="Q312" s="1"/>
      <c r="R312" s="6" t="s">
        <v>781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131</v>
      </c>
      <c r="B313" s="217">
        <v>43158</v>
      </c>
      <c r="C313" s="217"/>
      <c r="D313" s="218" t="s">
        <v>785</v>
      </c>
      <c r="E313" s="219" t="s">
        <v>620</v>
      </c>
      <c r="F313" s="219">
        <v>317</v>
      </c>
      <c r="G313" s="219"/>
      <c r="H313" s="219">
        <v>382.5</v>
      </c>
      <c r="I313" s="221">
        <v>398</v>
      </c>
      <c r="J313" s="191" t="s">
        <v>786</v>
      </c>
      <c r="K313" s="192">
        <f t="shared" si="172"/>
        <v>65.5</v>
      </c>
      <c r="L313" s="193">
        <f t="shared" si="173"/>
        <v>0.20662460567823343</v>
      </c>
      <c r="M313" s="188" t="s">
        <v>589</v>
      </c>
      <c r="N313" s="194">
        <v>44238</v>
      </c>
      <c r="O313" s="1"/>
      <c r="P313" s="1"/>
      <c r="Q313" s="1"/>
      <c r="R313" s="6" t="s">
        <v>781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132</v>
      </c>
      <c r="B314" s="230">
        <v>43164</v>
      </c>
      <c r="C314" s="230"/>
      <c r="D314" s="231" t="s">
        <v>144</v>
      </c>
      <c r="E314" s="232" t="s">
        <v>620</v>
      </c>
      <c r="F314" s="227">
        <f>510-14.4</f>
        <v>495.6</v>
      </c>
      <c r="G314" s="232"/>
      <c r="H314" s="232">
        <v>350</v>
      </c>
      <c r="I314" s="233">
        <v>672</v>
      </c>
      <c r="J314" s="201" t="s">
        <v>787</v>
      </c>
      <c r="K314" s="202">
        <f t="shared" si="172"/>
        <v>-145.60000000000002</v>
      </c>
      <c r="L314" s="203">
        <f t="shared" si="173"/>
        <v>-0.29378531073446329</v>
      </c>
      <c r="M314" s="199" t="s">
        <v>601</v>
      </c>
      <c r="N314" s="196">
        <v>43887</v>
      </c>
      <c r="O314" s="1"/>
      <c r="P314" s="1"/>
      <c r="Q314" s="1"/>
      <c r="R314" s="6" t="s">
        <v>777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133</v>
      </c>
      <c r="B315" s="230">
        <v>43237</v>
      </c>
      <c r="C315" s="230"/>
      <c r="D315" s="231" t="s">
        <v>472</v>
      </c>
      <c r="E315" s="232" t="s">
        <v>620</v>
      </c>
      <c r="F315" s="227">
        <v>230.3</v>
      </c>
      <c r="G315" s="232"/>
      <c r="H315" s="232">
        <v>102.5</v>
      </c>
      <c r="I315" s="233">
        <v>348</v>
      </c>
      <c r="J315" s="201" t="s">
        <v>788</v>
      </c>
      <c r="K315" s="202">
        <f t="shared" si="172"/>
        <v>-127.80000000000001</v>
      </c>
      <c r="L315" s="203">
        <f t="shared" si="173"/>
        <v>-0.55492835432045162</v>
      </c>
      <c r="M315" s="199" t="s">
        <v>601</v>
      </c>
      <c r="N315" s="196">
        <v>43896</v>
      </c>
      <c r="O315" s="1"/>
      <c r="P315" s="1"/>
      <c r="Q315" s="1"/>
      <c r="R315" s="6" t="s">
        <v>777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134</v>
      </c>
      <c r="B316" s="217">
        <v>43258</v>
      </c>
      <c r="C316" s="217"/>
      <c r="D316" s="218" t="s">
        <v>437</v>
      </c>
      <c r="E316" s="219" t="s">
        <v>620</v>
      </c>
      <c r="F316" s="219">
        <f>342.5-5.1</f>
        <v>337.4</v>
      </c>
      <c r="G316" s="219"/>
      <c r="H316" s="219">
        <v>412.5</v>
      </c>
      <c r="I316" s="221">
        <v>439</v>
      </c>
      <c r="J316" s="191" t="s">
        <v>789</v>
      </c>
      <c r="K316" s="192">
        <f t="shared" si="172"/>
        <v>75.100000000000023</v>
      </c>
      <c r="L316" s="193">
        <f t="shared" si="173"/>
        <v>0.22258446947243635</v>
      </c>
      <c r="M316" s="188" t="s">
        <v>589</v>
      </c>
      <c r="N316" s="194">
        <v>44230</v>
      </c>
      <c r="O316" s="1"/>
      <c r="P316" s="1"/>
      <c r="Q316" s="1"/>
      <c r="R316" s="6" t="s">
        <v>781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0">
        <v>135</v>
      </c>
      <c r="B317" s="209">
        <v>43285</v>
      </c>
      <c r="C317" s="209"/>
      <c r="D317" s="210" t="s">
        <v>55</v>
      </c>
      <c r="E317" s="211" t="s">
        <v>620</v>
      </c>
      <c r="F317" s="211">
        <f>127.5-5.53</f>
        <v>121.97</v>
      </c>
      <c r="G317" s="212"/>
      <c r="H317" s="212">
        <v>122.5</v>
      </c>
      <c r="I317" s="212">
        <v>170</v>
      </c>
      <c r="J317" s="213" t="s">
        <v>818</v>
      </c>
      <c r="K317" s="214">
        <f t="shared" si="172"/>
        <v>0.53000000000000114</v>
      </c>
      <c r="L317" s="215">
        <f t="shared" si="173"/>
        <v>4.3453308190538747E-3</v>
      </c>
      <c r="M317" s="211" t="s">
        <v>711</v>
      </c>
      <c r="N317" s="209">
        <v>44431</v>
      </c>
      <c r="O317" s="1"/>
      <c r="P317" s="1"/>
      <c r="Q317" s="1"/>
      <c r="R317" s="6" t="s">
        <v>777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136</v>
      </c>
      <c r="B318" s="230">
        <v>43294</v>
      </c>
      <c r="C318" s="230"/>
      <c r="D318" s="231" t="s">
        <v>363</v>
      </c>
      <c r="E318" s="232" t="s">
        <v>620</v>
      </c>
      <c r="F318" s="227">
        <v>46.5</v>
      </c>
      <c r="G318" s="232"/>
      <c r="H318" s="232">
        <v>17</v>
      </c>
      <c r="I318" s="233">
        <v>59</v>
      </c>
      <c r="J318" s="201" t="s">
        <v>790</v>
      </c>
      <c r="K318" s="202">
        <f t="shared" ref="K318:K326" si="174">H318-F318</f>
        <v>-29.5</v>
      </c>
      <c r="L318" s="203">
        <f t="shared" ref="L318:L326" si="175">K318/F318</f>
        <v>-0.63440860215053763</v>
      </c>
      <c r="M318" s="199" t="s">
        <v>601</v>
      </c>
      <c r="N318" s="196">
        <v>43887</v>
      </c>
      <c r="O318" s="1"/>
      <c r="P318" s="1"/>
      <c r="Q318" s="1"/>
      <c r="R318" s="6" t="s">
        <v>777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137</v>
      </c>
      <c r="B319" s="217">
        <v>43396</v>
      </c>
      <c r="C319" s="217"/>
      <c r="D319" s="218" t="s">
        <v>416</v>
      </c>
      <c r="E319" s="219" t="s">
        <v>620</v>
      </c>
      <c r="F319" s="219">
        <v>156.5</v>
      </c>
      <c r="G319" s="219"/>
      <c r="H319" s="219">
        <v>207.5</v>
      </c>
      <c r="I319" s="221">
        <v>191</v>
      </c>
      <c r="J319" s="191" t="s">
        <v>678</v>
      </c>
      <c r="K319" s="192">
        <f t="shared" si="174"/>
        <v>51</v>
      </c>
      <c r="L319" s="193">
        <f t="shared" si="175"/>
        <v>0.32587859424920129</v>
      </c>
      <c r="M319" s="188" t="s">
        <v>589</v>
      </c>
      <c r="N319" s="194">
        <v>44369</v>
      </c>
      <c r="O319" s="1"/>
      <c r="P319" s="1"/>
      <c r="Q319" s="1"/>
      <c r="R319" s="6" t="s">
        <v>777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138</v>
      </c>
      <c r="B320" s="217">
        <v>43439</v>
      </c>
      <c r="C320" s="217"/>
      <c r="D320" s="218" t="s">
        <v>325</v>
      </c>
      <c r="E320" s="219" t="s">
        <v>620</v>
      </c>
      <c r="F320" s="219">
        <v>259.5</v>
      </c>
      <c r="G320" s="219"/>
      <c r="H320" s="219">
        <v>320</v>
      </c>
      <c r="I320" s="221">
        <v>320</v>
      </c>
      <c r="J320" s="191" t="s">
        <v>678</v>
      </c>
      <c r="K320" s="192">
        <f t="shared" si="174"/>
        <v>60.5</v>
      </c>
      <c r="L320" s="193">
        <f t="shared" si="175"/>
        <v>0.23314065510597304</v>
      </c>
      <c r="M320" s="188" t="s">
        <v>589</v>
      </c>
      <c r="N320" s="194">
        <v>44323</v>
      </c>
      <c r="O320" s="1"/>
      <c r="P320" s="1"/>
      <c r="Q320" s="1"/>
      <c r="R320" s="6" t="s">
        <v>777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9">
        <v>139</v>
      </c>
      <c r="B321" s="230">
        <v>43439</v>
      </c>
      <c r="C321" s="230"/>
      <c r="D321" s="231" t="s">
        <v>791</v>
      </c>
      <c r="E321" s="232" t="s">
        <v>620</v>
      </c>
      <c r="F321" s="232">
        <v>715</v>
      </c>
      <c r="G321" s="232"/>
      <c r="H321" s="232">
        <v>445</v>
      </c>
      <c r="I321" s="233">
        <v>840</v>
      </c>
      <c r="J321" s="201" t="s">
        <v>792</v>
      </c>
      <c r="K321" s="202">
        <f t="shared" si="174"/>
        <v>-270</v>
      </c>
      <c r="L321" s="203">
        <f t="shared" si="175"/>
        <v>-0.3776223776223776</v>
      </c>
      <c r="M321" s="199" t="s">
        <v>601</v>
      </c>
      <c r="N321" s="196">
        <v>43800</v>
      </c>
      <c r="O321" s="1"/>
      <c r="P321" s="1"/>
      <c r="Q321" s="1"/>
      <c r="R321" s="6" t="s">
        <v>777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140</v>
      </c>
      <c r="B322" s="217">
        <v>43469</v>
      </c>
      <c r="C322" s="217"/>
      <c r="D322" s="218" t="s">
        <v>157</v>
      </c>
      <c r="E322" s="219" t="s">
        <v>620</v>
      </c>
      <c r="F322" s="219">
        <v>875</v>
      </c>
      <c r="G322" s="219"/>
      <c r="H322" s="219">
        <v>1165</v>
      </c>
      <c r="I322" s="221">
        <v>1185</v>
      </c>
      <c r="J322" s="191" t="s">
        <v>793</v>
      </c>
      <c r="K322" s="192">
        <f t="shared" si="174"/>
        <v>290</v>
      </c>
      <c r="L322" s="193">
        <f t="shared" si="175"/>
        <v>0.33142857142857141</v>
      </c>
      <c r="M322" s="188" t="s">
        <v>589</v>
      </c>
      <c r="N322" s="194">
        <v>43847</v>
      </c>
      <c r="O322" s="1"/>
      <c r="P322" s="1"/>
      <c r="Q322" s="1"/>
      <c r="R322" s="6" t="s">
        <v>777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141</v>
      </c>
      <c r="B323" s="217">
        <v>43559</v>
      </c>
      <c r="C323" s="217"/>
      <c r="D323" s="218" t="s">
        <v>341</v>
      </c>
      <c r="E323" s="219" t="s">
        <v>620</v>
      </c>
      <c r="F323" s="219">
        <f>387-14.63</f>
        <v>372.37</v>
      </c>
      <c r="G323" s="219"/>
      <c r="H323" s="219">
        <v>490</v>
      </c>
      <c r="I323" s="221">
        <v>490</v>
      </c>
      <c r="J323" s="191" t="s">
        <v>678</v>
      </c>
      <c r="K323" s="192">
        <f t="shared" si="174"/>
        <v>117.63</v>
      </c>
      <c r="L323" s="193">
        <f t="shared" si="175"/>
        <v>0.31589548030185027</v>
      </c>
      <c r="M323" s="188" t="s">
        <v>589</v>
      </c>
      <c r="N323" s="194">
        <v>43850</v>
      </c>
      <c r="O323" s="1"/>
      <c r="P323" s="1"/>
      <c r="Q323" s="1"/>
      <c r="R323" s="6" t="s">
        <v>777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9">
        <v>142</v>
      </c>
      <c r="B324" s="230">
        <v>43578</v>
      </c>
      <c r="C324" s="230"/>
      <c r="D324" s="231" t="s">
        <v>794</v>
      </c>
      <c r="E324" s="232" t="s">
        <v>591</v>
      </c>
      <c r="F324" s="232">
        <v>220</v>
      </c>
      <c r="G324" s="232"/>
      <c r="H324" s="232">
        <v>127.5</v>
      </c>
      <c r="I324" s="233">
        <v>284</v>
      </c>
      <c r="J324" s="201" t="s">
        <v>795</v>
      </c>
      <c r="K324" s="202">
        <f t="shared" si="174"/>
        <v>-92.5</v>
      </c>
      <c r="L324" s="203">
        <f t="shared" si="175"/>
        <v>-0.42045454545454547</v>
      </c>
      <c r="M324" s="199" t="s">
        <v>601</v>
      </c>
      <c r="N324" s="196">
        <v>43896</v>
      </c>
      <c r="O324" s="1"/>
      <c r="P324" s="1"/>
      <c r="Q324" s="1"/>
      <c r="R324" s="6" t="s">
        <v>777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143</v>
      </c>
      <c r="B325" s="217">
        <v>43622</v>
      </c>
      <c r="C325" s="217"/>
      <c r="D325" s="218" t="s">
        <v>481</v>
      </c>
      <c r="E325" s="219" t="s">
        <v>591</v>
      </c>
      <c r="F325" s="219">
        <v>332.8</v>
      </c>
      <c r="G325" s="219"/>
      <c r="H325" s="219">
        <v>405</v>
      </c>
      <c r="I325" s="221">
        <v>419</v>
      </c>
      <c r="J325" s="191" t="s">
        <v>796</v>
      </c>
      <c r="K325" s="192">
        <f t="shared" si="174"/>
        <v>72.199999999999989</v>
      </c>
      <c r="L325" s="193">
        <f t="shared" si="175"/>
        <v>0.21694711538461534</v>
      </c>
      <c r="M325" s="188" t="s">
        <v>589</v>
      </c>
      <c r="N325" s="194">
        <v>43860</v>
      </c>
      <c r="O325" s="1"/>
      <c r="P325" s="1"/>
      <c r="Q325" s="1"/>
      <c r="R325" s="6" t="s">
        <v>781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0">
        <v>144</v>
      </c>
      <c r="B326" s="209">
        <v>43641</v>
      </c>
      <c r="C326" s="209"/>
      <c r="D326" s="210" t="s">
        <v>150</v>
      </c>
      <c r="E326" s="211" t="s">
        <v>620</v>
      </c>
      <c r="F326" s="211">
        <v>386</v>
      </c>
      <c r="G326" s="212"/>
      <c r="H326" s="212">
        <v>395</v>
      </c>
      <c r="I326" s="212">
        <v>452</v>
      </c>
      <c r="J326" s="213" t="s">
        <v>797</v>
      </c>
      <c r="K326" s="214">
        <f t="shared" si="174"/>
        <v>9</v>
      </c>
      <c r="L326" s="215">
        <f t="shared" si="175"/>
        <v>2.3316062176165803E-2</v>
      </c>
      <c r="M326" s="211" t="s">
        <v>711</v>
      </c>
      <c r="N326" s="209">
        <v>43868</v>
      </c>
      <c r="O326" s="1"/>
      <c r="P326" s="1"/>
      <c r="Q326" s="1"/>
      <c r="R326" s="6" t="s">
        <v>781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0">
        <v>145</v>
      </c>
      <c r="B327" s="209">
        <v>43707</v>
      </c>
      <c r="C327" s="209"/>
      <c r="D327" s="210" t="s">
        <v>130</v>
      </c>
      <c r="E327" s="211" t="s">
        <v>620</v>
      </c>
      <c r="F327" s="211">
        <v>137.5</v>
      </c>
      <c r="G327" s="212"/>
      <c r="H327" s="212">
        <v>138.5</v>
      </c>
      <c r="I327" s="212">
        <v>190</v>
      </c>
      <c r="J327" s="213" t="s">
        <v>817</v>
      </c>
      <c r="K327" s="214">
        <f t="shared" ref="K327" si="176">H327-F327</f>
        <v>1</v>
      </c>
      <c r="L327" s="215">
        <f t="shared" ref="L327" si="177">K327/F327</f>
        <v>7.2727272727272727E-3</v>
      </c>
      <c r="M327" s="211" t="s">
        <v>711</v>
      </c>
      <c r="N327" s="209">
        <v>44432</v>
      </c>
      <c r="O327" s="1"/>
      <c r="P327" s="1"/>
      <c r="Q327" s="1"/>
      <c r="R327" s="6" t="s">
        <v>777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146</v>
      </c>
      <c r="B328" s="217">
        <v>43731</v>
      </c>
      <c r="C328" s="217"/>
      <c r="D328" s="218" t="s">
        <v>428</v>
      </c>
      <c r="E328" s="219" t="s">
        <v>620</v>
      </c>
      <c r="F328" s="219">
        <v>235</v>
      </c>
      <c r="G328" s="219"/>
      <c r="H328" s="219">
        <v>295</v>
      </c>
      <c r="I328" s="221">
        <v>296</v>
      </c>
      <c r="J328" s="191" t="s">
        <v>798</v>
      </c>
      <c r="K328" s="192">
        <f t="shared" ref="K328:K334" si="178">H328-F328</f>
        <v>60</v>
      </c>
      <c r="L328" s="193">
        <f t="shared" ref="L328:L334" si="179">K328/F328</f>
        <v>0.25531914893617019</v>
      </c>
      <c r="M328" s="188" t="s">
        <v>589</v>
      </c>
      <c r="N328" s="194">
        <v>43844</v>
      </c>
      <c r="O328" s="1"/>
      <c r="P328" s="1"/>
      <c r="Q328" s="1"/>
      <c r="R328" s="6" t="s">
        <v>781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147</v>
      </c>
      <c r="B329" s="217">
        <v>43752</v>
      </c>
      <c r="C329" s="217"/>
      <c r="D329" s="218" t="s">
        <v>799</v>
      </c>
      <c r="E329" s="219" t="s">
        <v>620</v>
      </c>
      <c r="F329" s="219">
        <v>277.5</v>
      </c>
      <c r="G329" s="219"/>
      <c r="H329" s="219">
        <v>333</v>
      </c>
      <c r="I329" s="221">
        <v>333</v>
      </c>
      <c r="J329" s="191" t="s">
        <v>800</v>
      </c>
      <c r="K329" s="192">
        <f t="shared" si="178"/>
        <v>55.5</v>
      </c>
      <c r="L329" s="193">
        <f t="shared" si="179"/>
        <v>0.2</v>
      </c>
      <c r="M329" s="188" t="s">
        <v>589</v>
      </c>
      <c r="N329" s="194">
        <v>43846</v>
      </c>
      <c r="O329" s="1"/>
      <c r="P329" s="1"/>
      <c r="Q329" s="1"/>
      <c r="R329" s="6" t="s">
        <v>777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148</v>
      </c>
      <c r="B330" s="217">
        <v>43752</v>
      </c>
      <c r="C330" s="217"/>
      <c r="D330" s="218" t="s">
        <v>801</v>
      </c>
      <c r="E330" s="219" t="s">
        <v>620</v>
      </c>
      <c r="F330" s="219">
        <v>930</v>
      </c>
      <c r="G330" s="219"/>
      <c r="H330" s="219">
        <v>1165</v>
      </c>
      <c r="I330" s="221">
        <v>1200</v>
      </c>
      <c r="J330" s="191" t="s">
        <v>802</v>
      </c>
      <c r="K330" s="192">
        <f t="shared" si="178"/>
        <v>235</v>
      </c>
      <c r="L330" s="193">
        <f t="shared" si="179"/>
        <v>0.25268817204301075</v>
      </c>
      <c r="M330" s="188" t="s">
        <v>589</v>
      </c>
      <c r="N330" s="194">
        <v>43847</v>
      </c>
      <c r="O330" s="1"/>
      <c r="P330" s="1"/>
      <c r="Q330" s="1"/>
      <c r="R330" s="6" t="s">
        <v>781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149</v>
      </c>
      <c r="B331" s="217">
        <v>43753</v>
      </c>
      <c r="C331" s="217"/>
      <c r="D331" s="218" t="s">
        <v>803</v>
      </c>
      <c r="E331" s="219" t="s">
        <v>620</v>
      </c>
      <c r="F331" s="189">
        <v>111</v>
      </c>
      <c r="G331" s="219"/>
      <c r="H331" s="219">
        <v>141</v>
      </c>
      <c r="I331" s="221">
        <v>141</v>
      </c>
      <c r="J331" s="191" t="s">
        <v>604</v>
      </c>
      <c r="K331" s="192">
        <f t="shared" si="178"/>
        <v>30</v>
      </c>
      <c r="L331" s="193">
        <f t="shared" si="179"/>
        <v>0.27027027027027029</v>
      </c>
      <c r="M331" s="188" t="s">
        <v>589</v>
      </c>
      <c r="N331" s="194">
        <v>44328</v>
      </c>
      <c r="O331" s="1"/>
      <c r="P331" s="1"/>
      <c r="Q331" s="1"/>
      <c r="R331" s="6" t="s">
        <v>781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150</v>
      </c>
      <c r="B332" s="217">
        <v>43753</v>
      </c>
      <c r="C332" s="217"/>
      <c r="D332" s="218" t="s">
        <v>804</v>
      </c>
      <c r="E332" s="219" t="s">
        <v>620</v>
      </c>
      <c r="F332" s="189">
        <v>296</v>
      </c>
      <c r="G332" s="219"/>
      <c r="H332" s="219">
        <v>370</v>
      </c>
      <c r="I332" s="221">
        <v>370</v>
      </c>
      <c r="J332" s="191" t="s">
        <v>678</v>
      </c>
      <c r="K332" s="192">
        <f t="shared" si="178"/>
        <v>74</v>
      </c>
      <c r="L332" s="193">
        <f t="shared" si="179"/>
        <v>0.25</v>
      </c>
      <c r="M332" s="188" t="s">
        <v>589</v>
      </c>
      <c r="N332" s="194">
        <v>43853</v>
      </c>
      <c r="O332" s="1"/>
      <c r="P332" s="1"/>
      <c r="Q332" s="1"/>
      <c r="R332" s="6" t="s">
        <v>781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151</v>
      </c>
      <c r="B333" s="217">
        <v>43754</v>
      </c>
      <c r="C333" s="217"/>
      <c r="D333" s="218" t="s">
        <v>805</v>
      </c>
      <c r="E333" s="219" t="s">
        <v>620</v>
      </c>
      <c r="F333" s="189">
        <v>300</v>
      </c>
      <c r="G333" s="219"/>
      <c r="H333" s="219">
        <v>382.5</v>
      </c>
      <c r="I333" s="221">
        <v>344</v>
      </c>
      <c r="J333" s="191" t="s">
        <v>857</v>
      </c>
      <c r="K333" s="192">
        <f t="shared" si="178"/>
        <v>82.5</v>
      </c>
      <c r="L333" s="193">
        <f t="shared" si="179"/>
        <v>0.27500000000000002</v>
      </c>
      <c r="M333" s="188" t="s">
        <v>589</v>
      </c>
      <c r="N333" s="194">
        <v>44238</v>
      </c>
      <c r="O333" s="1"/>
      <c r="P333" s="1"/>
      <c r="Q333" s="1"/>
      <c r="R333" s="6" t="s">
        <v>781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152</v>
      </c>
      <c r="B334" s="217">
        <v>43832</v>
      </c>
      <c r="C334" s="217"/>
      <c r="D334" s="218" t="s">
        <v>806</v>
      </c>
      <c r="E334" s="219" t="s">
        <v>620</v>
      </c>
      <c r="F334" s="189">
        <v>495</v>
      </c>
      <c r="G334" s="219"/>
      <c r="H334" s="219">
        <v>595</v>
      </c>
      <c r="I334" s="221">
        <v>590</v>
      </c>
      <c r="J334" s="191" t="s">
        <v>856</v>
      </c>
      <c r="K334" s="192">
        <f t="shared" si="178"/>
        <v>100</v>
      </c>
      <c r="L334" s="193">
        <f t="shared" si="179"/>
        <v>0.20202020202020202</v>
      </c>
      <c r="M334" s="188" t="s">
        <v>589</v>
      </c>
      <c r="N334" s="194">
        <v>44589</v>
      </c>
      <c r="O334" s="1"/>
      <c r="P334" s="1"/>
      <c r="Q334" s="1"/>
      <c r="R334" s="6" t="s">
        <v>781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153</v>
      </c>
      <c r="B335" s="217">
        <v>43966</v>
      </c>
      <c r="C335" s="217"/>
      <c r="D335" s="218" t="s">
        <v>71</v>
      </c>
      <c r="E335" s="219" t="s">
        <v>620</v>
      </c>
      <c r="F335" s="189">
        <v>67.5</v>
      </c>
      <c r="G335" s="219"/>
      <c r="H335" s="219">
        <v>86</v>
      </c>
      <c r="I335" s="221">
        <v>86</v>
      </c>
      <c r="J335" s="191" t="s">
        <v>807</v>
      </c>
      <c r="K335" s="192">
        <f t="shared" ref="K335:K342" si="180">H335-F335</f>
        <v>18.5</v>
      </c>
      <c r="L335" s="193">
        <f t="shared" ref="L335:L342" si="181">K335/F335</f>
        <v>0.27407407407407408</v>
      </c>
      <c r="M335" s="188" t="s">
        <v>589</v>
      </c>
      <c r="N335" s="194">
        <v>44008</v>
      </c>
      <c r="O335" s="1"/>
      <c r="P335" s="1"/>
      <c r="Q335" s="1"/>
      <c r="R335" s="6" t="s">
        <v>781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154</v>
      </c>
      <c r="B336" s="217">
        <v>44035</v>
      </c>
      <c r="C336" s="217"/>
      <c r="D336" s="218" t="s">
        <v>480</v>
      </c>
      <c r="E336" s="219" t="s">
        <v>620</v>
      </c>
      <c r="F336" s="189">
        <v>231</v>
      </c>
      <c r="G336" s="219"/>
      <c r="H336" s="219">
        <v>281</v>
      </c>
      <c r="I336" s="221">
        <v>281</v>
      </c>
      <c r="J336" s="191" t="s">
        <v>678</v>
      </c>
      <c r="K336" s="192">
        <f t="shared" si="180"/>
        <v>50</v>
      </c>
      <c r="L336" s="193">
        <f t="shared" si="181"/>
        <v>0.21645021645021645</v>
      </c>
      <c r="M336" s="188" t="s">
        <v>589</v>
      </c>
      <c r="N336" s="194">
        <v>44358</v>
      </c>
      <c r="O336" s="1"/>
      <c r="P336" s="1"/>
      <c r="Q336" s="1"/>
      <c r="R336" s="6" t="s">
        <v>781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155</v>
      </c>
      <c r="B337" s="217">
        <v>44092</v>
      </c>
      <c r="C337" s="217"/>
      <c r="D337" s="218" t="s">
        <v>405</v>
      </c>
      <c r="E337" s="219" t="s">
        <v>620</v>
      </c>
      <c r="F337" s="219">
        <v>206</v>
      </c>
      <c r="G337" s="219"/>
      <c r="H337" s="219">
        <v>248</v>
      </c>
      <c r="I337" s="221">
        <v>248</v>
      </c>
      <c r="J337" s="191" t="s">
        <v>678</v>
      </c>
      <c r="K337" s="192">
        <f t="shared" si="180"/>
        <v>42</v>
      </c>
      <c r="L337" s="193">
        <f t="shared" si="181"/>
        <v>0.20388349514563106</v>
      </c>
      <c r="M337" s="188" t="s">
        <v>589</v>
      </c>
      <c r="N337" s="194">
        <v>44214</v>
      </c>
      <c r="O337" s="1"/>
      <c r="P337" s="1"/>
      <c r="Q337" s="1"/>
      <c r="R337" s="6" t="s">
        <v>781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156</v>
      </c>
      <c r="B338" s="217">
        <v>44140</v>
      </c>
      <c r="C338" s="217"/>
      <c r="D338" s="218" t="s">
        <v>405</v>
      </c>
      <c r="E338" s="219" t="s">
        <v>620</v>
      </c>
      <c r="F338" s="219">
        <v>182.5</v>
      </c>
      <c r="G338" s="219"/>
      <c r="H338" s="219">
        <v>248</v>
      </c>
      <c r="I338" s="221">
        <v>248</v>
      </c>
      <c r="J338" s="191" t="s">
        <v>678</v>
      </c>
      <c r="K338" s="192">
        <f t="shared" si="180"/>
        <v>65.5</v>
      </c>
      <c r="L338" s="193">
        <f t="shared" si="181"/>
        <v>0.35890410958904112</v>
      </c>
      <c r="M338" s="188" t="s">
        <v>589</v>
      </c>
      <c r="N338" s="194">
        <v>44214</v>
      </c>
      <c r="O338" s="1"/>
      <c r="P338" s="1"/>
      <c r="Q338" s="1"/>
      <c r="R338" s="6" t="s">
        <v>781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157</v>
      </c>
      <c r="B339" s="217">
        <v>44140</v>
      </c>
      <c r="C339" s="217"/>
      <c r="D339" s="218" t="s">
        <v>325</v>
      </c>
      <c r="E339" s="219" t="s">
        <v>620</v>
      </c>
      <c r="F339" s="219">
        <v>247.5</v>
      </c>
      <c r="G339" s="219"/>
      <c r="H339" s="219">
        <v>320</v>
      </c>
      <c r="I339" s="221">
        <v>320</v>
      </c>
      <c r="J339" s="191" t="s">
        <v>678</v>
      </c>
      <c r="K339" s="192">
        <f t="shared" si="180"/>
        <v>72.5</v>
      </c>
      <c r="L339" s="193">
        <f t="shared" si="181"/>
        <v>0.29292929292929293</v>
      </c>
      <c r="M339" s="188" t="s">
        <v>589</v>
      </c>
      <c r="N339" s="194">
        <v>44323</v>
      </c>
      <c r="O339" s="1"/>
      <c r="P339" s="1"/>
      <c r="Q339" s="1"/>
      <c r="R339" s="6" t="s">
        <v>781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158</v>
      </c>
      <c r="B340" s="217">
        <v>44140</v>
      </c>
      <c r="C340" s="217"/>
      <c r="D340" s="218" t="s">
        <v>271</v>
      </c>
      <c r="E340" s="219" t="s">
        <v>620</v>
      </c>
      <c r="F340" s="189">
        <v>925</v>
      </c>
      <c r="G340" s="219"/>
      <c r="H340" s="219">
        <v>1095</v>
      </c>
      <c r="I340" s="221">
        <v>1093</v>
      </c>
      <c r="J340" s="191" t="s">
        <v>808</v>
      </c>
      <c r="K340" s="192">
        <f t="shared" si="180"/>
        <v>170</v>
      </c>
      <c r="L340" s="193">
        <f t="shared" si="181"/>
        <v>0.18378378378378379</v>
      </c>
      <c r="M340" s="188" t="s">
        <v>589</v>
      </c>
      <c r="N340" s="194">
        <v>44201</v>
      </c>
      <c r="O340" s="1"/>
      <c r="P340" s="1"/>
      <c r="Q340" s="1"/>
      <c r="R340" s="6" t="s">
        <v>781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159</v>
      </c>
      <c r="B341" s="217">
        <v>44140</v>
      </c>
      <c r="C341" s="217"/>
      <c r="D341" s="218" t="s">
        <v>341</v>
      </c>
      <c r="E341" s="219" t="s">
        <v>620</v>
      </c>
      <c r="F341" s="189">
        <v>332.5</v>
      </c>
      <c r="G341" s="219"/>
      <c r="H341" s="219">
        <v>393</v>
      </c>
      <c r="I341" s="221">
        <v>406</v>
      </c>
      <c r="J341" s="191" t="s">
        <v>809</v>
      </c>
      <c r="K341" s="192">
        <f t="shared" si="180"/>
        <v>60.5</v>
      </c>
      <c r="L341" s="193">
        <f t="shared" si="181"/>
        <v>0.18195488721804512</v>
      </c>
      <c r="M341" s="188" t="s">
        <v>589</v>
      </c>
      <c r="N341" s="194">
        <v>44256</v>
      </c>
      <c r="O341" s="1"/>
      <c r="P341" s="1"/>
      <c r="Q341" s="1"/>
      <c r="R341" s="6" t="s">
        <v>781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160</v>
      </c>
      <c r="B342" s="217">
        <v>44141</v>
      </c>
      <c r="C342" s="217"/>
      <c r="D342" s="218" t="s">
        <v>480</v>
      </c>
      <c r="E342" s="219" t="s">
        <v>620</v>
      </c>
      <c r="F342" s="189">
        <v>231</v>
      </c>
      <c r="G342" s="219"/>
      <c r="H342" s="219">
        <v>281</v>
      </c>
      <c r="I342" s="221">
        <v>281</v>
      </c>
      <c r="J342" s="191" t="s">
        <v>678</v>
      </c>
      <c r="K342" s="192">
        <f t="shared" si="180"/>
        <v>50</v>
      </c>
      <c r="L342" s="193">
        <f t="shared" si="181"/>
        <v>0.21645021645021645</v>
      </c>
      <c r="M342" s="188" t="s">
        <v>589</v>
      </c>
      <c r="N342" s="194">
        <v>44358</v>
      </c>
      <c r="O342" s="1"/>
      <c r="P342" s="1"/>
      <c r="Q342" s="1"/>
      <c r="R342" s="6" t="s">
        <v>781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42">
        <v>161</v>
      </c>
      <c r="B343" s="235">
        <v>44187</v>
      </c>
      <c r="C343" s="235"/>
      <c r="D343" s="236" t="s">
        <v>453</v>
      </c>
      <c r="E343" s="53" t="s">
        <v>620</v>
      </c>
      <c r="F343" s="237" t="s">
        <v>810</v>
      </c>
      <c r="G343" s="53"/>
      <c r="H343" s="53"/>
      <c r="I343" s="238">
        <v>239</v>
      </c>
      <c r="J343" s="234" t="s">
        <v>592</v>
      </c>
      <c r="K343" s="234"/>
      <c r="L343" s="239"/>
      <c r="M343" s="240"/>
      <c r="N343" s="241"/>
      <c r="O343" s="1"/>
      <c r="P343" s="1"/>
      <c r="Q343" s="1"/>
      <c r="R343" s="6" t="s">
        <v>781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162</v>
      </c>
      <c r="B344" s="217">
        <v>44258</v>
      </c>
      <c r="C344" s="217"/>
      <c r="D344" s="218" t="s">
        <v>806</v>
      </c>
      <c r="E344" s="219" t="s">
        <v>620</v>
      </c>
      <c r="F344" s="189">
        <v>495</v>
      </c>
      <c r="G344" s="219"/>
      <c r="H344" s="219">
        <v>595</v>
      </c>
      <c r="I344" s="221">
        <v>590</v>
      </c>
      <c r="J344" s="191" t="s">
        <v>856</v>
      </c>
      <c r="K344" s="192">
        <f t="shared" ref="K344" si="182">H344-F344</f>
        <v>100</v>
      </c>
      <c r="L344" s="193">
        <f t="shared" ref="L344" si="183">K344/F344</f>
        <v>0.20202020202020202</v>
      </c>
      <c r="M344" s="188" t="s">
        <v>589</v>
      </c>
      <c r="N344" s="194">
        <v>44589</v>
      </c>
      <c r="O344" s="1"/>
      <c r="P344" s="1"/>
      <c r="R344" s="6" t="s">
        <v>781</v>
      </c>
    </row>
    <row r="345" spans="1:26" ht="12.75" customHeight="1">
      <c r="A345" s="216">
        <v>163</v>
      </c>
      <c r="B345" s="217">
        <v>44274</v>
      </c>
      <c r="C345" s="217"/>
      <c r="D345" s="218" t="s">
        <v>341</v>
      </c>
      <c r="E345" s="219" t="s">
        <v>620</v>
      </c>
      <c r="F345" s="189">
        <v>355</v>
      </c>
      <c r="G345" s="219"/>
      <c r="H345" s="219">
        <v>422.5</v>
      </c>
      <c r="I345" s="221">
        <v>420</v>
      </c>
      <c r="J345" s="191" t="s">
        <v>811</v>
      </c>
      <c r="K345" s="192">
        <f t="shared" ref="K345:K348" si="184">H345-F345</f>
        <v>67.5</v>
      </c>
      <c r="L345" s="193">
        <f t="shared" ref="L345:L348" si="185">K345/F345</f>
        <v>0.19014084507042253</v>
      </c>
      <c r="M345" s="188" t="s">
        <v>589</v>
      </c>
      <c r="N345" s="194">
        <v>44361</v>
      </c>
      <c r="O345" s="1"/>
      <c r="R345" s="243" t="s">
        <v>781</v>
      </c>
    </row>
    <row r="346" spans="1:26" ht="12.75" customHeight="1">
      <c r="A346" s="216">
        <v>164</v>
      </c>
      <c r="B346" s="217">
        <v>44295</v>
      </c>
      <c r="C346" s="217"/>
      <c r="D346" s="218" t="s">
        <v>812</v>
      </c>
      <c r="E346" s="219" t="s">
        <v>620</v>
      </c>
      <c r="F346" s="189">
        <v>555</v>
      </c>
      <c r="G346" s="219"/>
      <c r="H346" s="219">
        <v>663</v>
      </c>
      <c r="I346" s="221">
        <v>663</v>
      </c>
      <c r="J346" s="191" t="s">
        <v>813</v>
      </c>
      <c r="K346" s="192">
        <f t="shared" si="184"/>
        <v>108</v>
      </c>
      <c r="L346" s="193">
        <f t="shared" si="185"/>
        <v>0.19459459459459461</v>
      </c>
      <c r="M346" s="188" t="s">
        <v>589</v>
      </c>
      <c r="N346" s="194">
        <v>44321</v>
      </c>
      <c r="O346" s="1"/>
      <c r="P346" s="1"/>
      <c r="Q346" s="1"/>
      <c r="R346" s="243" t="s">
        <v>781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165</v>
      </c>
      <c r="B347" s="217">
        <v>44308</v>
      </c>
      <c r="C347" s="217"/>
      <c r="D347" s="218" t="s">
        <v>374</v>
      </c>
      <c r="E347" s="219" t="s">
        <v>620</v>
      </c>
      <c r="F347" s="189">
        <v>126.5</v>
      </c>
      <c r="G347" s="219"/>
      <c r="H347" s="219">
        <v>155</v>
      </c>
      <c r="I347" s="221">
        <v>155</v>
      </c>
      <c r="J347" s="191" t="s">
        <v>678</v>
      </c>
      <c r="K347" s="192">
        <f t="shared" si="184"/>
        <v>28.5</v>
      </c>
      <c r="L347" s="193">
        <f t="shared" si="185"/>
        <v>0.22529644268774704</v>
      </c>
      <c r="M347" s="188" t="s">
        <v>589</v>
      </c>
      <c r="N347" s="194">
        <v>44362</v>
      </c>
      <c r="O347" s="1"/>
      <c r="R347" s="243" t="s">
        <v>781</v>
      </c>
    </row>
    <row r="348" spans="1:26" ht="12.75" customHeight="1">
      <c r="A348" s="286">
        <v>166</v>
      </c>
      <c r="B348" s="287">
        <v>44368</v>
      </c>
      <c r="C348" s="287"/>
      <c r="D348" s="288" t="s">
        <v>392</v>
      </c>
      <c r="E348" s="289" t="s">
        <v>620</v>
      </c>
      <c r="F348" s="290">
        <v>287.5</v>
      </c>
      <c r="G348" s="289"/>
      <c r="H348" s="289">
        <v>245</v>
      </c>
      <c r="I348" s="291">
        <v>344</v>
      </c>
      <c r="J348" s="201" t="s">
        <v>849</v>
      </c>
      <c r="K348" s="202">
        <f t="shared" si="184"/>
        <v>-42.5</v>
      </c>
      <c r="L348" s="203">
        <f t="shared" si="185"/>
        <v>-0.14782608695652175</v>
      </c>
      <c r="M348" s="199" t="s">
        <v>601</v>
      </c>
      <c r="N348" s="196">
        <v>44508</v>
      </c>
      <c r="O348" s="1"/>
      <c r="R348" s="243" t="s">
        <v>781</v>
      </c>
    </row>
    <row r="349" spans="1:26" ht="12.75" customHeight="1">
      <c r="A349" s="242">
        <v>167</v>
      </c>
      <c r="B349" s="235">
        <v>44368</v>
      </c>
      <c r="C349" s="235"/>
      <c r="D349" s="236" t="s">
        <v>480</v>
      </c>
      <c r="E349" s="53" t="s">
        <v>620</v>
      </c>
      <c r="F349" s="237" t="s">
        <v>814</v>
      </c>
      <c r="G349" s="53"/>
      <c r="H349" s="53"/>
      <c r="I349" s="238">
        <v>320</v>
      </c>
      <c r="J349" s="234" t="s">
        <v>592</v>
      </c>
      <c r="K349" s="242"/>
      <c r="L349" s="235"/>
      <c r="M349" s="235"/>
      <c r="N349" s="236"/>
      <c r="O349" s="41"/>
      <c r="R349" s="243" t="s">
        <v>781</v>
      </c>
    </row>
    <row r="350" spans="1:26" ht="12.75" customHeight="1">
      <c r="A350" s="216">
        <v>168</v>
      </c>
      <c r="B350" s="217">
        <v>44406</v>
      </c>
      <c r="C350" s="217"/>
      <c r="D350" s="218" t="s">
        <v>374</v>
      </c>
      <c r="E350" s="219" t="s">
        <v>620</v>
      </c>
      <c r="F350" s="189">
        <v>162.5</v>
      </c>
      <c r="G350" s="219"/>
      <c r="H350" s="219">
        <v>200</v>
      </c>
      <c r="I350" s="221">
        <v>200</v>
      </c>
      <c r="J350" s="191" t="s">
        <v>678</v>
      </c>
      <c r="K350" s="192">
        <f t="shared" ref="K350" si="186">H350-F350</f>
        <v>37.5</v>
      </c>
      <c r="L350" s="193">
        <f t="shared" ref="L350" si="187">K350/F350</f>
        <v>0.23076923076923078</v>
      </c>
      <c r="M350" s="188" t="s">
        <v>589</v>
      </c>
      <c r="N350" s="194">
        <v>44571</v>
      </c>
      <c r="O350" s="1"/>
      <c r="R350" s="243" t="s">
        <v>781</v>
      </c>
    </row>
    <row r="351" spans="1:26" ht="12.75" customHeight="1">
      <c r="A351" s="216">
        <v>169</v>
      </c>
      <c r="B351" s="217">
        <v>44462</v>
      </c>
      <c r="C351" s="217"/>
      <c r="D351" s="218" t="s">
        <v>819</v>
      </c>
      <c r="E351" s="219" t="s">
        <v>620</v>
      </c>
      <c r="F351" s="189">
        <v>1235</v>
      </c>
      <c r="G351" s="219"/>
      <c r="H351" s="219">
        <v>1505</v>
      </c>
      <c r="I351" s="221">
        <v>1500</v>
      </c>
      <c r="J351" s="191" t="s">
        <v>678</v>
      </c>
      <c r="K351" s="192">
        <f t="shared" ref="K351" si="188">H351-F351</f>
        <v>270</v>
      </c>
      <c r="L351" s="193">
        <f t="shared" ref="L351" si="189">K351/F351</f>
        <v>0.21862348178137653</v>
      </c>
      <c r="M351" s="188" t="s">
        <v>589</v>
      </c>
      <c r="N351" s="194">
        <v>44564</v>
      </c>
      <c r="O351" s="1"/>
      <c r="R351" s="243" t="s">
        <v>781</v>
      </c>
    </row>
    <row r="352" spans="1:26" ht="12.75" customHeight="1">
      <c r="A352" s="258">
        <v>170</v>
      </c>
      <c r="B352" s="259">
        <v>44480</v>
      </c>
      <c r="C352" s="259"/>
      <c r="D352" s="260" t="s">
        <v>821</v>
      </c>
      <c r="E352" s="261" t="s">
        <v>620</v>
      </c>
      <c r="F352" s="262" t="s">
        <v>826</v>
      </c>
      <c r="G352" s="261"/>
      <c r="H352" s="261"/>
      <c r="I352" s="261">
        <v>145</v>
      </c>
      <c r="J352" s="263" t="s">
        <v>592</v>
      </c>
      <c r="K352" s="258"/>
      <c r="L352" s="259"/>
      <c r="M352" s="259"/>
      <c r="N352" s="260"/>
      <c r="O352" s="41"/>
      <c r="R352" s="243" t="s">
        <v>781</v>
      </c>
    </row>
    <row r="353" spans="1:18" ht="12.75" customHeight="1">
      <c r="A353" s="264">
        <v>171</v>
      </c>
      <c r="B353" s="265">
        <v>44481</v>
      </c>
      <c r="C353" s="265"/>
      <c r="D353" s="266" t="s">
        <v>260</v>
      </c>
      <c r="E353" s="267" t="s">
        <v>620</v>
      </c>
      <c r="F353" s="268" t="s">
        <v>823</v>
      </c>
      <c r="G353" s="267"/>
      <c r="H353" s="267"/>
      <c r="I353" s="267">
        <v>380</v>
      </c>
      <c r="J353" s="269" t="s">
        <v>592</v>
      </c>
      <c r="K353" s="264"/>
      <c r="L353" s="265"/>
      <c r="M353" s="265"/>
      <c r="N353" s="266"/>
      <c r="O353" s="41"/>
      <c r="R353" s="243" t="s">
        <v>781</v>
      </c>
    </row>
    <row r="354" spans="1:18" ht="12.75" customHeight="1">
      <c r="A354" s="264">
        <v>172</v>
      </c>
      <c r="B354" s="265">
        <v>44481</v>
      </c>
      <c r="C354" s="265"/>
      <c r="D354" s="266" t="s">
        <v>400</v>
      </c>
      <c r="E354" s="267" t="s">
        <v>620</v>
      </c>
      <c r="F354" s="268" t="s">
        <v>824</v>
      </c>
      <c r="G354" s="267"/>
      <c r="H354" s="267"/>
      <c r="I354" s="267">
        <v>56</v>
      </c>
      <c r="J354" s="269" t="s">
        <v>592</v>
      </c>
      <c r="K354" s="264"/>
      <c r="L354" s="265"/>
      <c r="M354" s="265"/>
      <c r="N354" s="266"/>
      <c r="O354" s="41"/>
      <c r="R354" s="243"/>
    </row>
    <row r="355" spans="1:18" ht="12.75" customHeight="1">
      <c r="A355" s="359">
        <v>173</v>
      </c>
      <c r="B355" s="360">
        <v>44551</v>
      </c>
      <c r="C355" s="359"/>
      <c r="D355" s="359" t="s">
        <v>118</v>
      </c>
      <c r="E355" s="361" t="s">
        <v>620</v>
      </c>
      <c r="F355" s="361">
        <v>2360</v>
      </c>
      <c r="G355" s="361"/>
      <c r="H355" s="361">
        <v>2820</v>
      </c>
      <c r="I355" s="361">
        <v>3000</v>
      </c>
      <c r="J355" s="362" t="s">
        <v>865</v>
      </c>
      <c r="K355" s="363">
        <f t="shared" ref="K355" si="190">H355-F355</f>
        <v>460</v>
      </c>
      <c r="L355" s="364">
        <f t="shared" ref="L355" si="191">K355/F355</f>
        <v>0.19491525423728814</v>
      </c>
      <c r="M355" s="365" t="s">
        <v>589</v>
      </c>
      <c r="N355" s="366">
        <v>44608</v>
      </c>
      <c r="O355" s="41"/>
      <c r="R355" s="243"/>
    </row>
    <row r="356" spans="1:18" ht="12.75" customHeight="1">
      <c r="A356" s="270">
        <v>174</v>
      </c>
      <c r="B356" s="265">
        <v>44606</v>
      </c>
      <c r="C356" s="270"/>
      <c r="D356" s="270" t="s">
        <v>426</v>
      </c>
      <c r="E356" s="267" t="s">
        <v>620</v>
      </c>
      <c r="F356" s="267" t="s">
        <v>863</v>
      </c>
      <c r="G356" s="267"/>
      <c r="H356" s="267"/>
      <c r="I356" s="267">
        <v>764</v>
      </c>
      <c r="J356" s="267" t="s">
        <v>592</v>
      </c>
      <c r="K356" s="267"/>
      <c r="L356" s="267"/>
      <c r="M356" s="267"/>
      <c r="N356" s="270"/>
      <c r="O356" s="41"/>
      <c r="R356" s="243"/>
    </row>
    <row r="357" spans="1:18" ht="12.75" customHeight="1">
      <c r="A357" s="270">
        <v>175</v>
      </c>
      <c r="B357" s="265">
        <v>44613</v>
      </c>
      <c r="C357" s="270"/>
      <c r="D357" s="270" t="s">
        <v>819</v>
      </c>
      <c r="E357" s="267" t="s">
        <v>620</v>
      </c>
      <c r="F357" s="267" t="s">
        <v>867</v>
      </c>
      <c r="G357" s="267"/>
      <c r="H357" s="267"/>
      <c r="I357" s="267">
        <v>1510</v>
      </c>
      <c r="J357" s="267" t="s">
        <v>592</v>
      </c>
      <c r="K357" s="267"/>
      <c r="L357" s="267"/>
      <c r="M357" s="267"/>
      <c r="N357" s="270"/>
      <c r="O357" s="41"/>
      <c r="R357" s="243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243"/>
    </row>
    <row r="359" spans="1:18" ht="12.75" customHeight="1">
      <c r="A359" s="242"/>
      <c r="B359" s="244" t="s">
        <v>815</v>
      </c>
      <c r="F359" s="56"/>
      <c r="G359" s="56"/>
      <c r="H359" s="56"/>
      <c r="I359" s="56"/>
      <c r="J359" s="41"/>
      <c r="K359" s="56"/>
      <c r="L359" s="56"/>
      <c r="M359" s="56"/>
      <c r="O359" s="41"/>
      <c r="R359" s="243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1:18" ht="12.75" customHeight="1">
      <c r="A369" s="245"/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1:18" ht="12.75" customHeight="1">
      <c r="A370" s="245"/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A371" s="53"/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</sheetData>
  <autoFilter ref="R1:R367"/>
  <mergeCells count="6">
    <mergeCell ref="P107:P108"/>
    <mergeCell ref="J107:J108"/>
    <mergeCell ref="A107:A108"/>
    <mergeCell ref="B107:B108"/>
    <mergeCell ref="M107:M108"/>
    <mergeCell ref="O107:O108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2022-03-21T18:30:12Z</dcterms:modified>
</cp:coreProperties>
</file>