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F&amp;O)'!$R$1:$R$365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7" i="7"/>
  <c r="K17"/>
  <c r="L56"/>
  <c r="K56"/>
  <c r="L102"/>
  <c r="K102"/>
  <c r="K148"/>
  <c r="M148" s="1"/>
  <c r="K147"/>
  <c r="M147" s="1"/>
  <c r="K145"/>
  <c r="M145" s="1"/>
  <c r="K143"/>
  <c r="M143" s="1"/>
  <c r="K146"/>
  <c r="M146" s="1"/>
  <c r="K144"/>
  <c r="M144" s="1"/>
  <c r="L103"/>
  <c r="K103"/>
  <c r="L59"/>
  <c r="K59"/>
  <c r="L37"/>
  <c r="K37"/>
  <c r="L58"/>
  <c r="K58"/>
  <c r="L55"/>
  <c r="K55"/>
  <c r="L57"/>
  <c r="K57"/>
  <c r="L101"/>
  <c r="K101"/>
  <c r="L97"/>
  <c r="K97"/>
  <c r="K142"/>
  <c r="M142" s="1"/>
  <c r="K141"/>
  <c r="M141" s="1"/>
  <c r="L100"/>
  <c r="K100"/>
  <c r="L99"/>
  <c r="K99"/>
  <c r="L98"/>
  <c r="K98"/>
  <c r="L96"/>
  <c r="K96"/>
  <c r="L95"/>
  <c r="K95"/>
  <c r="K140"/>
  <c r="M140" s="1"/>
  <c r="K139"/>
  <c r="M139" s="1"/>
  <c r="K136"/>
  <c r="M136" s="1"/>
  <c r="K135"/>
  <c r="M135" s="1"/>
  <c r="L94"/>
  <c r="K94"/>
  <c r="K138"/>
  <c r="M138" s="1"/>
  <c r="K137"/>
  <c r="M137" s="1"/>
  <c r="L92"/>
  <c r="K92"/>
  <c r="L162"/>
  <c r="K162"/>
  <c r="L93"/>
  <c r="K93"/>
  <c r="L91"/>
  <c r="K91"/>
  <c r="L89"/>
  <c r="K89"/>
  <c r="L88"/>
  <c r="K88"/>
  <c r="L47"/>
  <c r="K47"/>
  <c r="L53"/>
  <c r="K53"/>
  <c r="K132"/>
  <c r="M132" s="1"/>
  <c r="K134"/>
  <c r="M134" s="1"/>
  <c r="K133"/>
  <c r="M133" s="1"/>
  <c r="L54"/>
  <c r="K54"/>
  <c r="L52"/>
  <c r="K52"/>
  <c r="L50"/>
  <c r="K50"/>
  <c r="L46"/>
  <c r="K46"/>
  <c r="L90"/>
  <c r="K90"/>
  <c r="L51"/>
  <c r="K51"/>
  <c r="K131"/>
  <c r="M131" s="1"/>
  <c r="K130"/>
  <c r="M130" s="1"/>
  <c r="K129"/>
  <c r="M129" s="1"/>
  <c r="L87"/>
  <c r="K87"/>
  <c r="L86"/>
  <c r="K86"/>
  <c r="L49"/>
  <c r="K49"/>
  <c r="L85"/>
  <c r="K85"/>
  <c r="L84"/>
  <c r="K84"/>
  <c r="K128"/>
  <c r="M128" s="1"/>
  <c r="K126"/>
  <c r="M126" s="1"/>
  <c r="K125"/>
  <c r="M125" s="1"/>
  <c r="K127"/>
  <c r="M127" s="1"/>
  <c r="K124"/>
  <c r="M124" s="1"/>
  <c r="K120"/>
  <c r="M120" s="1"/>
  <c r="K123"/>
  <c r="M123" s="1"/>
  <c r="L48"/>
  <c r="K48"/>
  <c r="L83"/>
  <c r="K83"/>
  <c r="L82"/>
  <c r="K82"/>
  <c r="L81"/>
  <c r="K81"/>
  <c r="L42"/>
  <c r="K42"/>
  <c r="K45"/>
  <c r="L45"/>
  <c r="L44"/>
  <c r="K44"/>
  <c r="L43"/>
  <c r="K43"/>
  <c r="L80"/>
  <c r="K80"/>
  <c r="K14"/>
  <c r="L14"/>
  <c r="K117"/>
  <c r="M117" s="1"/>
  <c r="K119"/>
  <c r="M119" s="1"/>
  <c r="K118"/>
  <c r="M118" s="1"/>
  <c r="L41"/>
  <c r="K41"/>
  <c r="L32"/>
  <c r="K32"/>
  <c r="K343"/>
  <c r="L343" s="1"/>
  <c r="L40"/>
  <c r="K40"/>
  <c r="L39"/>
  <c r="K39"/>
  <c r="L38"/>
  <c r="K38"/>
  <c r="L79"/>
  <c r="K79"/>
  <c r="L78"/>
  <c r="K78"/>
  <c r="K116"/>
  <c r="M116" s="1"/>
  <c r="K115"/>
  <c r="M115" s="1"/>
  <c r="L77"/>
  <c r="K77"/>
  <c r="L33"/>
  <c r="K33"/>
  <c r="K114"/>
  <c r="M114" s="1"/>
  <c r="L76"/>
  <c r="K76"/>
  <c r="L75"/>
  <c r="K75"/>
  <c r="L71"/>
  <c r="K72"/>
  <c r="K71"/>
  <c r="L11"/>
  <c r="K11"/>
  <c r="L12"/>
  <c r="K12"/>
  <c r="L13"/>
  <c r="K13"/>
  <c r="K73"/>
  <c r="L73"/>
  <c r="K74"/>
  <c r="L74"/>
  <c r="K113"/>
  <c r="M113" s="1"/>
  <c r="K112"/>
  <c r="M112" s="1"/>
  <c r="L36"/>
  <c r="K36"/>
  <c r="L35"/>
  <c r="K35"/>
  <c r="L34"/>
  <c r="K34"/>
  <c r="M17" l="1"/>
  <c r="M56"/>
  <c r="M102"/>
  <c r="M101"/>
  <c r="M37"/>
  <c r="M57"/>
  <c r="M55"/>
  <c r="M58"/>
  <c r="M59"/>
  <c r="M97"/>
  <c r="M103"/>
  <c r="M99"/>
  <c r="M100"/>
  <c r="M98"/>
  <c r="M92"/>
  <c r="M162"/>
  <c r="M96"/>
  <c r="M94"/>
  <c r="M95"/>
  <c r="M88"/>
  <c r="M46"/>
  <c r="M47"/>
  <c r="M93"/>
  <c r="M89"/>
  <c r="M91"/>
  <c r="M53"/>
  <c r="M51"/>
  <c r="M54"/>
  <c r="M52"/>
  <c r="M50"/>
  <c r="M90"/>
  <c r="M87"/>
  <c r="M86"/>
  <c r="M49"/>
  <c r="M84"/>
  <c r="M85"/>
  <c r="M82"/>
  <c r="M83"/>
  <c r="M81"/>
  <c r="M48"/>
  <c r="M42"/>
  <c r="M43"/>
  <c r="M45"/>
  <c r="M44"/>
  <c r="M80"/>
  <c r="M14"/>
  <c r="M41"/>
  <c r="M32"/>
  <c r="M39"/>
  <c r="M40"/>
  <c r="M38"/>
  <c r="M79"/>
  <c r="M78"/>
  <c r="M13"/>
  <c r="M11"/>
  <c r="M33"/>
  <c r="M77"/>
  <c r="M76"/>
  <c r="M75"/>
  <c r="M74"/>
  <c r="M12"/>
  <c r="M73"/>
  <c r="M35"/>
  <c r="M34"/>
  <c r="M36"/>
  <c r="L70"/>
  <c r="K70"/>
  <c r="L69"/>
  <c r="K69"/>
  <c r="L161"/>
  <c r="K161"/>
  <c r="K335"/>
  <c r="L335" s="1"/>
  <c r="K315"/>
  <c r="L315" s="1"/>
  <c r="K340"/>
  <c r="L340" s="1"/>
  <c r="K339"/>
  <c r="L339" s="1"/>
  <c r="K342"/>
  <c r="L342" s="1"/>
  <c r="K337"/>
  <c r="L337" s="1"/>
  <c r="M7"/>
  <c r="F325"/>
  <c r="K325" s="1"/>
  <c r="L325" s="1"/>
  <c r="K326"/>
  <c r="L326" s="1"/>
  <c r="K317"/>
  <c r="L317" s="1"/>
  <c r="K320"/>
  <c r="L320" s="1"/>
  <c r="K328"/>
  <c r="L328" s="1"/>
  <c r="F319"/>
  <c r="F318"/>
  <c r="K318" s="1"/>
  <c r="L318" s="1"/>
  <c r="F316"/>
  <c r="K316" s="1"/>
  <c r="L316" s="1"/>
  <c r="F296"/>
  <c r="K296" s="1"/>
  <c r="L296" s="1"/>
  <c r="F248"/>
  <c r="K248" s="1"/>
  <c r="L248" s="1"/>
  <c r="K327"/>
  <c r="L327" s="1"/>
  <c r="K331"/>
  <c r="L331" s="1"/>
  <c r="K332"/>
  <c r="L332" s="1"/>
  <c r="K324"/>
  <c r="L324" s="1"/>
  <c r="K334"/>
  <c r="L334" s="1"/>
  <c r="K330"/>
  <c r="L330" s="1"/>
  <c r="K323"/>
  <c r="L323" s="1"/>
  <c r="K312"/>
  <c r="L312" s="1"/>
  <c r="K314"/>
  <c r="L314" s="1"/>
  <c r="K311"/>
  <c r="L311" s="1"/>
  <c r="K313"/>
  <c r="L313" s="1"/>
  <c r="K242"/>
  <c r="L242" s="1"/>
  <c r="K295"/>
  <c r="L295" s="1"/>
  <c r="K309"/>
  <c r="L309" s="1"/>
  <c r="K310"/>
  <c r="L310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0"/>
  <c r="L300" s="1"/>
  <c r="K298"/>
  <c r="L298" s="1"/>
  <c r="K297"/>
  <c r="L297" s="1"/>
  <c r="K292"/>
  <c r="L292" s="1"/>
  <c r="K291"/>
  <c r="L291" s="1"/>
  <c r="K290"/>
  <c r="L290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8"/>
  <c r="L268" s="1"/>
  <c r="K266"/>
  <c r="L266" s="1"/>
  <c r="K264"/>
  <c r="L264" s="1"/>
  <c r="K263"/>
  <c r="L263" s="1"/>
  <c r="K262"/>
  <c r="L262" s="1"/>
  <c r="K260"/>
  <c r="L260" s="1"/>
  <c r="K259"/>
  <c r="L259" s="1"/>
  <c r="K258"/>
  <c r="L258" s="1"/>
  <c r="K257"/>
  <c r="K256"/>
  <c r="L256" s="1"/>
  <c r="K255"/>
  <c r="L255" s="1"/>
  <c r="K253"/>
  <c r="L253" s="1"/>
  <c r="K252"/>
  <c r="L252" s="1"/>
  <c r="K251"/>
  <c r="L251" s="1"/>
  <c r="K250"/>
  <c r="L250" s="1"/>
  <c r="K249"/>
  <c r="L249" s="1"/>
  <c r="H247"/>
  <c r="K247" s="1"/>
  <c r="L247" s="1"/>
  <c r="K244"/>
  <c r="L244" s="1"/>
  <c r="K243"/>
  <c r="L243" s="1"/>
  <c r="K241"/>
  <c r="L241" s="1"/>
  <c r="K240"/>
  <c r="L240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H213"/>
  <c r="K213" s="1"/>
  <c r="L213" s="1"/>
  <c r="F212"/>
  <c r="K212" s="1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D7" i="6"/>
  <c r="K6" i="4"/>
  <c r="K6" i="3"/>
  <c r="L6" i="2"/>
  <c r="M70" i="7" l="1"/>
  <c r="M69"/>
  <c r="M161"/>
</calcChain>
</file>

<file path=xl/sharedStrings.xml><?xml version="1.0" encoding="utf-8"?>
<sst xmlns="http://schemas.openxmlformats.org/spreadsheetml/2006/main" count="3295" uniqueCount="1194">
  <si>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</si>
  <si>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</si>
  <si>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</si>
  <si>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</si>
  <si>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</si>
  <si>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</si>
  <si>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</si>
  <si>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</si>
  <si>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</si>
  <si>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</si>
  <si>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</si>
  <si>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</si>
  <si>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</si>
  <si>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</si>
  <si>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</si>
  <si>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</si>
  <si>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</si>
  <si>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</si>
  <si>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</si>
  <si>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</si>
  <si>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</si>
  <si>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</si>
  <si>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</si>
  <si>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</si>
  <si>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</si>
  <si>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</si>
  <si>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</si>
  <si>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</si>
  <si>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</si>
  <si>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</si>
  <si>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</si>
  <si>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</si>
  <si>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</si>
  <si>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</si>
  <si>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</si>
  <si>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</si>
  <si>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</si>
  <si>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</si>
  <si>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</si>
  <si>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</si>
  <si>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</si>
  <si>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</si>
  <si>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</si>
  <si>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</si>
  <si>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</si>
  <si>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</si>
  <si>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</si>
  <si>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</si>
  <si>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</si>
  <si>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</si>
  <si>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</si>
  <si>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</si>
  <si>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</si>
  <si>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</si>
  <si>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</si>
  <si>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</si>
  <si>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</si>
  <si>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</si>
  <si>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</si>
  <si>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</si>
  <si>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</si>
  <si>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</si>
  <si>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</si>
  <si>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</si>
  <si>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</si>
  <si>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</si>
  <si>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</si>
  <si>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</si>
  <si>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</si>
  <si>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</si>
  <si>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</si>
  <si>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</si>
  <si>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</si>
  <si>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</si>
  <si>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</si>
  <si>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</si>
  <si>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</si>
  <si>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</si>
  <si>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</si>
  <si>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</si>
  <si>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</si>
  <si>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</si>
  <si>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</si>
  <si>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</si>
  <si>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</si>
  <si>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</si>
  <si>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</si>
  <si>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</si>
  <si>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</si>
  <si>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</si>
  <si>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</si>
  <si>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</si>
  <si>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</si>
  <si>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</si>
  <si>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</si>
  <si>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</si>
  <si>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</si>
  <si>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</si>
  <si>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</si>
  <si>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</si>
  <si>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</si>
  <si>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</si>
  <si>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</si>
  <si>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</si>
  <si>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</si>
  <si>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</si>
  <si>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</si>
  <si>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</si>
  <si>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</si>
  <si>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</si>
  <si>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</si>
  <si>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</si>
  <si>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</si>
  <si>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</si>
  <si>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</si>
  <si>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</si>
  <si>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</si>
  <si>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</si>
  <si>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</si>
  <si>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</si>
  <si>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</si>
  <si>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</si>
  <si>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</si>
  <si>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</si>
  <si>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</si>
  <si>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</si>
  <si>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</si>
  <si>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</si>
  <si>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</si>
  <si>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</si>
  <si>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</si>
  <si>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</si>
  <si>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</si>
  <si>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</si>
  <si>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</si>
  <si>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</si>
  <si>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</si>
  <si>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</si>
  <si>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</si>
  <si>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</si>
  <si>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</si>
  <si>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</si>
  <si>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</si>
  <si>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</si>
  <si>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</si>
  <si>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</si>
  <si>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</si>
  <si>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</si>
  <si>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</si>
  <si>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</si>
  <si>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</si>
  <si>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</si>
  <si>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</si>
  <si>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</si>
  <si>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</si>
  <si>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</si>
  <si>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</si>
  <si>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</si>
  <si>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</si>
  <si>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</si>
  <si>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</si>
  <si>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</si>
  <si>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</si>
  <si>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</si>
  <si>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</si>
  <si>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</si>
  <si>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</si>
  <si>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</si>
  <si>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</si>
  <si>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</si>
  <si>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</si>
  <si>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</si>
  <si>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</si>
  <si>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</si>
  <si>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</si>
  <si>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</si>
  <si>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</si>
  <si>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</si>
  <si>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</si>
  <si>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</si>
  <si>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</si>
  <si>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</si>
  <si>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</si>
  <si>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</si>
  <si>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</si>
  <si>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</si>
  <si>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</si>
  <si>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</si>
  <si>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</si>
  <si>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</si>
  <si>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</si>
  <si>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</si>
  <si>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</si>
  <si>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</si>
  <si>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</si>
  <si>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</si>
  <si>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</si>
  <si>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</si>
  <si>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</si>
  <si>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</si>
  <si>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</si>
  <si>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</si>
  <si>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</si>
  <si>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</si>
  <si>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</si>
  <si>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</si>
  <si>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</si>
  <si>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</si>
  <si>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</si>
  <si>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</si>
  <si>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</si>
  <si>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</si>
  <si>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</si>
  <si>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</si>
  <si>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</si>
  <si>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</si>
  <si>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</si>
  <si>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</si>
  <si>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</si>
  <si>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</si>
  <si>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</si>
  <si>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</si>
  <si>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</si>
  <si>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</si>
  <si>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</si>
  <si>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</si>
  <si>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</si>
  <si>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</si>
  <si>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</si>
  <si>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</si>
  <si>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</si>
  <si>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</si>
  <si>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</si>
  <si>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</si>
  <si>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</si>
  <si>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</si>
  <si>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</si>
  <si>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</si>
  <si>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</si>
  <si>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</si>
  <si>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</si>
  <si>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</si>
  <si>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</si>
  <si>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</si>
  <si>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</si>
  <si>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</si>
  <si>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</si>
  <si>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</si>
  <si>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</si>
  <si>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</si>
  <si>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</si>
  <si>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</si>
  <si>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</si>
  <si>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</si>
  <si>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</si>
  <si>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</si>
  <si>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</si>
  <si>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</si>
  <si>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</si>
  <si>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</si>
  <si>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</si>
  <si>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</si>
  <si>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</si>
  <si>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</si>
  <si>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</si>
  <si>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</si>
  <si>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</si>
  <si>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</si>
  <si>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</si>
  <si>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</si>
  <si>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</si>
  <si>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</si>
  <si>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</si>
  <si>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</si>
  <si>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</si>
  <si>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</si>
  <si>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</si>
  <si>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</si>
  <si>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</si>
  <si>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</si>
  <si>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</si>
  <si>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</si>
  <si>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</si>
  <si>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</si>
  <si>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</si>
  <si>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</si>
  <si>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</si>
  <si>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</si>
  <si>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</si>
  <si>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</si>
  <si>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</si>
  <si>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</si>
  <si>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</si>
  <si>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</si>
  <si>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</si>
  <si>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</si>
  <si>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</si>
  <si>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</si>
  <si>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</si>
  <si>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</si>
  <si>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</si>
  <si>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</si>
  <si>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</si>
  <si>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</si>
  <si>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</si>
  <si>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</si>
  <si>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</si>
  <si>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</si>
  <si>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</si>
  <si>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</si>
  <si>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</si>
  <si>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</si>
  <si>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</si>
  <si>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</si>
  <si>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</si>
  <si>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</si>
  <si>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</si>
  <si>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</si>
  <si>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</si>
  <si>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</si>
  <si>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</si>
  <si>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</si>
  <si>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</si>
  <si>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</si>
  <si>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</si>
  <si>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</si>
  <si>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</si>
  <si>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</si>
  <si>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</si>
  <si>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</si>
  <si>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</si>
  <si>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</si>
  <si>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</si>
  <si>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</si>
  <si>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</si>
  <si>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</si>
  <si>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</si>
  <si>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</si>
  <si>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</si>
  <si>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</si>
  <si>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</si>
  <si>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</si>
  <si>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</si>
  <si>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</si>
  <si>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</si>
  <si>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</si>
  <si>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</si>
  <si>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</si>
  <si>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</si>
  <si>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</si>
  <si>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</si>
  <si>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</si>
  <si>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</si>
  <si>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</si>
  <si>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</si>
  <si>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</si>
  <si>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</si>
  <si>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</si>
  <si>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</si>
  <si>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</si>
  <si>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</si>
  <si>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</si>
  <si>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</si>
  <si>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</si>
  <si>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</si>
  <si>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</si>
  <si>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</si>
  <si>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</si>
  <si>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</si>
  <si>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</si>
  <si>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</si>
  <si>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</si>
  <si>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</si>
  <si>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</si>
  <si>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</si>
  <si>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</si>
  <si>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</si>
  <si>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</si>
  <si>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</si>
  <si>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</si>
  <si>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</si>
  <si>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</si>
  <si>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</si>
  <si>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</si>
  <si>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</si>
  <si>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</si>
  <si>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</si>
  <si>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</si>
  <si>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</si>
  <si>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</si>
  <si>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</si>
  <si>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</si>
  <si>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</si>
  <si>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</si>
  <si>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</si>
  <si>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</si>
  <si>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</si>
  <si>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</si>
  <si>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</si>
  <si>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</si>
  <si>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</si>
  <si>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</si>
  <si>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</si>
  <si>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</si>
  <si>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</si>
  <si>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</si>
  <si>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</si>
  <si>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</si>
  <si>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</si>
  <si>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</si>
  <si>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</si>
  <si>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</si>
  <si>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</si>
  <si>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</si>
  <si>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</si>
  <si>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</si>
  <si>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</si>
  <si>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</si>
  <si>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</si>
  <si>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</si>
  <si>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</si>
  <si>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</si>
  <si>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</si>
  <si>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</si>
  <si>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</si>
  <si>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</si>
  <si>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</si>
  <si>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</si>
  <si>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</si>
  <si>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</si>
  <si>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</si>
  <si>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</si>
  <si>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</si>
  <si>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</si>
  <si>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</si>
  <si>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</si>
  <si>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</si>
  <si>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</si>
  <si>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</si>
  <si>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</si>
  <si>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</si>
  <si>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</si>
  <si>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</si>
  <si>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</si>
  <si>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</si>
  <si>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</si>
  <si>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</si>
  <si>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</si>
  <si>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</si>
  <si>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</si>
  <si>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</si>
  <si>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</si>
  <si>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</si>
  <si>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</si>
  <si>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</si>
  <si>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</si>
  <si>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</si>
  <si>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</si>
  <si>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</si>
  <si>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</si>
  <si>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</si>
  <si>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</si>
  <si>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</si>
  <si>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</si>
  <si>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</si>
  <si>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</si>
  <si>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</si>
  <si>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</si>
  <si>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</si>
  <si>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</si>
  <si>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</si>
  <si>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</si>
  <si>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</si>
  <si>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</si>
  <si>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</si>
  <si>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</si>
  <si>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</si>
  <si>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</si>
  <si>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</si>
  <si>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</si>
  <si>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</si>
  <si>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</si>
  <si>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</si>
  <si>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</si>
  <si>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</si>
  <si>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</si>
  <si>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</si>
  <si>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</si>
  <si>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</si>
  <si>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</si>
  <si>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</si>
  <si>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</si>
  <si>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</si>
  <si>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</si>
  <si>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</si>
  <si>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</si>
  <si>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</si>
  <si>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</si>
  <si>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</si>
  <si>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</si>
  <si>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</si>
  <si>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</si>
  <si>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</si>
  <si>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</si>
  <si>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</si>
  <si>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</si>
  <si>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</si>
  <si>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</si>
  <si>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</si>
  <si>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</si>
  <si>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</si>
  <si>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</si>
  <si>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</si>
  <si>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</si>
  <si>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</si>
  <si>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</si>
  <si>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</si>
  <si>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</si>
  <si>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</si>
  <si>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</si>
  <si>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</si>
  <si>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</si>
  <si>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</si>
  <si>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</si>
  <si>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</si>
  <si>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</si>
  <si>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</si>
  <si>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</si>
  <si>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</si>
  <si>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</si>
  <si>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</si>
  <si>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</si>
  <si>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</si>
  <si>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</si>
  <si>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</si>
  <si>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</si>
  <si>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</si>
  <si>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</si>
  <si>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</si>
  <si>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</si>
  <si>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</si>
  <si>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</si>
  <si>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</si>
  <si>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</si>
  <si>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</si>
  <si>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</si>
  <si>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</si>
  <si>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</si>
  <si>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</si>
  <si>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</si>
  <si>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</si>
  <si>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</si>
  <si>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</si>
  <si>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</si>
  <si>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</si>
  <si>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</si>
  <si>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</si>
  <si>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</si>
  <si>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</si>
  <si>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</si>
  <si>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</si>
  <si>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</si>
  <si>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</si>
  <si>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</si>
  <si>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</si>
  <si>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</si>
  <si>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</si>
  <si>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</si>
  <si>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</si>
  <si>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</si>
  <si>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</si>
  <si>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</si>
  <si>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</si>
  <si>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</si>
  <si>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</si>
  <si>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</si>
  <si>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</si>
  <si>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</si>
  <si>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</si>
  <si>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</si>
  <si>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</si>
  <si>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</si>
  <si>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</si>
  <si>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</si>
  <si>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</si>
  <si>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</si>
  <si>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</si>
  <si>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</si>
  <si>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</si>
  <si>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</si>
  <si>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</si>
  <si>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</si>
  <si>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</si>
  <si>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</si>
  <si>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</si>
  <si>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</si>
  <si>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</si>
  <si>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</si>
  <si>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</si>
  <si>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</si>
  <si>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</si>
  <si>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</si>
  <si>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</si>
  <si>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</si>
  <si>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</si>
  <si>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</si>
  <si>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</si>
  <si>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</si>
  <si>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</si>
  <si>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</si>
  <si>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</si>
  <si>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</si>
  <si>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</si>
  <si>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</si>
  <si>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</si>
  <si>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</si>
  <si>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</si>
  <si>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</si>
  <si>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</si>
  <si>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</si>
  <si>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</si>
  <si>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</si>
  <si>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</si>
  <si>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</si>
  <si>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</si>
  <si>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</si>
  <si>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</si>
  <si>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</si>
  <si>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</si>
  <si>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</si>
  <si>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</si>
  <si>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</si>
  <si>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</si>
  <si>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</si>
  <si>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</si>
  <si>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</si>
  <si>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</si>
  <si>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</si>
  <si>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</si>
  <si>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</si>
  <si>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</si>
  <si>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</si>
  <si>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</si>
  <si>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</si>
  <si>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</si>
  <si>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</si>
  <si>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</si>
  <si>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</si>
  <si>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</si>
  <si>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</si>
  <si>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</si>
  <si>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</si>
  <si>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</si>
  <si>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</si>
  <si>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</si>
  <si>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</si>
  <si>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</si>
  <si>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</si>
  <si>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</si>
  <si>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</si>
  <si>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</si>
  <si>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</si>
  <si>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</si>
  <si>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</si>
  <si>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</si>
  <si>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</si>
  <si>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</si>
  <si>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</si>
  <si>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</si>
  <si>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</si>
  <si>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</si>
  <si>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</si>
  <si>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</si>
  <si>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</si>
  <si>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</si>
  <si>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</si>
  <si>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</si>
  <si>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</si>
  <si>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</si>
  <si>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</si>
  <si>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</si>
  <si>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</si>
  <si>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</si>
  <si>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</si>
  <si>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</si>
  <si>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</si>
  <si>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</si>
  <si>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</si>
  <si>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</si>
  <si>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</si>
  <si>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</si>
  <si>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</si>
  <si>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</si>
  <si>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</si>
  <si>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</si>
  <si>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</si>
  <si>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</si>
  <si>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</si>
  <si>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</si>
  <si>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</si>
  <si>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</si>
  <si>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</si>
  <si>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</si>
  <si>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</si>
  <si>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</si>
  <si>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</si>
  <si>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</si>
  <si>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</si>
  <si>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</si>
  <si>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</si>
  <si>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</si>
  <si>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</si>
  <si>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</si>
  <si>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</si>
  <si>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</si>
  <si>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</si>
  <si>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</si>
  <si>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</si>
  <si>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</si>
  <si>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</si>
  <si>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</si>
  <si>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</si>
  <si>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</si>
  <si>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</si>
  <si>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</si>
  <si>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</si>
  <si>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</si>
  <si>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</si>
  <si>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</si>
  <si>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</si>
  <si>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</si>
  <si>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</si>
  <si>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</si>
  <si>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</si>
  <si>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</si>
  <si>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</si>
  <si>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</si>
  <si>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</si>
  <si>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</si>
  <si>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</si>
  <si>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</si>
  <si>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</si>
  <si>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</si>
  <si>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</si>
  <si>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</si>
  <si>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</si>
  <si>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</si>
  <si>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</si>
  <si>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</si>
  <si>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</si>
  <si>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</si>
  <si>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</si>
  <si>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</si>
  <si>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</si>
  <si>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</si>
  <si>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</si>
  <si>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</si>
  <si>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</si>
  <si>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</si>
  <si>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</si>
  <si>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</si>
  <si>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</si>
  <si>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</si>
  <si>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</si>
  <si>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</si>
  <si>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</si>
  <si>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</si>
  <si>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</si>
  <si>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</si>
  <si>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</si>
  <si>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</si>
  <si>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</si>
  <si>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</si>
  <si>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</si>
  <si>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</si>
  <si>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</si>
  <si>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</si>
  <si>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</si>
  <si>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</si>
  <si>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</si>
  <si>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</si>
  <si>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</si>
  <si>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</si>
  <si>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</si>
  <si>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</si>
  <si>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</si>
  <si>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</si>
  <si>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</si>
  <si>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</si>
  <si>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</si>
  <si>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</si>
  <si>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</si>
  <si>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</si>
  <si>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</si>
  <si>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</si>
  <si>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</si>
  <si>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</si>
  <si>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</si>
  <si>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</si>
  <si>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</si>
  <si>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</si>
  <si>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</si>
  <si>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</si>
  <si>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</si>
  <si>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</si>
  <si>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</si>
  <si>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</si>
  <si>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</si>
  <si>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</si>
  <si>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</si>
  <si>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</si>
  <si>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</si>
  <si>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</si>
  <si>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</si>
  <si>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</si>
  <si>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</si>
  <si>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</si>
  <si>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</si>
  <si>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</si>
  <si>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</si>
  <si>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</si>
  <si>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</si>
  <si>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</si>
  <si>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</si>
  <si>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</si>
  <si>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</si>
  <si>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</si>
  <si>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</si>
  <si>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</si>
  <si>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</si>
  <si>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</si>
  <si>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</si>
  <si>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</si>
  <si>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</si>
  <si>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</si>
  <si>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</si>
  <si>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</si>
  <si>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</si>
  <si>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</si>
  <si>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</si>
  <si>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</si>
  <si>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</si>
  <si>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</si>
  <si>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</si>
  <si>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</si>
  <si>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</si>
  <si>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</si>
  <si>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</si>
  <si>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</si>
  <si>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</si>
  <si>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</si>
  <si>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</si>
  <si>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</si>
  <si>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</si>
  <si>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</si>
  <si>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</si>
  <si>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</si>
  <si>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</si>
  <si>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</si>
  <si>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</si>
  <si>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</si>
  <si>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</si>
  <si>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</si>
  <si>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</si>
  <si>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</si>
  <si>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</si>
  <si>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</si>
  <si>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</si>
  <si>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</si>
  <si>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</si>
  <si>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</si>
  <si>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</si>
  <si>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</si>
  <si>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</si>
  <si>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</si>
  <si>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</si>
  <si>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</si>
  <si>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</si>
  <si>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</si>
  <si>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</si>
  <si>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</si>
  <si>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</si>
  <si>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</si>
  <si>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</si>
  <si>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</si>
  <si>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</si>
  <si>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</si>
  <si>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</si>
  <si>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</si>
  <si>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</si>
  <si>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</si>
  <si>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</si>
  <si>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</si>
  <si>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</si>
  <si>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</si>
  <si>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</si>
  <si>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</si>
  <si>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</si>
  <si>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</si>
  <si>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</si>
  <si>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</si>
  <si>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</si>
  <si>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</si>
  <si>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</si>
  <si>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</si>
  <si>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</si>
  <si>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</si>
  <si>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</si>
  <si>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</si>
  <si>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</si>
  <si>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</si>
  <si>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</si>
  <si>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</si>
  <si>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</si>
  <si>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</si>
  <si>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</si>
  <si>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</si>
  <si>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</si>
  <si>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</si>
  <si>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</si>
  <si>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</si>
  <si>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</si>
  <si>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</si>
  <si>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</si>
  <si>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</si>
  <si>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</si>
  <si>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</si>
  <si>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</si>
  <si>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</si>
  <si>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</si>
  <si>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</si>
  <si>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</si>
  <si>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</si>
  <si>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</si>
  <si>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</si>
  <si>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</si>
  <si>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</si>
  <si>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</si>
  <si>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</si>
  <si>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</si>
  <si>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</si>
  <si>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</si>
  <si>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</si>
  <si>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</si>
  <si>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</si>
  <si>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</si>
  <si>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</si>
  <si>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</si>
  <si>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</si>
  <si>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</si>
  <si>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</si>
  <si>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</si>
  <si>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</si>
  <si>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</si>
  <si>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</si>
  <si>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</si>
  <si>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INFIBEAM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</si>
  <si>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</si>
  <si>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</si>
  <si>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</si>
  <si>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</si>
  <si>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</si>
  <si>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</si>
  <si>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</si>
  <si>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</si>
  <si>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</si>
  <si>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</si>
  <si>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</si>
  <si>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ADJIA</t>
  </si>
  <si>
    <t>KAUPILKUMAR HASMUKHBHAI SHAH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</si>
  <si>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</si>
  <si>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</si>
  <si>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</si>
  <si>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</si>
  <si>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</si>
  <si>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</si>
  <si>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</si>
  <si>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</si>
  <si>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</si>
  <si>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</si>
  <si>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</si>
  <si>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</si>
  <si>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</si>
  <si>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</si>
  <si>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</si>
  <si>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</si>
  <si>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</si>
  <si>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</si>
  <si>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</si>
  <si>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</si>
  <si>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</si>
  <si>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</si>
  <si>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</si>
  <si>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</si>
  <si>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</si>
  <si>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NNM SECURITIES PVT LTD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</si>
  <si>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</si>
  <si>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</si>
  <si>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</si>
  <si>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</si>
  <si>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</si>
  <si>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</si>
  <si>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</si>
  <si>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</si>
  <si>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</si>
  <si>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</si>
  <si>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</si>
  <si>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</si>
  <si>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</si>
  <si>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</si>
  <si>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</si>
  <si>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</si>
  <si>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</si>
  <si>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</si>
  <si>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PARESH DHIRAJLAL SHAH</t>
  </si>
  <si>
    <t>LKPFIN</t>
  </si>
  <si>
    <t>ALACRITY SECURITIES LIMITED</t>
  </si>
  <si>
    <t>OLGA TRADING PRIVATE LIMITED</t>
  </si>
  <si>
    <t>NISHIL SURENDRABHAI MARFATIA</t>
  </si>
  <si>
    <t>OCTAWARE</t>
  </si>
  <si>
    <t>ARYAMAN BROKING LIMITED</t>
  </si>
  <si>
    <t>SHASHANK PRAVINCHANDRA DOSHI</t>
  </si>
  <si>
    <t>RDBRIL</t>
  </si>
  <si>
    <t>FAITHFUL VANIJYA PRIVATE LIMITED</t>
  </si>
  <si>
    <t>AUM CAPITAL MARKET PRIVATE LIMITED</t>
  </si>
  <si>
    <t>AAATECH</t>
  </si>
  <si>
    <t>AAA Technologies Limited</t>
  </si>
  <si>
    <t>NBVENTURES</t>
  </si>
  <si>
    <t>Nava Bharat Ventures Ltd.</t>
  </si>
  <si>
    <t>NAVA BHARAT VENTURES LIMITED</t>
  </si>
  <si>
    <t>260-270</t>
  </si>
  <si>
    <t>NIFTY 14200 PE 01-APR</t>
  </si>
  <si>
    <t>Profit of Rs.18/-</t>
  </si>
  <si>
    <t>103-107</t>
  </si>
  <si>
    <t>Profit of Rs.35/-</t>
  </si>
  <si>
    <t>COLPAL APR  FUT</t>
  </si>
  <si>
    <t>1586-1588</t>
  </si>
  <si>
    <t>Loss of Rs.21/-</t>
  </si>
  <si>
    <t>4050-4090</t>
  </si>
  <si>
    <t>505-515</t>
  </si>
  <si>
    <t>570-580</t>
  </si>
  <si>
    <t>650-660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</si>
  <si>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</si>
  <si>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</si>
  <si>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</si>
  <si>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</si>
  <si>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</si>
  <si>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</si>
  <si>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</si>
  <si>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>AGOL</t>
  </si>
  <si>
    <t>AML</t>
  </si>
  <si>
    <t>SONALBEN NIMISHKUMAR SHAH</t>
  </si>
  <si>
    <t>ISHANI RUSHIN SHAH</t>
  </si>
  <si>
    <t>SRUSHTI CHINTAN SHAH</t>
  </si>
  <si>
    <t>NIMISH SAKARCHAND SHAH</t>
  </si>
  <si>
    <t>CHINTAN NIMISH SHAH</t>
  </si>
  <si>
    <t>ASHFL</t>
  </si>
  <si>
    <t>AKME FINTRADE INDIA LIMITED</t>
  </si>
  <si>
    <t>BESTAGRO</t>
  </si>
  <si>
    <t>SIDHIVINAYAK CHEMTECH PRIVATE LIMITED</t>
  </si>
  <si>
    <t>STEPPING STONE CONSTRUCTION PRIVATE LIMITED</t>
  </si>
  <si>
    <t>CHANDRIMA</t>
  </si>
  <si>
    <t>SURESH YADAV</t>
  </si>
  <si>
    <t>SUNILKUMAR</t>
  </si>
  <si>
    <t>GENNEX</t>
  </si>
  <si>
    <t>KOTIRATAN DISTRIBUTORS PRIVATE LIMITED</t>
  </si>
  <si>
    <t>GKP</t>
  </si>
  <si>
    <t>VIPUL D SHAH (HUF)</t>
  </si>
  <si>
    <t>NAVRATRI SHARE TRADING PRIVATE LIMITED .</t>
  </si>
  <si>
    <t>HIRA HARESH VORA</t>
  </si>
  <si>
    <t>INDRENEW</t>
  </si>
  <si>
    <t>NEETA AJIT JAIN</t>
  </si>
  <si>
    <t>INDIRA ARVIND SURTI</t>
  </si>
  <si>
    <t>RAVI OMPRAKASH AGRAWAL</t>
  </si>
  <si>
    <t>L7 HITECH PRIVATE LIMITED</t>
  </si>
  <si>
    <t>JAGSNPHARM</t>
  </si>
  <si>
    <t>ORION STOCKS LTD</t>
  </si>
  <si>
    <t>JUPITERIN</t>
  </si>
  <si>
    <t>GOENKA BUSINESS &amp; FINANCE LIMITED</t>
  </si>
  <si>
    <t>MAYURFL</t>
  </si>
  <si>
    <t>PRAKASH SHAH</t>
  </si>
  <si>
    <t>KHEM SUM APPARELS OVERSEAS LTD</t>
  </si>
  <si>
    <t>MSRINDIA</t>
  </si>
  <si>
    <t>AEGIS INVESTMENT FUND</t>
  </si>
  <si>
    <t>ASPIRE EMERGING FUND</t>
  </si>
  <si>
    <t>EMRALD COMMERCIAL LIMITED</t>
  </si>
  <si>
    <t>PACIFICI</t>
  </si>
  <si>
    <t>DURGA FASHIONS LIMITED</t>
  </si>
  <si>
    <t>REGENCY</t>
  </si>
  <si>
    <t>AHMED ABDUL QADER</t>
  </si>
  <si>
    <t>SHUBHAM .</t>
  </si>
  <si>
    <t>INDERJEET KAUR WADHWA</t>
  </si>
  <si>
    <t>KUMAR EXPORTS</t>
  </si>
  <si>
    <t>REMLIFE</t>
  </si>
  <si>
    <t>SIDDHARTH CHIMANLAL SHAH .</t>
  </si>
  <si>
    <t>CNM FINVEST PRIVATE LIMITED .</t>
  </si>
  <si>
    <t>RONI</t>
  </si>
  <si>
    <t>ASHWIN NITIN BIDKAR</t>
  </si>
  <si>
    <t>HARISH MANOHAR SIRWANI</t>
  </si>
  <si>
    <t>ROSSELLIND</t>
  </si>
  <si>
    <t>BMG ENTERPRISES LIMITED</t>
  </si>
  <si>
    <t>BMG INVESTMENTS PVT LTD</t>
  </si>
  <si>
    <t>SHANGAR</t>
  </si>
  <si>
    <t>NAVEEN GUPTA</t>
  </si>
  <si>
    <t>SHREE SHIVSHAKTI PROJECT CONSULTANT PRIVATE LIMITED</t>
  </si>
  <si>
    <t>SIELFNS</t>
  </si>
  <si>
    <t>LAXMANBHAI RAVJIBHAI GAJERA</t>
  </si>
  <si>
    <t>XCESS SECURITIES PRIVATE LIMITED</t>
  </si>
  <si>
    <t>FOURTH AXIS ADVISORS LLP</t>
  </si>
  <si>
    <t>RAHUL GAHLOT</t>
  </si>
  <si>
    <t>SPARCSYS</t>
  </si>
  <si>
    <t>SVPHOUSING</t>
  </si>
  <si>
    <t>KEWAL KRISHAN SETHI</t>
  </si>
  <si>
    <t>MUSKAN AGARWAL</t>
  </si>
  <si>
    <t>TRANWAY</t>
  </si>
  <si>
    <t>NEHA SONTHALIA</t>
  </si>
  <si>
    <t>SARWAN KUMAR SONTHALIA</t>
  </si>
  <si>
    <t>TRL</t>
  </si>
  <si>
    <t>SAIRAM INFRATRADE LLP</t>
  </si>
  <si>
    <t>SHRI CLUB AND HOSPITALITY PRIVATE LIMITED</t>
  </si>
  <si>
    <t>SURYANSH INFRASTRUCTURE PRIVATE LIMITED</t>
  </si>
  <si>
    <t>WORL</t>
  </si>
  <si>
    <t>NASEEM ALAM ANSARI</t>
  </si>
  <si>
    <t>YOGISUNG</t>
  </si>
  <si>
    <t>SIMRAN SUNIL RAHEJA</t>
  </si>
  <si>
    <t>EUROPLUS ONE REALITY PRIVARTE LIMITED</t>
  </si>
  <si>
    <t>AAKASH</t>
  </si>
  <si>
    <t>Aakash Exploration Ser L</t>
  </si>
  <si>
    <t>RUPESH VAIKUNTRAI MEHTA</t>
  </si>
  <si>
    <t>Aarti Drugs Ltd.</t>
  </si>
  <si>
    <t>VAIBHAV STOCK AND DERIVATIVES BROKING PRIVATE LIMITED</t>
  </si>
  <si>
    <t>Affle (India) Limited</t>
  </si>
  <si>
    <t>THE VANGUARD GROUP  INC A/C VANGUARD EMERG. MKTS STOCK INDEXFD A SERIES OF V I E I F</t>
  </si>
  <si>
    <t>Akzo Nobel India Limited</t>
  </si>
  <si>
    <t>ALKALI</t>
  </si>
  <si>
    <t>Alkali Metals Limited</t>
  </si>
  <si>
    <t>SATYANARAYAN J KABRA</t>
  </si>
  <si>
    <t>Alok Industries Limited</t>
  </si>
  <si>
    <t>Brigade Enterprises Limit</t>
  </si>
  <si>
    <t>Central Depo Ser (I) Ltd</t>
  </si>
  <si>
    <t>CGPOWER</t>
  </si>
  <si>
    <t>CG Power &amp; Ind. Sol. Ltd.</t>
  </si>
  <si>
    <t>CreditAccess Grameen Ltd</t>
  </si>
  <si>
    <t>Cyient Limited</t>
  </si>
  <si>
    <t>EASEMYTRIP</t>
  </si>
  <si>
    <t>Easy Trip Planners Ltd</t>
  </si>
  <si>
    <t>TWO ROADS TRADING PRIVATE LIMITED</t>
  </si>
  <si>
    <t>SMC REAL ESTATE ADVISORS PRIVATE LIMITED</t>
  </si>
  <si>
    <t>GENUINE STOCK BROKERS PVT. LTD.</t>
  </si>
  <si>
    <t>NUMIV RESEARCH PRIVATE LIMITED</t>
  </si>
  <si>
    <t>PRABHULAL LALLUBHAI PAREKH</t>
  </si>
  <si>
    <t>ARHAM WEALTH MANAGEMENT PVT.LTD.(OWN AC)</t>
  </si>
  <si>
    <t>GRAVITON RESEARCH CAPITAL LLP</t>
  </si>
  <si>
    <t>ALPHAGREP SECURITIES PRIVATE LIMITED</t>
  </si>
  <si>
    <t>EPL Limited</t>
  </si>
  <si>
    <t>Eris Lifesciences Limited</t>
  </si>
  <si>
    <t>Firstsource Solutions Lim</t>
  </si>
  <si>
    <t>Honeywell Auto India Ltd.</t>
  </si>
  <si>
    <t>Indiabulls Hsg Fin Ltd</t>
  </si>
  <si>
    <t>INTEGRATED CORE STRATEGIES (ASIA) PTE. LTD.</t>
  </si>
  <si>
    <t>Indian Energy Exc Ltd</t>
  </si>
  <si>
    <t>IIFL Finance Limited</t>
  </si>
  <si>
    <t>IndiaMART InterMESH Ltd</t>
  </si>
  <si>
    <t>INTELLECT</t>
  </si>
  <si>
    <t>Intellect Design Arena</t>
  </si>
  <si>
    <t>Kolte - Patil Developers</t>
  </si>
  <si>
    <t>UNIFI CAPITAL PVT. LTD - BCAD</t>
  </si>
  <si>
    <t>Lakshmi Mach Works</t>
  </si>
  <si>
    <t>LIBAS</t>
  </si>
  <si>
    <t>Libas Consu Products Ltd</t>
  </si>
  <si>
    <t>PARESH THAKKER</t>
  </si>
  <si>
    <t>Narayana Hrudayalaya Ltd.</t>
  </si>
  <si>
    <t>Ratnamani Metals &amp; Tubes</t>
  </si>
  <si>
    <t>SEAMECLTD</t>
  </si>
  <si>
    <t>SEAMEC Limited</t>
  </si>
  <si>
    <t>PRARAMBH SECURITIES PVT. LTD.</t>
  </si>
  <si>
    <t>Sonata Software Ltd</t>
  </si>
  <si>
    <t>TANLA</t>
  </si>
  <si>
    <t>Tanla Platforms Limited</t>
  </si>
  <si>
    <t>Tata Chemicals Ltd.</t>
  </si>
  <si>
    <t>Vaibhav Gems Limited</t>
  </si>
  <si>
    <t>Westlife Development Ltd</t>
  </si>
  <si>
    <t>Zensar Technologies -Depo</t>
  </si>
  <si>
    <t>Zydus Wellness Limited</t>
  </si>
  <si>
    <t>NIKUNJ ANILKUMAR MITTAL</t>
  </si>
  <si>
    <t>SHAH NIRAJ RAJNIKANT</t>
  </si>
  <si>
    <t>DRCSYSTEMS</t>
  </si>
  <si>
    <t>DRC Systems India Limited</t>
  </si>
  <si>
    <t>ISHARES EMERGING MARKETS DIVIDEND ET</t>
  </si>
  <si>
    <t>ISHARES EM DIVIDEND UCITS ETF</t>
  </si>
  <si>
    <t>MAHIMTURA NISHANT MITRASEN</t>
  </si>
  <si>
    <t>PIGL</t>
  </si>
  <si>
    <t>Power Instrument (G) Ltd</t>
  </si>
  <si>
    <t>RAVIKUMAR S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</si>
</sst>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9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44277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Q12" sqref="Q12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44277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66" t="s">
        <v>16</v>
      </c>
      <c r="B9" s="568" t="s">
        <v>17</v>
      </c>
      <c r="C9" s="568" t="s">
        <v>18</v>
      </c>
      <c r="D9" s="568" t="s">
        <v>833</v>
      </c>
      <c r="E9" s="260" t="s">
        <v>19</v>
      </c>
      <c r="F9" s="260" t="s">
        <v>20</v>
      </c>
      <c r="G9" s="563" t="s">
        <v>21</v>
      </c>
      <c r="H9" s="564"/>
      <c r="I9" s="565"/>
      <c r="J9" s="563" t="s">
        <v>22</v>
      </c>
      <c r="K9" s="564"/>
      <c r="L9" s="565"/>
      <c r="M9" s="260"/>
      <c r="N9" s="267"/>
      <c r="O9" s="267"/>
      <c r="P9" s="267"/>
    </row>
    <row r="10" spans="1:16" ht="59.25" customHeight="1">
      <c r="A10" s="567"/>
      <c r="B10" s="569" t="s">
        <v>17</v>
      </c>
      <c r="C10" s="569"/>
      <c r="D10" s="569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34205.599999999999</v>
      </c>
      <c r="F11" s="284">
        <v>34011.883333333339</v>
      </c>
      <c r="G11" s="296">
        <v>33573.766666666677</v>
      </c>
      <c r="H11" s="296">
        <v>32941.933333333342</v>
      </c>
      <c r="I11" s="296">
        <v>32503.81666666668</v>
      </c>
      <c r="J11" s="296">
        <v>34643.716666666674</v>
      </c>
      <c r="K11" s="296">
        <v>35081.833333333328</v>
      </c>
      <c r="L11" s="296">
        <v>35713.666666666672</v>
      </c>
      <c r="M11" s="283">
        <v>34450</v>
      </c>
      <c r="N11" s="283">
        <v>33380.050000000003</v>
      </c>
      <c r="O11" s="466">
        <v>3330925</v>
      </c>
      <c r="P11" s="467">
        <v>-9.8246865687170691E-3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14756.45</v>
      </c>
      <c r="F12" s="297">
        <v>14644.25</v>
      </c>
      <c r="G12" s="298">
        <v>14483.5</v>
      </c>
      <c r="H12" s="298">
        <v>14210.55</v>
      </c>
      <c r="I12" s="298">
        <v>14049.8</v>
      </c>
      <c r="J12" s="298">
        <v>14917.2</v>
      </c>
      <c r="K12" s="298">
        <v>15077.95</v>
      </c>
      <c r="L12" s="298">
        <v>15350.900000000001</v>
      </c>
      <c r="M12" s="285">
        <v>14805</v>
      </c>
      <c r="N12" s="285">
        <v>14371.3</v>
      </c>
      <c r="O12" s="300">
        <v>12240075</v>
      </c>
      <c r="P12" s="301">
        <v>-2.0019815654366949E-2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16006.7</v>
      </c>
      <c r="F13" s="425">
        <v>15932.383333333333</v>
      </c>
      <c r="G13" s="426">
        <v>15733.716666666667</v>
      </c>
      <c r="H13" s="426">
        <v>15460.733333333334</v>
      </c>
      <c r="I13" s="426">
        <v>15262.066666666668</v>
      </c>
      <c r="J13" s="426">
        <v>16205.366666666667</v>
      </c>
      <c r="K13" s="426">
        <v>16404.033333333333</v>
      </c>
      <c r="L13" s="426">
        <v>16677.016666666666</v>
      </c>
      <c r="M13" s="427">
        <v>16131.05</v>
      </c>
      <c r="N13" s="427">
        <v>15659.4</v>
      </c>
      <c r="O13" s="428">
        <v>20560</v>
      </c>
      <c r="P13" s="429">
        <v>4.2596348884381338E-2</v>
      </c>
    </row>
    <row r="14" spans="1:16" ht="15">
      <c r="A14" s="263">
        <v>4</v>
      </c>
      <c r="B14" s="382" t="s">
        <v>854</v>
      </c>
      <c r="C14" s="468" t="s">
        <v>735</v>
      </c>
      <c r="D14" s="469">
        <v>44280</v>
      </c>
      <c r="E14" s="297">
        <v>1255.0999999999999</v>
      </c>
      <c r="F14" s="297">
        <v>1239.9166666666667</v>
      </c>
      <c r="G14" s="298">
        <v>1206.8333333333335</v>
      </c>
      <c r="H14" s="298">
        <v>1158.5666666666668</v>
      </c>
      <c r="I14" s="298">
        <v>1125.4833333333336</v>
      </c>
      <c r="J14" s="298">
        <v>1288.1833333333334</v>
      </c>
      <c r="K14" s="298">
        <v>1321.2666666666669</v>
      </c>
      <c r="L14" s="298">
        <v>1369.5333333333333</v>
      </c>
      <c r="M14" s="285">
        <v>1273</v>
      </c>
      <c r="N14" s="285">
        <v>1191.6500000000001</v>
      </c>
      <c r="O14" s="300">
        <v>368050</v>
      </c>
      <c r="P14" s="301">
        <v>0.11025641025641025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1757.7</v>
      </c>
      <c r="F15" s="297">
        <v>1741.5666666666668</v>
      </c>
      <c r="G15" s="298">
        <v>1710.2333333333336</v>
      </c>
      <c r="H15" s="298">
        <v>1662.7666666666667</v>
      </c>
      <c r="I15" s="298">
        <v>1631.4333333333334</v>
      </c>
      <c r="J15" s="298">
        <v>1789.0333333333338</v>
      </c>
      <c r="K15" s="298">
        <v>1820.3666666666672</v>
      </c>
      <c r="L15" s="298">
        <v>1867.8333333333339</v>
      </c>
      <c r="M15" s="285">
        <v>1772.9</v>
      </c>
      <c r="N15" s="285">
        <v>1694.1</v>
      </c>
      <c r="O15" s="300">
        <v>3134000</v>
      </c>
      <c r="P15" s="301">
        <v>-9.4816687737041723E-3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889.55</v>
      </c>
      <c r="F16" s="297">
        <v>875.69999999999993</v>
      </c>
      <c r="G16" s="298">
        <v>855.44999999999982</v>
      </c>
      <c r="H16" s="298">
        <v>821.34999999999991</v>
      </c>
      <c r="I16" s="298">
        <v>801.0999999999998</v>
      </c>
      <c r="J16" s="298">
        <v>909.79999999999984</v>
      </c>
      <c r="K16" s="298">
        <v>930.05000000000007</v>
      </c>
      <c r="L16" s="298">
        <v>964.14999999999986</v>
      </c>
      <c r="M16" s="285">
        <v>895.95</v>
      </c>
      <c r="N16" s="285">
        <v>841.6</v>
      </c>
      <c r="O16" s="300">
        <v>18856000</v>
      </c>
      <c r="P16" s="301">
        <v>-1.1947180884510585E-2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688.7</v>
      </c>
      <c r="F17" s="297">
        <v>680.61666666666667</v>
      </c>
      <c r="G17" s="298">
        <v>667.58333333333337</v>
      </c>
      <c r="H17" s="298">
        <v>646.4666666666667</v>
      </c>
      <c r="I17" s="298">
        <v>633.43333333333339</v>
      </c>
      <c r="J17" s="298">
        <v>701.73333333333335</v>
      </c>
      <c r="K17" s="298">
        <v>714.76666666666665</v>
      </c>
      <c r="L17" s="298">
        <v>735.88333333333333</v>
      </c>
      <c r="M17" s="285">
        <v>693.65</v>
      </c>
      <c r="N17" s="285">
        <v>659.5</v>
      </c>
      <c r="O17" s="300">
        <v>57337500</v>
      </c>
      <c r="P17" s="301">
        <v>-1.159282882261679E-2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2634.7</v>
      </c>
      <c r="F18" s="297">
        <v>2620.3833333333337</v>
      </c>
      <c r="G18" s="298">
        <v>2600.3666666666672</v>
      </c>
      <c r="H18" s="298">
        <v>2566.0333333333338</v>
      </c>
      <c r="I18" s="298">
        <v>2546.0166666666673</v>
      </c>
      <c r="J18" s="298">
        <v>2654.7166666666672</v>
      </c>
      <c r="K18" s="298">
        <v>2674.7333333333336</v>
      </c>
      <c r="L18" s="298">
        <v>2709.0666666666671</v>
      </c>
      <c r="M18" s="285">
        <v>2640.4</v>
      </c>
      <c r="N18" s="285">
        <v>2586.0500000000002</v>
      </c>
      <c r="O18" s="300">
        <v>228600</v>
      </c>
      <c r="P18" s="301">
        <v>1.2400354295837024E-2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869.95</v>
      </c>
      <c r="F19" s="297">
        <v>866.75</v>
      </c>
      <c r="G19" s="298">
        <v>856</v>
      </c>
      <c r="H19" s="298">
        <v>842.05</v>
      </c>
      <c r="I19" s="298">
        <v>831.3</v>
      </c>
      <c r="J19" s="298">
        <v>880.7</v>
      </c>
      <c r="K19" s="298">
        <v>891.45</v>
      </c>
      <c r="L19" s="298">
        <v>905.40000000000009</v>
      </c>
      <c r="M19" s="285">
        <v>877.5</v>
      </c>
      <c r="N19" s="285">
        <v>852.8</v>
      </c>
      <c r="O19" s="300">
        <v>3313000</v>
      </c>
      <c r="P19" s="301">
        <v>3.3374922021210229E-2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284.2</v>
      </c>
      <c r="F20" s="297">
        <v>281.13333333333333</v>
      </c>
      <c r="G20" s="298">
        <v>276.96666666666664</v>
      </c>
      <c r="H20" s="298">
        <v>269.73333333333329</v>
      </c>
      <c r="I20" s="298">
        <v>265.56666666666661</v>
      </c>
      <c r="J20" s="298">
        <v>288.36666666666667</v>
      </c>
      <c r="K20" s="298">
        <v>292.53333333333342</v>
      </c>
      <c r="L20" s="298">
        <v>299.76666666666671</v>
      </c>
      <c r="M20" s="285">
        <v>285.3</v>
      </c>
      <c r="N20" s="285">
        <v>273.89999999999998</v>
      </c>
      <c r="O20" s="300">
        <v>13743000</v>
      </c>
      <c r="P20" s="301">
        <v>-2.9860228716645489E-2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892.1</v>
      </c>
      <c r="F21" s="297">
        <v>884.48333333333323</v>
      </c>
      <c r="G21" s="298">
        <v>873.71666666666647</v>
      </c>
      <c r="H21" s="298">
        <v>855.33333333333326</v>
      </c>
      <c r="I21" s="298">
        <v>844.56666666666649</v>
      </c>
      <c r="J21" s="298">
        <v>902.86666666666645</v>
      </c>
      <c r="K21" s="298">
        <v>913.6333333333331</v>
      </c>
      <c r="L21" s="298">
        <v>932.01666666666642</v>
      </c>
      <c r="M21" s="285">
        <v>895.25</v>
      </c>
      <c r="N21" s="285">
        <v>866.1</v>
      </c>
      <c r="O21" s="300">
        <v>299200</v>
      </c>
      <c r="P21" s="301">
        <v>4.8169556840077073E-2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2934.5</v>
      </c>
      <c r="F22" s="297">
        <v>2933.3666666666668</v>
      </c>
      <c r="G22" s="298">
        <v>2887.1333333333337</v>
      </c>
      <c r="H22" s="298">
        <v>2839.7666666666669</v>
      </c>
      <c r="I22" s="298">
        <v>2793.5333333333338</v>
      </c>
      <c r="J22" s="298">
        <v>2980.7333333333336</v>
      </c>
      <c r="K22" s="298">
        <v>3026.9666666666672</v>
      </c>
      <c r="L22" s="298">
        <v>3074.3333333333335</v>
      </c>
      <c r="M22" s="285">
        <v>2979.6</v>
      </c>
      <c r="N22" s="285">
        <v>2886</v>
      </c>
      <c r="O22" s="300">
        <v>1703500</v>
      </c>
      <c r="P22" s="301">
        <v>1.8535127055306428E-2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225.15</v>
      </c>
      <c r="F23" s="297">
        <v>221.08333333333334</v>
      </c>
      <c r="G23" s="298">
        <v>215.16666666666669</v>
      </c>
      <c r="H23" s="298">
        <v>205.18333333333334</v>
      </c>
      <c r="I23" s="298">
        <v>199.26666666666668</v>
      </c>
      <c r="J23" s="298">
        <v>231.06666666666669</v>
      </c>
      <c r="K23" s="298">
        <v>236.98333333333338</v>
      </c>
      <c r="L23" s="298">
        <v>246.9666666666667</v>
      </c>
      <c r="M23" s="285">
        <v>227</v>
      </c>
      <c r="N23" s="285">
        <v>211.1</v>
      </c>
      <c r="O23" s="300">
        <v>11975000</v>
      </c>
      <c r="P23" s="301">
        <v>-0.11065725956182695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116.3</v>
      </c>
      <c r="F24" s="297">
        <v>113.83333333333333</v>
      </c>
      <c r="G24" s="298">
        <v>110.71666666666665</v>
      </c>
      <c r="H24" s="298">
        <v>105.13333333333333</v>
      </c>
      <c r="I24" s="298">
        <v>102.01666666666665</v>
      </c>
      <c r="J24" s="298">
        <v>119.41666666666666</v>
      </c>
      <c r="K24" s="298">
        <v>122.53333333333333</v>
      </c>
      <c r="L24" s="298">
        <v>128.11666666666667</v>
      </c>
      <c r="M24" s="285">
        <v>116.95</v>
      </c>
      <c r="N24" s="285">
        <v>108.25</v>
      </c>
      <c r="O24" s="300">
        <v>46809000</v>
      </c>
      <c r="P24" s="301">
        <v>-7.8490432317505313E-2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2418.8000000000002</v>
      </c>
      <c r="F25" s="297">
        <v>2407.2666666666669</v>
      </c>
      <c r="G25" s="298">
        <v>2374.5833333333339</v>
      </c>
      <c r="H25" s="298">
        <v>2330.3666666666672</v>
      </c>
      <c r="I25" s="298">
        <v>2297.6833333333343</v>
      </c>
      <c r="J25" s="298">
        <v>2451.4833333333336</v>
      </c>
      <c r="K25" s="298">
        <v>2484.166666666667</v>
      </c>
      <c r="L25" s="298">
        <v>2528.3833333333332</v>
      </c>
      <c r="M25" s="285">
        <v>2439.9499999999998</v>
      </c>
      <c r="N25" s="285">
        <v>2363.0500000000002</v>
      </c>
      <c r="O25" s="300">
        <v>5476200</v>
      </c>
      <c r="P25" s="301">
        <v>4.1835511671708236E-2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1196.6500000000001</v>
      </c>
      <c r="F26" s="297">
        <v>1181.2</v>
      </c>
      <c r="G26" s="298">
        <v>1150.4000000000001</v>
      </c>
      <c r="H26" s="298">
        <v>1104.1500000000001</v>
      </c>
      <c r="I26" s="298">
        <v>1073.3500000000001</v>
      </c>
      <c r="J26" s="298">
        <v>1227.45</v>
      </c>
      <c r="K26" s="298">
        <v>1258.2499999999998</v>
      </c>
      <c r="L26" s="298">
        <v>1304.5</v>
      </c>
      <c r="M26" s="285">
        <v>1212</v>
      </c>
      <c r="N26" s="285">
        <v>1134.95</v>
      </c>
      <c r="O26" s="300">
        <v>779000</v>
      </c>
      <c r="P26" s="301">
        <v>-8.0825958702064896E-2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822.8</v>
      </c>
      <c r="F27" s="297">
        <v>816.36666666666667</v>
      </c>
      <c r="G27" s="298">
        <v>806.08333333333337</v>
      </c>
      <c r="H27" s="298">
        <v>789.36666666666667</v>
      </c>
      <c r="I27" s="298">
        <v>779.08333333333337</v>
      </c>
      <c r="J27" s="298">
        <v>833.08333333333337</v>
      </c>
      <c r="K27" s="298">
        <v>843.36666666666667</v>
      </c>
      <c r="L27" s="298">
        <v>860.08333333333337</v>
      </c>
      <c r="M27" s="285">
        <v>826.65</v>
      </c>
      <c r="N27" s="285">
        <v>799.65</v>
      </c>
      <c r="O27" s="300">
        <v>8802300</v>
      </c>
      <c r="P27" s="301">
        <v>-4.7143259217562621E-2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726.45</v>
      </c>
      <c r="F28" s="297">
        <v>720.51666666666677</v>
      </c>
      <c r="G28" s="298">
        <v>710.43333333333351</v>
      </c>
      <c r="H28" s="298">
        <v>694.41666666666674</v>
      </c>
      <c r="I28" s="298">
        <v>684.33333333333348</v>
      </c>
      <c r="J28" s="298">
        <v>736.53333333333353</v>
      </c>
      <c r="K28" s="298">
        <v>746.61666666666679</v>
      </c>
      <c r="L28" s="298">
        <v>762.63333333333355</v>
      </c>
      <c r="M28" s="285">
        <v>730.6</v>
      </c>
      <c r="N28" s="285">
        <v>704.5</v>
      </c>
      <c r="O28" s="300">
        <v>35185200</v>
      </c>
      <c r="P28" s="301">
        <v>2.2956424658968008E-2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3659.95</v>
      </c>
      <c r="F29" s="297">
        <v>3641.0666666666671</v>
      </c>
      <c r="G29" s="298">
        <v>3603.733333333334</v>
      </c>
      <c r="H29" s="298">
        <v>3547.5166666666669</v>
      </c>
      <c r="I29" s="298">
        <v>3510.1833333333338</v>
      </c>
      <c r="J29" s="298">
        <v>3697.2833333333342</v>
      </c>
      <c r="K29" s="298">
        <v>3734.6166666666672</v>
      </c>
      <c r="L29" s="298">
        <v>3790.8333333333344</v>
      </c>
      <c r="M29" s="285">
        <v>3678.4</v>
      </c>
      <c r="N29" s="285">
        <v>3584.85</v>
      </c>
      <c r="O29" s="300">
        <v>2389250</v>
      </c>
      <c r="P29" s="301">
        <v>2.9383985727778361E-3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9474.35</v>
      </c>
      <c r="F30" s="297">
        <v>9407.65</v>
      </c>
      <c r="G30" s="298">
        <v>9295.4499999999989</v>
      </c>
      <c r="H30" s="298">
        <v>9116.5499999999993</v>
      </c>
      <c r="I30" s="298">
        <v>9004.3499999999985</v>
      </c>
      <c r="J30" s="298">
        <v>9586.5499999999993</v>
      </c>
      <c r="K30" s="298">
        <v>9698.75</v>
      </c>
      <c r="L30" s="298">
        <v>9877.65</v>
      </c>
      <c r="M30" s="285">
        <v>9519.85</v>
      </c>
      <c r="N30" s="285">
        <v>9228.75</v>
      </c>
      <c r="O30" s="300">
        <v>591500</v>
      </c>
      <c r="P30" s="301">
        <v>-1.8664454583160513E-2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5459.35</v>
      </c>
      <c r="F31" s="297">
        <v>5376.4333333333334</v>
      </c>
      <c r="G31" s="298">
        <v>5273.916666666667</v>
      </c>
      <c r="H31" s="298">
        <v>5088.4833333333336</v>
      </c>
      <c r="I31" s="298">
        <v>4985.9666666666672</v>
      </c>
      <c r="J31" s="298">
        <v>5561.8666666666668</v>
      </c>
      <c r="K31" s="298">
        <v>5664.3833333333332</v>
      </c>
      <c r="L31" s="298">
        <v>5849.8166666666666</v>
      </c>
      <c r="M31" s="285">
        <v>5478.95</v>
      </c>
      <c r="N31" s="285">
        <v>5191</v>
      </c>
      <c r="O31" s="300">
        <v>3822250</v>
      </c>
      <c r="P31" s="301">
        <v>6.1293905317228933E-2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1618.3</v>
      </c>
      <c r="F32" s="297">
        <v>1593.4333333333334</v>
      </c>
      <c r="G32" s="298">
        <v>1556.8666666666668</v>
      </c>
      <c r="H32" s="298">
        <v>1495.4333333333334</v>
      </c>
      <c r="I32" s="298">
        <v>1458.8666666666668</v>
      </c>
      <c r="J32" s="298">
        <v>1654.8666666666668</v>
      </c>
      <c r="K32" s="298">
        <v>1691.4333333333334</v>
      </c>
      <c r="L32" s="298">
        <v>1752.8666666666668</v>
      </c>
      <c r="M32" s="285">
        <v>1630</v>
      </c>
      <c r="N32" s="285">
        <v>1532</v>
      </c>
      <c r="O32" s="300">
        <v>1907600</v>
      </c>
      <c r="P32" s="301">
        <v>-3.5520267446719597E-3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347.25</v>
      </c>
      <c r="F33" s="297">
        <v>343.5</v>
      </c>
      <c r="G33" s="298">
        <v>337.95</v>
      </c>
      <c r="H33" s="298">
        <v>328.65</v>
      </c>
      <c r="I33" s="298">
        <v>323.09999999999997</v>
      </c>
      <c r="J33" s="298">
        <v>352.8</v>
      </c>
      <c r="K33" s="298">
        <v>358.34999999999997</v>
      </c>
      <c r="L33" s="298">
        <v>367.65000000000003</v>
      </c>
      <c r="M33" s="285">
        <v>349.05</v>
      </c>
      <c r="N33" s="285">
        <v>334.2</v>
      </c>
      <c r="O33" s="300">
        <v>18325800</v>
      </c>
      <c r="P33" s="301">
        <v>-3.9618903876992739E-2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73.900000000000006</v>
      </c>
      <c r="F34" s="297">
        <v>72.733333333333334</v>
      </c>
      <c r="G34" s="298">
        <v>70.966666666666669</v>
      </c>
      <c r="H34" s="298">
        <v>68.033333333333331</v>
      </c>
      <c r="I34" s="298">
        <v>66.266666666666666</v>
      </c>
      <c r="J34" s="298">
        <v>75.666666666666671</v>
      </c>
      <c r="K34" s="298">
        <v>77.433333333333351</v>
      </c>
      <c r="L34" s="298">
        <v>80.366666666666674</v>
      </c>
      <c r="M34" s="285">
        <v>74.5</v>
      </c>
      <c r="N34" s="285">
        <v>69.8</v>
      </c>
      <c r="O34" s="300">
        <v>111348900</v>
      </c>
      <c r="P34" s="301">
        <v>2.6312951579855495E-2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1490.5</v>
      </c>
      <c r="F35" s="297">
        <v>1473.4833333333336</v>
      </c>
      <c r="G35" s="298">
        <v>1448.6666666666672</v>
      </c>
      <c r="H35" s="298">
        <v>1406.8333333333337</v>
      </c>
      <c r="I35" s="298">
        <v>1382.0166666666673</v>
      </c>
      <c r="J35" s="298">
        <v>1515.3166666666671</v>
      </c>
      <c r="K35" s="298">
        <v>1540.1333333333337</v>
      </c>
      <c r="L35" s="298">
        <v>1581.9666666666669</v>
      </c>
      <c r="M35" s="285">
        <v>1498.3</v>
      </c>
      <c r="N35" s="285">
        <v>1431.65</v>
      </c>
      <c r="O35" s="300">
        <v>1282600</v>
      </c>
      <c r="P35" s="301">
        <v>-3.0353430353430355E-2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127</v>
      </c>
      <c r="F36" s="297">
        <v>126.56666666666666</v>
      </c>
      <c r="G36" s="298">
        <v>124.38333333333333</v>
      </c>
      <c r="H36" s="298">
        <v>121.76666666666667</v>
      </c>
      <c r="I36" s="298">
        <v>119.58333333333333</v>
      </c>
      <c r="J36" s="298">
        <v>129.18333333333334</v>
      </c>
      <c r="K36" s="298">
        <v>131.36666666666667</v>
      </c>
      <c r="L36" s="298">
        <v>133.98333333333332</v>
      </c>
      <c r="M36" s="285">
        <v>128.75</v>
      </c>
      <c r="N36" s="285">
        <v>123.95</v>
      </c>
      <c r="O36" s="300">
        <v>44627200</v>
      </c>
      <c r="P36" s="301">
        <v>7.6049111233278358E-2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725.85</v>
      </c>
      <c r="F37" s="297">
        <v>715.7166666666667</v>
      </c>
      <c r="G37" s="298">
        <v>699.88333333333344</v>
      </c>
      <c r="H37" s="298">
        <v>673.91666666666674</v>
      </c>
      <c r="I37" s="298">
        <v>658.08333333333348</v>
      </c>
      <c r="J37" s="298">
        <v>741.68333333333339</v>
      </c>
      <c r="K37" s="298">
        <v>757.51666666666665</v>
      </c>
      <c r="L37" s="298">
        <v>783.48333333333335</v>
      </c>
      <c r="M37" s="285">
        <v>731.55</v>
      </c>
      <c r="N37" s="285">
        <v>689.75</v>
      </c>
      <c r="O37" s="300">
        <v>2964500</v>
      </c>
      <c r="P37" s="301">
        <v>-4.5341834927382217E-2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600.25</v>
      </c>
      <c r="F38" s="297">
        <v>595.08333333333337</v>
      </c>
      <c r="G38" s="298">
        <v>586.31666666666672</v>
      </c>
      <c r="H38" s="298">
        <v>572.38333333333333</v>
      </c>
      <c r="I38" s="298">
        <v>563.61666666666667</v>
      </c>
      <c r="J38" s="298">
        <v>609.01666666666677</v>
      </c>
      <c r="K38" s="298">
        <v>617.78333333333342</v>
      </c>
      <c r="L38" s="298">
        <v>631.71666666666681</v>
      </c>
      <c r="M38" s="285">
        <v>603.85</v>
      </c>
      <c r="N38" s="285">
        <v>581.15</v>
      </c>
      <c r="O38" s="300">
        <v>5649000</v>
      </c>
      <c r="P38" s="301">
        <v>-4.3434086868173738E-2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531.20000000000005</v>
      </c>
      <c r="F39" s="297">
        <v>531.30000000000007</v>
      </c>
      <c r="G39" s="298">
        <v>526.85000000000014</v>
      </c>
      <c r="H39" s="298">
        <v>522.50000000000011</v>
      </c>
      <c r="I39" s="298">
        <v>518.05000000000018</v>
      </c>
      <c r="J39" s="298">
        <v>535.65000000000009</v>
      </c>
      <c r="K39" s="298">
        <v>540.10000000000014</v>
      </c>
      <c r="L39" s="298">
        <v>544.45000000000005</v>
      </c>
      <c r="M39" s="285">
        <v>535.75</v>
      </c>
      <c r="N39" s="285">
        <v>526.95000000000005</v>
      </c>
      <c r="O39" s="300">
        <v>99254322</v>
      </c>
      <c r="P39" s="301">
        <v>-3.0080491996020621E-2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52.05</v>
      </c>
      <c r="F40" s="297">
        <v>51.316666666666663</v>
      </c>
      <c r="G40" s="298">
        <v>49.983333333333327</v>
      </c>
      <c r="H40" s="298">
        <v>47.916666666666664</v>
      </c>
      <c r="I40" s="298">
        <v>46.583333333333329</v>
      </c>
      <c r="J40" s="298">
        <v>53.383333333333326</v>
      </c>
      <c r="K40" s="298">
        <v>54.716666666666669</v>
      </c>
      <c r="L40" s="298">
        <v>56.783333333333324</v>
      </c>
      <c r="M40" s="285">
        <v>52.65</v>
      </c>
      <c r="N40" s="285">
        <v>49.25</v>
      </c>
      <c r="O40" s="300">
        <v>104349000</v>
      </c>
      <c r="P40" s="301">
        <v>-5.3523809523809522E-2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395.95</v>
      </c>
      <c r="F41" s="297">
        <v>393.68333333333334</v>
      </c>
      <c r="G41" s="298">
        <v>389.06666666666666</v>
      </c>
      <c r="H41" s="298">
        <v>382.18333333333334</v>
      </c>
      <c r="I41" s="298">
        <v>377.56666666666666</v>
      </c>
      <c r="J41" s="298">
        <v>400.56666666666666</v>
      </c>
      <c r="K41" s="298">
        <v>405.18333333333334</v>
      </c>
      <c r="L41" s="298">
        <v>412.06666666666666</v>
      </c>
      <c r="M41" s="285">
        <v>398.3</v>
      </c>
      <c r="N41" s="285">
        <v>386.8</v>
      </c>
      <c r="O41" s="300">
        <v>15035100</v>
      </c>
      <c r="P41" s="301">
        <v>-2.8244388286011595E-2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14529.75</v>
      </c>
      <c r="F42" s="297">
        <v>14321</v>
      </c>
      <c r="G42" s="298">
        <v>14053.25</v>
      </c>
      <c r="H42" s="298">
        <v>13576.75</v>
      </c>
      <c r="I42" s="298">
        <v>13309</v>
      </c>
      <c r="J42" s="298">
        <v>14797.5</v>
      </c>
      <c r="K42" s="298">
        <v>15065.25</v>
      </c>
      <c r="L42" s="298">
        <v>15541.75</v>
      </c>
      <c r="M42" s="285">
        <v>14588.75</v>
      </c>
      <c r="N42" s="285">
        <v>13844.5</v>
      </c>
      <c r="O42" s="300">
        <v>88850</v>
      </c>
      <c r="P42" s="301">
        <v>-4.2564655172413791E-2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430</v>
      </c>
      <c r="F43" s="297">
        <v>427.2166666666667</v>
      </c>
      <c r="G43" s="298">
        <v>419.18333333333339</v>
      </c>
      <c r="H43" s="298">
        <v>408.36666666666667</v>
      </c>
      <c r="I43" s="298">
        <v>400.33333333333337</v>
      </c>
      <c r="J43" s="298">
        <v>438.03333333333342</v>
      </c>
      <c r="K43" s="298">
        <v>446.06666666666672</v>
      </c>
      <c r="L43" s="298">
        <v>456.88333333333344</v>
      </c>
      <c r="M43" s="285">
        <v>435.25</v>
      </c>
      <c r="N43" s="285">
        <v>416.4</v>
      </c>
      <c r="O43" s="300">
        <v>50097600</v>
      </c>
      <c r="P43" s="301">
        <v>4.2045752368115613E-2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3473.2</v>
      </c>
      <c r="F44" s="297">
        <v>3454.75</v>
      </c>
      <c r="G44" s="298">
        <v>3401.6</v>
      </c>
      <c r="H44" s="298">
        <v>3330</v>
      </c>
      <c r="I44" s="298">
        <v>3276.85</v>
      </c>
      <c r="J44" s="298">
        <v>3526.35</v>
      </c>
      <c r="K44" s="298">
        <v>3579.4999999999995</v>
      </c>
      <c r="L44" s="298">
        <v>3651.1</v>
      </c>
      <c r="M44" s="285">
        <v>3507.9</v>
      </c>
      <c r="N44" s="285">
        <v>3383.15</v>
      </c>
      <c r="O44" s="300">
        <v>2317000</v>
      </c>
      <c r="P44" s="301">
        <v>3.7255241725870731E-3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426.2</v>
      </c>
      <c r="F45" s="297">
        <v>421.2</v>
      </c>
      <c r="G45" s="298">
        <v>414.75</v>
      </c>
      <c r="H45" s="298">
        <v>403.3</v>
      </c>
      <c r="I45" s="298">
        <v>396.85</v>
      </c>
      <c r="J45" s="298">
        <v>432.65</v>
      </c>
      <c r="K45" s="298">
        <v>439.09999999999991</v>
      </c>
      <c r="L45" s="298">
        <v>450.54999999999995</v>
      </c>
      <c r="M45" s="285">
        <v>427.65</v>
      </c>
      <c r="N45" s="285">
        <v>409.75</v>
      </c>
      <c r="O45" s="300">
        <v>10447800</v>
      </c>
      <c r="P45" s="301">
        <v>-3.2987171655467315E-2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151.6</v>
      </c>
      <c r="F46" s="297">
        <v>148.78333333333333</v>
      </c>
      <c r="G46" s="298">
        <v>144.51666666666665</v>
      </c>
      <c r="H46" s="298">
        <v>137.43333333333331</v>
      </c>
      <c r="I46" s="298">
        <v>133.16666666666663</v>
      </c>
      <c r="J46" s="298">
        <v>155.86666666666667</v>
      </c>
      <c r="K46" s="298">
        <v>160.13333333333338</v>
      </c>
      <c r="L46" s="298">
        <v>167.2166666666667</v>
      </c>
      <c r="M46" s="285">
        <v>153.05000000000001</v>
      </c>
      <c r="N46" s="285">
        <v>141.69999999999999</v>
      </c>
      <c r="O46" s="300">
        <v>56532600</v>
      </c>
      <c r="P46" s="301">
        <v>3.5467791411042944E-3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552.45000000000005</v>
      </c>
      <c r="F47" s="297">
        <v>542.48333333333335</v>
      </c>
      <c r="G47" s="298">
        <v>528.51666666666665</v>
      </c>
      <c r="H47" s="298">
        <v>504.58333333333326</v>
      </c>
      <c r="I47" s="298">
        <v>490.61666666666656</v>
      </c>
      <c r="J47" s="298">
        <v>566.41666666666674</v>
      </c>
      <c r="K47" s="298">
        <v>580.38333333333344</v>
      </c>
      <c r="L47" s="298">
        <v>604.31666666666683</v>
      </c>
      <c r="M47" s="285">
        <v>556.45000000000005</v>
      </c>
      <c r="N47" s="285">
        <v>518.54999999999995</v>
      </c>
      <c r="O47" s="300">
        <v>5392500</v>
      </c>
      <c r="P47" s="301">
        <v>0.32007343941248467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762.5</v>
      </c>
      <c r="F48" s="297">
        <v>757.7166666666667</v>
      </c>
      <c r="G48" s="298">
        <v>745.53333333333342</v>
      </c>
      <c r="H48" s="298">
        <v>728.56666666666672</v>
      </c>
      <c r="I48" s="298">
        <v>716.38333333333344</v>
      </c>
      <c r="J48" s="298">
        <v>774.68333333333339</v>
      </c>
      <c r="K48" s="298">
        <v>786.86666666666679</v>
      </c>
      <c r="L48" s="298">
        <v>803.83333333333337</v>
      </c>
      <c r="M48" s="285">
        <v>769.9</v>
      </c>
      <c r="N48" s="285">
        <v>740.75</v>
      </c>
      <c r="O48" s="300">
        <v>11255400</v>
      </c>
      <c r="P48" s="301">
        <v>-2.3240072202166066E-2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136.75</v>
      </c>
      <c r="F49" s="297">
        <v>136.91666666666666</v>
      </c>
      <c r="G49" s="298">
        <v>133.88333333333333</v>
      </c>
      <c r="H49" s="298">
        <v>131.01666666666668</v>
      </c>
      <c r="I49" s="298">
        <v>127.98333333333335</v>
      </c>
      <c r="J49" s="298">
        <v>139.7833333333333</v>
      </c>
      <c r="K49" s="298">
        <v>142.81666666666666</v>
      </c>
      <c r="L49" s="298">
        <v>145.68333333333328</v>
      </c>
      <c r="M49" s="285">
        <v>139.94999999999999</v>
      </c>
      <c r="N49" s="285">
        <v>134.05000000000001</v>
      </c>
      <c r="O49" s="300">
        <v>43331400</v>
      </c>
      <c r="P49" s="301">
        <v>5.0076335877862595E-2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2975.65</v>
      </c>
      <c r="F50" s="297">
        <v>2935.2833333333328</v>
      </c>
      <c r="G50" s="298">
        <v>2866.0666666666657</v>
      </c>
      <c r="H50" s="298">
        <v>2756.4833333333327</v>
      </c>
      <c r="I50" s="298">
        <v>2687.2666666666655</v>
      </c>
      <c r="J50" s="298">
        <v>3044.8666666666659</v>
      </c>
      <c r="K50" s="298">
        <v>3114.083333333333</v>
      </c>
      <c r="L50" s="298">
        <v>3223.6666666666661</v>
      </c>
      <c r="M50" s="285">
        <v>3004.5</v>
      </c>
      <c r="N50" s="285">
        <v>2825.7</v>
      </c>
      <c r="O50" s="300">
        <v>503250</v>
      </c>
      <c r="P50" s="301">
        <v>7.9646017699115043E-2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1584.35</v>
      </c>
      <c r="F51" s="297">
        <v>1577.3666666666666</v>
      </c>
      <c r="G51" s="298">
        <v>1555.6833333333332</v>
      </c>
      <c r="H51" s="298">
        <v>1527.0166666666667</v>
      </c>
      <c r="I51" s="298">
        <v>1505.3333333333333</v>
      </c>
      <c r="J51" s="298">
        <v>1606.0333333333331</v>
      </c>
      <c r="K51" s="298">
        <v>1627.7166666666665</v>
      </c>
      <c r="L51" s="298">
        <v>1656.383333333333</v>
      </c>
      <c r="M51" s="285">
        <v>1599.05</v>
      </c>
      <c r="N51" s="285">
        <v>1548.7</v>
      </c>
      <c r="O51" s="300">
        <v>3398500</v>
      </c>
      <c r="P51" s="301">
        <v>3.0566758649968159E-2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560.9</v>
      </c>
      <c r="F52" s="297">
        <v>551.4666666666667</v>
      </c>
      <c r="G52" s="298">
        <v>539.43333333333339</v>
      </c>
      <c r="H52" s="298">
        <v>517.9666666666667</v>
      </c>
      <c r="I52" s="298">
        <v>505.93333333333339</v>
      </c>
      <c r="J52" s="298">
        <v>572.93333333333339</v>
      </c>
      <c r="K52" s="298">
        <v>584.9666666666667</v>
      </c>
      <c r="L52" s="298">
        <v>606.43333333333339</v>
      </c>
      <c r="M52" s="285">
        <v>563.5</v>
      </c>
      <c r="N52" s="285">
        <v>530</v>
      </c>
      <c r="O52" s="300">
        <v>6759975</v>
      </c>
      <c r="P52" s="301">
        <v>-1.971894832275612E-2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170.35</v>
      </c>
      <c r="F53" s="297">
        <v>168.75</v>
      </c>
      <c r="G53" s="298">
        <v>164.7</v>
      </c>
      <c r="H53" s="298">
        <v>159.04999999999998</v>
      </c>
      <c r="I53" s="298">
        <v>154.99999999999997</v>
      </c>
      <c r="J53" s="298">
        <v>174.4</v>
      </c>
      <c r="K53" s="298">
        <v>178.45000000000002</v>
      </c>
      <c r="L53" s="298">
        <v>184.10000000000002</v>
      </c>
      <c r="M53" s="285">
        <v>172.8</v>
      </c>
      <c r="N53" s="285">
        <v>163.1</v>
      </c>
      <c r="O53" s="300">
        <v>7920500</v>
      </c>
      <c r="P53" s="301">
        <v>4.3238993710691823E-3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890.2</v>
      </c>
      <c r="F54" s="297">
        <v>875.61666666666667</v>
      </c>
      <c r="G54" s="298">
        <v>855.98333333333335</v>
      </c>
      <c r="H54" s="298">
        <v>821.76666666666665</v>
      </c>
      <c r="I54" s="298">
        <v>802.13333333333333</v>
      </c>
      <c r="J54" s="298">
        <v>909.83333333333337</v>
      </c>
      <c r="K54" s="298">
        <v>929.46666666666681</v>
      </c>
      <c r="L54" s="298">
        <v>963.68333333333339</v>
      </c>
      <c r="M54" s="285">
        <v>895.25</v>
      </c>
      <c r="N54" s="285">
        <v>841.4</v>
      </c>
      <c r="O54" s="300">
        <v>2038800</v>
      </c>
      <c r="P54" s="301">
        <v>0.32630757220921153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526.6</v>
      </c>
      <c r="F55" s="297">
        <v>523.83333333333337</v>
      </c>
      <c r="G55" s="298">
        <v>519.66666666666674</v>
      </c>
      <c r="H55" s="298">
        <v>512.73333333333335</v>
      </c>
      <c r="I55" s="298">
        <v>508.56666666666672</v>
      </c>
      <c r="J55" s="298">
        <v>530.76666666666677</v>
      </c>
      <c r="K55" s="298">
        <v>534.93333333333351</v>
      </c>
      <c r="L55" s="298">
        <v>541.86666666666679</v>
      </c>
      <c r="M55" s="285">
        <v>528</v>
      </c>
      <c r="N55" s="285">
        <v>516.9</v>
      </c>
      <c r="O55" s="300">
        <v>8525000</v>
      </c>
      <c r="P55" s="301">
        <v>1.9889337520562284E-2</v>
      </c>
    </row>
    <row r="56" spans="1:16" ht="15">
      <c r="A56" s="263">
        <v>46</v>
      </c>
      <c r="B56" s="362" t="s">
        <v>854</v>
      </c>
      <c r="C56" s="468" t="s">
        <v>342</v>
      </c>
      <c r="D56" s="469">
        <v>44280</v>
      </c>
      <c r="E56" s="297">
        <v>1517.85</v>
      </c>
      <c r="F56" s="297">
        <v>1491.1166666666668</v>
      </c>
      <c r="G56" s="298">
        <v>1458.8333333333335</v>
      </c>
      <c r="H56" s="298">
        <v>1399.8166666666666</v>
      </c>
      <c r="I56" s="298">
        <v>1367.5333333333333</v>
      </c>
      <c r="J56" s="298">
        <v>1550.1333333333337</v>
      </c>
      <c r="K56" s="298">
        <v>1582.416666666667</v>
      </c>
      <c r="L56" s="298">
        <v>1641.4333333333338</v>
      </c>
      <c r="M56" s="285">
        <v>1523.4</v>
      </c>
      <c r="N56" s="285">
        <v>1432.1</v>
      </c>
      <c r="O56" s="300">
        <v>720500</v>
      </c>
      <c r="P56" s="301">
        <v>2.4893314366998577E-2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3374.35</v>
      </c>
      <c r="F57" s="297">
        <v>3314.7833333333333</v>
      </c>
      <c r="G57" s="298">
        <v>3224.5666666666666</v>
      </c>
      <c r="H57" s="298">
        <v>3074.7833333333333</v>
      </c>
      <c r="I57" s="298">
        <v>2984.5666666666666</v>
      </c>
      <c r="J57" s="298">
        <v>3464.5666666666666</v>
      </c>
      <c r="K57" s="298">
        <v>3554.7833333333328</v>
      </c>
      <c r="L57" s="298">
        <v>3704.5666666666666</v>
      </c>
      <c r="M57" s="285">
        <v>3405</v>
      </c>
      <c r="N57" s="285">
        <v>3165</v>
      </c>
      <c r="O57" s="300">
        <v>3031600</v>
      </c>
      <c r="P57" s="301">
        <v>-2.0547945205479451E-2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288.45</v>
      </c>
      <c r="F58" s="297">
        <v>285.86666666666667</v>
      </c>
      <c r="G58" s="298">
        <v>281.18333333333334</v>
      </c>
      <c r="H58" s="298">
        <v>273.91666666666669</v>
      </c>
      <c r="I58" s="298">
        <v>269.23333333333335</v>
      </c>
      <c r="J58" s="298">
        <v>293.13333333333333</v>
      </c>
      <c r="K58" s="298">
        <v>297.81666666666672</v>
      </c>
      <c r="L58" s="298">
        <v>305.08333333333331</v>
      </c>
      <c r="M58" s="285">
        <v>290.55</v>
      </c>
      <c r="N58" s="285">
        <v>278.60000000000002</v>
      </c>
      <c r="O58" s="300">
        <v>25367100</v>
      </c>
      <c r="P58" s="301">
        <v>-3.768152228342514E-2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4282.3999999999996</v>
      </c>
      <c r="F59" s="297">
        <v>4248.1333333333332</v>
      </c>
      <c r="G59" s="298">
        <v>4181.2666666666664</v>
      </c>
      <c r="H59" s="298">
        <v>4080.1333333333332</v>
      </c>
      <c r="I59" s="298">
        <v>4013.2666666666664</v>
      </c>
      <c r="J59" s="298">
        <v>4349.2666666666664</v>
      </c>
      <c r="K59" s="298">
        <v>4416.1333333333332</v>
      </c>
      <c r="L59" s="298">
        <v>4517.2666666666664</v>
      </c>
      <c r="M59" s="285">
        <v>4315</v>
      </c>
      <c r="N59" s="285">
        <v>4147</v>
      </c>
      <c r="O59" s="300">
        <v>3587750</v>
      </c>
      <c r="P59" s="301">
        <v>-1.55714089724242E-2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2670</v>
      </c>
      <c r="F60" s="297">
        <v>2650.1333333333332</v>
      </c>
      <c r="G60" s="298">
        <v>2619.8666666666663</v>
      </c>
      <c r="H60" s="298">
        <v>2569.7333333333331</v>
      </c>
      <c r="I60" s="298">
        <v>2539.4666666666662</v>
      </c>
      <c r="J60" s="298">
        <v>2700.2666666666664</v>
      </c>
      <c r="K60" s="298">
        <v>2730.5333333333328</v>
      </c>
      <c r="L60" s="298">
        <v>2780.6666666666665</v>
      </c>
      <c r="M60" s="285">
        <v>2680.4</v>
      </c>
      <c r="N60" s="285">
        <v>2600</v>
      </c>
      <c r="O60" s="300">
        <v>2179800</v>
      </c>
      <c r="P60" s="301">
        <v>-3.7254598856082857E-2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1342.95</v>
      </c>
      <c r="F61" s="297">
        <v>1331.2833333333335</v>
      </c>
      <c r="G61" s="298">
        <v>1312.666666666667</v>
      </c>
      <c r="H61" s="298">
        <v>1282.3833333333334</v>
      </c>
      <c r="I61" s="298">
        <v>1263.7666666666669</v>
      </c>
      <c r="J61" s="298">
        <v>1361.5666666666671</v>
      </c>
      <c r="K61" s="298">
        <v>1380.1833333333334</v>
      </c>
      <c r="L61" s="298">
        <v>1410.4666666666672</v>
      </c>
      <c r="M61" s="285">
        <v>1349.9</v>
      </c>
      <c r="N61" s="285">
        <v>1301</v>
      </c>
      <c r="O61" s="300">
        <v>1960200</v>
      </c>
      <c r="P61" s="301">
        <v>-2.6495493034689975E-2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187.85</v>
      </c>
      <c r="F62" s="297">
        <v>186.46666666666667</v>
      </c>
      <c r="G62" s="298">
        <v>183.73333333333335</v>
      </c>
      <c r="H62" s="298">
        <v>179.61666666666667</v>
      </c>
      <c r="I62" s="298">
        <v>176.88333333333335</v>
      </c>
      <c r="J62" s="298">
        <v>190.58333333333334</v>
      </c>
      <c r="K62" s="298">
        <v>193.31666666666663</v>
      </c>
      <c r="L62" s="298">
        <v>197.43333333333334</v>
      </c>
      <c r="M62" s="285">
        <v>189.2</v>
      </c>
      <c r="N62" s="285">
        <v>182.35</v>
      </c>
      <c r="O62" s="300">
        <v>15091200</v>
      </c>
      <c r="P62" s="301">
        <v>1.5257931702591427E-2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78</v>
      </c>
      <c r="F63" s="297">
        <v>77.333333333333329</v>
      </c>
      <c r="G63" s="298">
        <v>75.166666666666657</v>
      </c>
      <c r="H63" s="298">
        <v>72.333333333333329</v>
      </c>
      <c r="I63" s="298">
        <v>70.166666666666657</v>
      </c>
      <c r="J63" s="298">
        <v>80.166666666666657</v>
      </c>
      <c r="K63" s="298">
        <v>82.333333333333314</v>
      </c>
      <c r="L63" s="298">
        <v>85.166666666666657</v>
      </c>
      <c r="M63" s="285">
        <v>79.5</v>
      </c>
      <c r="N63" s="285">
        <v>74.5</v>
      </c>
      <c r="O63" s="300">
        <v>77520000</v>
      </c>
      <c r="P63" s="301">
        <v>-4.0356523892052486E-2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136.4</v>
      </c>
      <c r="F64" s="297">
        <v>133.70000000000002</v>
      </c>
      <c r="G64" s="298">
        <v>129.55000000000004</v>
      </c>
      <c r="H64" s="298">
        <v>122.70000000000002</v>
      </c>
      <c r="I64" s="298">
        <v>118.55000000000004</v>
      </c>
      <c r="J64" s="298">
        <v>140.55000000000004</v>
      </c>
      <c r="K64" s="298">
        <v>144.70000000000002</v>
      </c>
      <c r="L64" s="298">
        <v>151.55000000000004</v>
      </c>
      <c r="M64" s="285">
        <v>137.85</v>
      </c>
      <c r="N64" s="285">
        <v>126.85</v>
      </c>
      <c r="O64" s="300">
        <v>27065700</v>
      </c>
      <c r="P64" s="301">
        <v>-5.3742802303262956E-2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458.5</v>
      </c>
      <c r="F65" s="297">
        <v>454.05</v>
      </c>
      <c r="G65" s="298">
        <v>448</v>
      </c>
      <c r="H65" s="298">
        <v>437.5</v>
      </c>
      <c r="I65" s="298">
        <v>431.45</v>
      </c>
      <c r="J65" s="298">
        <v>464.55</v>
      </c>
      <c r="K65" s="298">
        <v>470.60000000000008</v>
      </c>
      <c r="L65" s="298">
        <v>481.1</v>
      </c>
      <c r="M65" s="285">
        <v>460.1</v>
      </c>
      <c r="N65" s="285">
        <v>443.55</v>
      </c>
      <c r="O65" s="300">
        <v>5653400</v>
      </c>
      <c r="P65" s="301">
        <v>-2.0522016337915918E-2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25.35</v>
      </c>
      <c r="F66" s="297">
        <v>25.216666666666669</v>
      </c>
      <c r="G66" s="298">
        <v>24.833333333333336</v>
      </c>
      <c r="H66" s="298">
        <v>24.316666666666666</v>
      </c>
      <c r="I66" s="298">
        <v>23.933333333333334</v>
      </c>
      <c r="J66" s="298">
        <v>25.733333333333338</v>
      </c>
      <c r="K66" s="298">
        <v>26.116666666666671</v>
      </c>
      <c r="L66" s="298">
        <v>26.63333333333334</v>
      </c>
      <c r="M66" s="285">
        <v>25.6</v>
      </c>
      <c r="N66" s="285">
        <v>24.7</v>
      </c>
      <c r="O66" s="300">
        <v>162517500</v>
      </c>
      <c r="P66" s="301">
        <v>2.7599943092900838E-2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674.05</v>
      </c>
      <c r="F67" s="425">
        <v>666.2166666666667</v>
      </c>
      <c r="G67" s="426">
        <v>654.83333333333337</v>
      </c>
      <c r="H67" s="426">
        <v>635.61666666666667</v>
      </c>
      <c r="I67" s="426">
        <v>624.23333333333335</v>
      </c>
      <c r="J67" s="426">
        <v>685.43333333333339</v>
      </c>
      <c r="K67" s="426">
        <v>696.81666666666661</v>
      </c>
      <c r="L67" s="426">
        <v>716.03333333333342</v>
      </c>
      <c r="M67" s="427">
        <v>677.6</v>
      </c>
      <c r="N67" s="427">
        <v>647</v>
      </c>
      <c r="O67" s="428">
        <v>6265000</v>
      </c>
      <c r="P67" s="429">
        <v>-1.1673765578166904E-2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1322.4</v>
      </c>
      <c r="F68" s="297">
        <v>1315.1499999999999</v>
      </c>
      <c r="G68" s="298">
        <v>1278.7499999999998</v>
      </c>
      <c r="H68" s="298">
        <v>1235.0999999999999</v>
      </c>
      <c r="I68" s="298">
        <v>1198.6999999999998</v>
      </c>
      <c r="J68" s="298">
        <v>1358.7999999999997</v>
      </c>
      <c r="K68" s="298">
        <v>1395.1999999999998</v>
      </c>
      <c r="L68" s="298">
        <v>1438.8499999999997</v>
      </c>
      <c r="M68" s="285">
        <v>1351.55</v>
      </c>
      <c r="N68" s="285">
        <v>1271.5</v>
      </c>
      <c r="O68" s="300">
        <v>2477800</v>
      </c>
      <c r="P68" s="301">
        <v>1.4909478168264111E-2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314.2</v>
      </c>
      <c r="F69" s="297">
        <v>308.56666666666666</v>
      </c>
      <c r="G69" s="298">
        <v>300.63333333333333</v>
      </c>
      <c r="H69" s="298">
        <v>287.06666666666666</v>
      </c>
      <c r="I69" s="298">
        <v>279.13333333333333</v>
      </c>
      <c r="J69" s="298">
        <v>322.13333333333333</v>
      </c>
      <c r="K69" s="298">
        <v>330.06666666666661</v>
      </c>
      <c r="L69" s="298">
        <v>343.63333333333333</v>
      </c>
      <c r="M69" s="285">
        <v>316.5</v>
      </c>
      <c r="N69" s="285">
        <v>295</v>
      </c>
      <c r="O69" s="300">
        <v>5741200</v>
      </c>
      <c r="P69" s="301">
        <v>-3.1633986928104575E-2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1416</v>
      </c>
      <c r="F70" s="297">
        <v>1400.5833333333333</v>
      </c>
      <c r="G70" s="298">
        <v>1380.9666666666665</v>
      </c>
      <c r="H70" s="298">
        <v>1345.9333333333332</v>
      </c>
      <c r="I70" s="298">
        <v>1326.3166666666664</v>
      </c>
      <c r="J70" s="298">
        <v>1435.6166666666666</v>
      </c>
      <c r="K70" s="298">
        <v>1455.2333333333333</v>
      </c>
      <c r="L70" s="298">
        <v>1490.2666666666667</v>
      </c>
      <c r="M70" s="285">
        <v>1420.2</v>
      </c>
      <c r="N70" s="285">
        <v>1365.55</v>
      </c>
      <c r="O70" s="300">
        <v>17729850</v>
      </c>
      <c r="P70" s="301">
        <v>9.3564088696592752E-3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521.15</v>
      </c>
      <c r="F71" s="297">
        <v>516.18333333333339</v>
      </c>
      <c r="G71" s="298">
        <v>508.36666666666679</v>
      </c>
      <c r="H71" s="298">
        <v>495.58333333333337</v>
      </c>
      <c r="I71" s="298">
        <v>487.76666666666677</v>
      </c>
      <c r="J71" s="298">
        <v>528.96666666666681</v>
      </c>
      <c r="K71" s="298">
        <v>536.78333333333342</v>
      </c>
      <c r="L71" s="298">
        <v>549.56666666666683</v>
      </c>
      <c r="M71" s="285">
        <v>524</v>
      </c>
      <c r="N71" s="285">
        <v>503.4</v>
      </c>
      <c r="O71" s="300">
        <v>1102500</v>
      </c>
      <c r="P71" s="301">
        <v>-7.0600632244467859E-2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1044.8499999999999</v>
      </c>
      <c r="F72" s="297">
        <v>1027.6833333333334</v>
      </c>
      <c r="G72" s="298">
        <v>1007.3666666666668</v>
      </c>
      <c r="H72" s="298">
        <v>969.88333333333344</v>
      </c>
      <c r="I72" s="298">
        <v>949.56666666666683</v>
      </c>
      <c r="J72" s="298">
        <v>1065.1666666666667</v>
      </c>
      <c r="K72" s="298">
        <v>1085.4833333333333</v>
      </c>
      <c r="L72" s="298">
        <v>1122.9666666666667</v>
      </c>
      <c r="M72" s="285">
        <v>1048</v>
      </c>
      <c r="N72" s="285">
        <v>990.2</v>
      </c>
      <c r="O72" s="300">
        <v>5279000</v>
      </c>
      <c r="P72" s="301">
        <v>-2.8702851885924564E-2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961.8</v>
      </c>
      <c r="F73" s="297">
        <v>956.83333333333337</v>
      </c>
      <c r="G73" s="298">
        <v>944.31666666666672</v>
      </c>
      <c r="H73" s="298">
        <v>926.83333333333337</v>
      </c>
      <c r="I73" s="298">
        <v>914.31666666666672</v>
      </c>
      <c r="J73" s="298">
        <v>974.31666666666672</v>
      </c>
      <c r="K73" s="298">
        <v>986.83333333333337</v>
      </c>
      <c r="L73" s="298">
        <v>1004.3166666666667</v>
      </c>
      <c r="M73" s="285">
        <v>969.35</v>
      </c>
      <c r="N73" s="285">
        <v>939.35</v>
      </c>
      <c r="O73" s="300">
        <v>17587500</v>
      </c>
      <c r="P73" s="301">
        <v>-2.9997683576557795E-2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2536.25</v>
      </c>
      <c r="F74" s="297">
        <v>2529.7666666666664</v>
      </c>
      <c r="G74" s="298">
        <v>2489.583333333333</v>
      </c>
      <c r="H74" s="298">
        <v>2442.9166666666665</v>
      </c>
      <c r="I74" s="298">
        <v>2402.7333333333331</v>
      </c>
      <c r="J74" s="298">
        <v>2576.4333333333329</v>
      </c>
      <c r="K74" s="298">
        <v>2616.6166666666663</v>
      </c>
      <c r="L74" s="298">
        <v>2663.2833333333328</v>
      </c>
      <c r="M74" s="285">
        <v>2569.9499999999998</v>
      </c>
      <c r="N74" s="285">
        <v>2483.1</v>
      </c>
      <c r="O74" s="300">
        <v>15267000</v>
      </c>
      <c r="P74" s="301">
        <v>-2.0441946412072684E-2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2883.8</v>
      </c>
      <c r="F75" s="297">
        <v>2869.4166666666665</v>
      </c>
      <c r="G75" s="298">
        <v>2794.4333333333329</v>
      </c>
      <c r="H75" s="298">
        <v>2705.0666666666666</v>
      </c>
      <c r="I75" s="298">
        <v>2630.083333333333</v>
      </c>
      <c r="J75" s="298">
        <v>2958.7833333333328</v>
      </c>
      <c r="K75" s="298">
        <v>3033.7666666666664</v>
      </c>
      <c r="L75" s="298">
        <v>3123.1333333333328</v>
      </c>
      <c r="M75" s="285">
        <v>2944.4</v>
      </c>
      <c r="N75" s="285">
        <v>2780.05</v>
      </c>
      <c r="O75" s="300">
        <v>513200</v>
      </c>
      <c r="P75" s="301">
        <v>-7.0626584570807685E-2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1496.65</v>
      </c>
      <c r="F76" s="425">
        <v>1495.1666666666667</v>
      </c>
      <c r="G76" s="426">
        <v>1476.4833333333336</v>
      </c>
      <c r="H76" s="426">
        <v>1456.3166666666668</v>
      </c>
      <c r="I76" s="426">
        <v>1437.6333333333337</v>
      </c>
      <c r="J76" s="426">
        <v>1515.3333333333335</v>
      </c>
      <c r="K76" s="426">
        <v>1534.0166666666664</v>
      </c>
      <c r="L76" s="426">
        <v>1554.1833333333334</v>
      </c>
      <c r="M76" s="427">
        <v>1513.85</v>
      </c>
      <c r="N76" s="427">
        <v>1475</v>
      </c>
      <c r="O76" s="428">
        <v>24597100</v>
      </c>
      <c r="P76" s="429">
        <v>-4.0087301233798049E-3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690.3</v>
      </c>
      <c r="F77" s="297">
        <v>685.63333333333333</v>
      </c>
      <c r="G77" s="298">
        <v>679.16666666666663</v>
      </c>
      <c r="H77" s="298">
        <v>668.0333333333333</v>
      </c>
      <c r="I77" s="298">
        <v>661.56666666666661</v>
      </c>
      <c r="J77" s="298">
        <v>696.76666666666665</v>
      </c>
      <c r="K77" s="298">
        <v>703.23333333333335</v>
      </c>
      <c r="L77" s="298">
        <v>714.36666666666667</v>
      </c>
      <c r="M77" s="285">
        <v>692.1</v>
      </c>
      <c r="N77" s="285">
        <v>674.5</v>
      </c>
      <c r="O77" s="300">
        <v>8841800</v>
      </c>
      <c r="P77" s="301">
        <v>-2.3581978403872409E-3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3129.1</v>
      </c>
      <c r="F78" s="297">
        <v>3105.0499999999997</v>
      </c>
      <c r="G78" s="298">
        <v>3072.1999999999994</v>
      </c>
      <c r="H78" s="298">
        <v>3015.2999999999997</v>
      </c>
      <c r="I78" s="298">
        <v>2982.4499999999994</v>
      </c>
      <c r="J78" s="298">
        <v>3161.9499999999994</v>
      </c>
      <c r="K78" s="298">
        <v>3194.7999999999997</v>
      </c>
      <c r="L78" s="298">
        <v>3251.6999999999994</v>
      </c>
      <c r="M78" s="285">
        <v>3137.9</v>
      </c>
      <c r="N78" s="285">
        <v>3048.15</v>
      </c>
      <c r="O78" s="300">
        <v>4126200</v>
      </c>
      <c r="P78" s="301">
        <v>-1.4539110206455364E-4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335.45</v>
      </c>
      <c r="F79" s="297">
        <v>332.34999999999997</v>
      </c>
      <c r="G79" s="298">
        <v>324.34999999999991</v>
      </c>
      <c r="H79" s="298">
        <v>313.24999999999994</v>
      </c>
      <c r="I79" s="298">
        <v>305.24999999999989</v>
      </c>
      <c r="J79" s="298">
        <v>343.44999999999993</v>
      </c>
      <c r="K79" s="298">
        <v>351.45000000000005</v>
      </c>
      <c r="L79" s="298">
        <v>362.54999999999995</v>
      </c>
      <c r="M79" s="285">
        <v>340.35</v>
      </c>
      <c r="N79" s="285">
        <v>321.25</v>
      </c>
      <c r="O79" s="300">
        <v>30293500</v>
      </c>
      <c r="P79" s="301">
        <v>1.3669064748201438E-2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235.3</v>
      </c>
      <c r="F80" s="297">
        <v>234.68333333333337</v>
      </c>
      <c r="G80" s="298">
        <v>231.71666666666673</v>
      </c>
      <c r="H80" s="298">
        <v>228.13333333333335</v>
      </c>
      <c r="I80" s="298">
        <v>225.16666666666671</v>
      </c>
      <c r="J80" s="298">
        <v>238.26666666666674</v>
      </c>
      <c r="K80" s="298">
        <v>241.23333333333338</v>
      </c>
      <c r="L80" s="298">
        <v>244.81666666666675</v>
      </c>
      <c r="M80" s="285">
        <v>237.65</v>
      </c>
      <c r="N80" s="285">
        <v>231.1</v>
      </c>
      <c r="O80" s="300">
        <v>32391900</v>
      </c>
      <c r="P80" s="301">
        <v>-6.6241616295437608E-3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2313.0500000000002</v>
      </c>
      <c r="F81" s="297">
        <v>2277.1166666666668</v>
      </c>
      <c r="G81" s="298">
        <v>2231.9333333333334</v>
      </c>
      <c r="H81" s="298">
        <v>2150.8166666666666</v>
      </c>
      <c r="I81" s="298">
        <v>2105.6333333333332</v>
      </c>
      <c r="J81" s="298">
        <v>2358.2333333333336</v>
      </c>
      <c r="K81" s="298">
        <v>2403.416666666667</v>
      </c>
      <c r="L81" s="298">
        <v>2484.5333333333338</v>
      </c>
      <c r="M81" s="285">
        <v>2322.3000000000002</v>
      </c>
      <c r="N81" s="285">
        <v>2196</v>
      </c>
      <c r="O81" s="300">
        <v>6442800</v>
      </c>
      <c r="P81" s="301">
        <v>-6.6260869565217387E-2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216.05</v>
      </c>
      <c r="F82" s="297">
        <v>214.21666666666667</v>
      </c>
      <c r="G82" s="298">
        <v>209.73333333333335</v>
      </c>
      <c r="H82" s="298">
        <v>203.41666666666669</v>
      </c>
      <c r="I82" s="298">
        <v>198.93333333333337</v>
      </c>
      <c r="J82" s="298">
        <v>220.53333333333333</v>
      </c>
      <c r="K82" s="298">
        <v>225.01666666666662</v>
      </c>
      <c r="L82" s="298">
        <v>231.33333333333331</v>
      </c>
      <c r="M82" s="285">
        <v>218.7</v>
      </c>
      <c r="N82" s="285">
        <v>207.9</v>
      </c>
      <c r="O82" s="300">
        <v>31514600</v>
      </c>
      <c r="P82" s="301">
        <v>3.5023416819385055E-2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587.45000000000005</v>
      </c>
      <c r="F83" s="297">
        <v>583.0333333333333</v>
      </c>
      <c r="G83" s="298">
        <v>576.06666666666661</v>
      </c>
      <c r="H83" s="298">
        <v>564.68333333333328</v>
      </c>
      <c r="I83" s="298">
        <v>557.71666666666658</v>
      </c>
      <c r="J83" s="298">
        <v>594.41666666666663</v>
      </c>
      <c r="K83" s="298">
        <v>601.38333333333333</v>
      </c>
      <c r="L83" s="298">
        <v>612.76666666666665</v>
      </c>
      <c r="M83" s="285">
        <v>590</v>
      </c>
      <c r="N83" s="285">
        <v>571.65</v>
      </c>
      <c r="O83" s="300">
        <v>94308500</v>
      </c>
      <c r="P83" s="301">
        <v>-5.6683918293973529E-3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1442.25</v>
      </c>
      <c r="F84" s="297">
        <v>1431.7166666666665</v>
      </c>
      <c r="G84" s="298">
        <v>1414.5333333333328</v>
      </c>
      <c r="H84" s="298">
        <v>1386.8166666666664</v>
      </c>
      <c r="I84" s="298">
        <v>1369.6333333333328</v>
      </c>
      <c r="J84" s="298">
        <v>1459.4333333333329</v>
      </c>
      <c r="K84" s="298">
        <v>1476.6166666666668</v>
      </c>
      <c r="L84" s="298">
        <v>1504.333333333333</v>
      </c>
      <c r="M84" s="285">
        <v>1448.9</v>
      </c>
      <c r="N84" s="285">
        <v>1404</v>
      </c>
      <c r="O84" s="300">
        <v>972400</v>
      </c>
      <c r="P84" s="301">
        <v>3.8583749432591921E-2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431.25</v>
      </c>
      <c r="F85" s="297">
        <v>428</v>
      </c>
      <c r="G85" s="298">
        <v>422.65</v>
      </c>
      <c r="H85" s="298">
        <v>414.04999999999995</v>
      </c>
      <c r="I85" s="298">
        <v>408.69999999999993</v>
      </c>
      <c r="J85" s="298">
        <v>436.6</v>
      </c>
      <c r="K85" s="298">
        <v>441.95000000000005</v>
      </c>
      <c r="L85" s="298">
        <v>450.55000000000007</v>
      </c>
      <c r="M85" s="285">
        <v>433.35</v>
      </c>
      <c r="N85" s="285">
        <v>419.4</v>
      </c>
      <c r="O85" s="300">
        <v>9829500</v>
      </c>
      <c r="P85" s="301">
        <v>-1.8130056937368893E-2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9.85</v>
      </c>
      <c r="F86" s="297">
        <v>9.8000000000000007</v>
      </c>
      <c r="G86" s="298">
        <v>9.6000000000000014</v>
      </c>
      <c r="H86" s="298">
        <v>9.3500000000000014</v>
      </c>
      <c r="I86" s="298">
        <v>9.1500000000000021</v>
      </c>
      <c r="J86" s="298">
        <v>10.050000000000001</v>
      </c>
      <c r="K86" s="298">
        <v>10.25</v>
      </c>
      <c r="L86" s="298">
        <v>10.5</v>
      </c>
      <c r="M86" s="285">
        <v>10</v>
      </c>
      <c r="N86" s="285">
        <v>9.5500000000000007</v>
      </c>
      <c r="O86" s="300">
        <v>1007930000</v>
      </c>
      <c r="P86" s="301">
        <v>-1.7870540890798717E-2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60.5</v>
      </c>
      <c r="F87" s="297">
        <v>59.166666666666664</v>
      </c>
      <c r="G87" s="298">
        <v>57.43333333333333</v>
      </c>
      <c r="H87" s="298">
        <v>54.366666666666667</v>
      </c>
      <c r="I87" s="298">
        <v>52.633333333333333</v>
      </c>
      <c r="J87" s="298">
        <v>62.233333333333327</v>
      </c>
      <c r="K87" s="298">
        <v>63.966666666666661</v>
      </c>
      <c r="L87" s="298">
        <v>67.033333333333331</v>
      </c>
      <c r="M87" s="285">
        <v>60.9</v>
      </c>
      <c r="N87" s="285">
        <v>56.1</v>
      </c>
      <c r="O87" s="300">
        <v>184148000</v>
      </c>
      <c r="P87" s="301">
        <v>2.5499947095545445E-2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511.05</v>
      </c>
      <c r="F88" s="297">
        <v>503.16666666666669</v>
      </c>
      <c r="G88" s="298">
        <v>491.93333333333339</v>
      </c>
      <c r="H88" s="298">
        <v>472.81666666666672</v>
      </c>
      <c r="I88" s="298">
        <v>461.58333333333343</v>
      </c>
      <c r="J88" s="298">
        <v>522.2833333333333</v>
      </c>
      <c r="K88" s="298">
        <v>533.51666666666665</v>
      </c>
      <c r="L88" s="298">
        <v>552.63333333333333</v>
      </c>
      <c r="M88" s="285">
        <v>514.4</v>
      </c>
      <c r="N88" s="285">
        <v>484.05</v>
      </c>
      <c r="O88" s="300">
        <v>5820375</v>
      </c>
      <c r="P88" s="301">
        <v>-6.8236847897864841E-2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1669.15</v>
      </c>
      <c r="F89" s="297">
        <v>1682.9333333333334</v>
      </c>
      <c r="G89" s="298">
        <v>1635.4666666666667</v>
      </c>
      <c r="H89" s="298">
        <v>1601.7833333333333</v>
      </c>
      <c r="I89" s="298">
        <v>1554.3166666666666</v>
      </c>
      <c r="J89" s="298">
        <v>1716.6166666666668</v>
      </c>
      <c r="K89" s="298">
        <v>1764.0833333333335</v>
      </c>
      <c r="L89" s="298">
        <v>1797.7666666666669</v>
      </c>
      <c r="M89" s="285">
        <v>1730.4</v>
      </c>
      <c r="N89" s="285">
        <v>1649.25</v>
      </c>
      <c r="O89" s="300">
        <v>3351000</v>
      </c>
      <c r="P89" s="301">
        <v>-3.6792181661396951E-2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1014.35</v>
      </c>
      <c r="F90" s="297">
        <v>1006.1166666666667</v>
      </c>
      <c r="G90" s="298">
        <v>990.23333333333335</v>
      </c>
      <c r="H90" s="298">
        <v>966.11666666666667</v>
      </c>
      <c r="I90" s="298">
        <v>950.23333333333335</v>
      </c>
      <c r="J90" s="298">
        <v>1030.2333333333333</v>
      </c>
      <c r="K90" s="298">
        <v>1046.1166666666668</v>
      </c>
      <c r="L90" s="298">
        <v>1070.2333333333333</v>
      </c>
      <c r="M90" s="285">
        <v>1022</v>
      </c>
      <c r="N90" s="285">
        <v>982</v>
      </c>
      <c r="O90" s="300">
        <v>22499100</v>
      </c>
      <c r="P90" s="301">
        <v>-3.3091460011163386E-3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263.55</v>
      </c>
      <c r="F91" s="297">
        <v>257.71666666666664</v>
      </c>
      <c r="G91" s="298">
        <v>248.68333333333328</v>
      </c>
      <c r="H91" s="298">
        <v>233.81666666666663</v>
      </c>
      <c r="I91" s="298">
        <v>224.78333333333327</v>
      </c>
      <c r="J91" s="298">
        <v>272.58333333333326</v>
      </c>
      <c r="K91" s="298">
        <v>281.61666666666667</v>
      </c>
      <c r="L91" s="298">
        <v>296.48333333333329</v>
      </c>
      <c r="M91" s="285">
        <v>266.75</v>
      </c>
      <c r="N91" s="285">
        <v>242.85</v>
      </c>
      <c r="O91" s="300">
        <v>11925200</v>
      </c>
      <c r="P91" s="301">
        <v>9.373394966615306E-2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1348.85</v>
      </c>
      <c r="F92" s="425">
        <v>1342.9666666666665</v>
      </c>
      <c r="G92" s="426">
        <v>1327.9333333333329</v>
      </c>
      <c r="H92" s="426">
        <v>1307.0166666666664</v>
      </c>
      <c r="I92" s="426">
        <v>1291.9833333333329</v>
      </c>
      <c r="J92" s="426">
        <v>1363.883333333333</v>
      </c>
      <c r="K92" s="426">
        <v>1378.9166666666663</v>
      </c>
      <c r="L92" s="426">
        <v>1399.833333333333</v>
      </c>
      <c r="M92" s="427">
        <v>1358</v>
      </c>
      <c r="N92" s="427">
        <v>1322.05</v>
      </c>
      <c r="O92" s="428">
        <v>30847800</v>
      </c>
      <c r="P92" s="429">
        <v>-5.4935489486817417E-3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96.1</v>
      </c>
      <c r="F93" s="297">
        <v>95.25</v>
      </c>
      <c r="G93" s="298">
        <v>93.55</v>
      </c>
      <c r="H93" s="298">
        <v>91</v>
      </c>
      <c r="I93" s="298">
        <v>89.3</v>
      </c>
      <c r="J93" s="298">
        <v>97.8</v>
      </c>
      <c r="K93" s="298">
        <v>99.499999999999986</v>
      </c>
      <c r="L93" s="298">
        <v>102.05</v>
      </c>
      <c r="M93" s="285">
        <v>96.95</v>
      </c>
      <c r="N93" s="285">
        <v>92.7</v>
      </c>
      <c r="O93" s="300">
        <v>67814500</v>
      </c>
      <c r="P93" s="301">
        <v>-2.5499719783299086E-2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1858.35</v>
      </c>
      <c r="F94" s="297">
        <v>1813.0166666666664</v>
      </c>
      <c r="G94" s="298">
        <v>1751.6833333333329</v>
      </c>
      <c r="H94" s="298">
        <v>1645.0166666666664</v>
      </c>
      <c r="I94" s="298">
        <v>1583.6833333333329</v>
      </c>
      <c r="J94" s="298">
        <v>1919.6833333333329</v>
      </c>
      <c r="K94" s="298">
        <v>1981.0166666666664</v>
      </c>
      <c r="L94" s="298">
        <v>2087.6833333333329</v>
      </c>
      <c r="M94" s="285">
        <v>1874.35</v>
      </c>
      <c r="N94" s="285">
        <v>1706.35</v>
      </c>
      <c r="O94" s="300">
        <v>2003625</v>
      </c>
      <c r="P94" s="301">
        <v>-4.388957816377171E-2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223.4</v>
      </c>
      <c r="F95" s="297">
        <v>221.78333333333333</v>
      </c>
      <c r="G95" s="298">
        <v>217.36666666666667</v>
      </c>
      <c r="H95" s="298">
        <v>211.33333333333334</v>
      </c>
      <c r="I95" s="298">
        <v>206.91666666666669</v>
      </c>
      <c r="J95" s="298">
        <v>227.81666666666666</v>
      </c>
      <c r="K95" s="298">
        <v>232.23333333333335</v>
      </c>
      <c r="L95" s="298">
        <v>238.26666666666665</v>
      </c>
      <c r="M95" s="285">
        <v>226.2</v>
      </c>
      <c r="N95" s="285">
        <v>215.75</v>
      </c>
      <c r="O95" s="300">
        <v>111779200</v>
      </c>
      <c r="P95" s="301">
        <v>-0.10286110540373947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313.7</v>
      </c>
      <c r="F96" s="297">
        <v>309.43333333333334</v>
      </c>
      <c r="G96" s="298">
        <v>302.06666666666666</v>
      </c>
      <c r="H96" s="298">
        <v>290.43333333333334</v>
      </c>
      <c r="I96" s="298">
        <v>283.06666666666666</v>
      </c>
      <c r="J96" s="298">
        <v>321.06666666666666</v>
      </c>
      <c r="K96" s="298">
        <v>328.43333333333334</v>
      </c>
      <c r="L96" s="298">
        <v>340.06666666666666</v>
      </c>
      <c r="M96" s="285">
        <v>316.8</v>
      </c>
      <c r="N96" s="285">
        <v>297.8</v>
      </c>
      <c r="O96" s="300">
        <v>29465000</v>
      </c>
      <c r="P96" s="301">
        <v>7.1454545454545451E-2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442.15</v>
      </c>
      <c r="F97" s="297">
        <v>433.48333333333335</v>
      </c>
      <c r="G97" s="298">
        <v>419.36666666666667</v>
      </c>
      <c r="H97" s="298">
        <v>396.58333333333331</v>
      </c>
      <c r="I97" s="298">
        <v>382.46666666666664</v>
      </c>
      <c r="J97" s="298">
        <v>456.26666666666671</v>
      </c>
      <c r="K97" s="298">
        <v>470.38333333333338</v>
      </c>
      <c r="L97" s="298">
        <v>493.16666666666674</v>
      </c>
      <c r="M97" s="285">
        <v>447.6</v>
      </c>
      <c r="N97" s="285">
        <v>410.7</v>
      </c>
      <c r="O97" s="300">
        <v>33058800</v>
      </c>
      <c r="P97" s="301">
        <v>4.5334244002390507E-2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2872.55</v>
      </c>
      <c r="F98" s="297">
        <v>2819.2833333333333</v>
      </c>
      <c r="G98" s="298">
        <v>2754.2666666666664</v>
      </c>
      <c r="H98" s="298">
        <v>2635.9833333333331</v>
      </c>
      <c r="I98" s="298">
        <v>2570.9666666666662</v>
      </c>
      <c r="J98" s="298">
        <v>2937.5666666666666</v>
      </c>
      <c r="K98" s="298">
        <v>3002.5833333333339</v>
      </c>
      <c r="L98" s="298">
        <v>3120.8666666666668</v>
      </c>
      <c r="M98" s="285">
        <v>2884.3</v>
      </c>
      <c r="N98" s="285">
        <v>2701</v>
      </c>
      <c r="O98" s="300">
        <v>1376750</v>
      </c>
      <c r="P98" s="301">
        <v>1.7929759704251386E-2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1838.9</v>
      </c>
      <c r="F99" s="297">
        <v>1844.8333333333333</v>
      </c>
      <c r="G99" s="298">
        <v>1815.0666666666666</v>
      </c>
      <c r="H99" s="298">
        <v>1791.2333333333333</v>
      </c>
      <c r="I99" s="298">
        <v>1761.4666666666667</v>
      </c>
      <c r="J99" s="298">
        <v>1868.6666666666665</v>
      </c>
      <c r="K99" s="298">
        <v>1898.4333333333334</v>
      </c>
      <c r="L99" s="298">
        <v>1922.2666666666664</v>
      </c>
      <c r="M99" s="285">
        <v>1874.6</v>
      </c>
      <c r="N99" s="285">
        <v>1821</v>
      </c>
      <c r="O99" s="300">
        <v>12846000</v>
      </c>
      <c r="P99" s="301">
        <v>3.8648124191461838E-2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102</v>
      </c>
      <c r="F100" s="297">
        <v>99.966666666666654</v>
      </c>
      <c r="G100" s="298">
        <v>97.333333333333314</v>
      </c>
      <c r="H100" s="298">
        <v>92.666666666666657</v>
      </c>
      <c r="I100" s="298">
        <v>90.033333333333317</v>
      </c>
      <c r="J100" s="298">
        <v>104.63333333333331</v>
      </c>
      <c r="K100" s="298">
        <v>107.26666666666667</v>
      </c>
      <c r="L100" s="298">
        <v>111.93333333333331</v>
      </c>
      <c r="M100" s="285">
        <v>102.6</v>
      </c>
      <c r="N100" s="285">
        <v>95.3</v>
      </c>
      <c r="O100" s="300">
        <v>29627680</v>
      </c>
      <c r="P100" s="301">
        <v>-2.4963289280469897E-2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2521.9</v>
      </c>
      <c r="F101" s="297">
        <v>2483.2833333333333</v>
      </c>
      <c r="G101" s="298">
        <v>2424.9666666666667</v>
      </c>
      <c r="H101" s="298">
        <v>2328.0333333333333</v>
      </c>
      <c r="I101" s="298">
        <v>2269.7166666666667</v>
      </c>
      <c r="J101" s="298">
        <v>2580.2166666666667</v>
      </c>
      <c r="K101" s="298">
        <v>2638.5333333333333</v>
      </c>
      <c r="L101" s="298">
        <v>2735.4666666666667</v>
      </c>
      <c r="M101" s="285">
        <v>2541.6</v>
      </c>
      <c r="N101" s="285">
        <v>2386.35</v>
      </c>
      <c r="O101" s="300">
        <v>196500</v>
      </c>
      <c r="P101" s="301">
        <v>-3.4398034398034398E-2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416.45</v>
      </c>
      <c r="F102" s="297">
        <v>411.08333333333331</v>
      </c>
      <c r="G102" s="298">
        <v>403.21666666666664</v>
      </c>
      <c r="H102" s="298">
        <v>389.98333333333335</v>
      </c>
      <c r="I102" s="298">
        <v>382.11666666666667</v>
      </c>
      <c r="J102" s="298">
        <v>424.31666666666661</v>
      </c>
      <c r="K102" s="298">
        <v>432.18333333333328</v>
      </c>
      <c r="L102" s="298">
        <v>445.41666666666657</v>
      </c>
      <c r="M102" s="285">
        <v>418.95</v>
      </c>
      <c r="N102" s="285">
        <v>397.85</v>
      </c>
      <c r="O102" s="300">
        <v>8210000</v>
      </c>
      <c r="P102" s="301">
        <v>-0.11012356384131801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1415.05</v>
      </c>
      <c r="F103" s="297">
        <v>1407.9833333333333</v>
      </c>
      <c r="G103" s="298">
        <v>1390.2666666666667</v>
      </c>
      <c r="H103" s="298">
        <v>1365.4833333333333</v>
      </c>
      <c r="I103" s="298">
        <v>1347.7666666666667</v>
      </c>
      <c r="J103" s="298">
        <v>1432.7666666666667</v>
      </c>
      <c r="K103" s="298">
        <v>1450.4833333333333</v>
      </c>
      <c r="L103" s="298">
        <v>1475.2666666666667</v>
      </c>
      <c r="M103" s="285">
        <v>1425.7</v>
      </c>
      <c r="N103" s="285">
        <v>1383.2</v>
      </c>
      <c r="O103" s="300">
        <v>13437750</v>
      </c>
      <c r="P103" s="301">
        <v>3.815912220692106E-2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4083.2</v>
      </c>
      <c r="F104" s="297">
        <v>4031.8666666666668</v>
      </c>
      <c r="G104" s="298">
        <v>3965.7333333333336</v>
      </c>
      <c r="H104" s="298">
        <v>3848.2666666666669</v>
      </c>
      <c r="I104" s="298">
        <v>3782.1333333333337</v>
      </c>
      <c r="J104" s="298">
        <v>4149.3333333333339</v>
      </c>
      <c r="K104" s="298">
        <v>4215.4666666666672</v>
      </c>
      <c r="L104" s="298">
        <v>4332.9333333333334</v>
      </c>
      <c r="M104" s="285">
        <v>4098</v>
      </c>
      <c r="N104" s="285">
        <v>3914.4</v>
      </c>
      <c r="O104" s="300">
        <v>233250</v>
      </c>
      <c r="P104" s="301">
        <v>1.7670157068062829E-2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2603.5</v>
      </c>
      <c r="F105" s="297">
        <v>2584.7000000000003</v>
      </c>
      <c r="G105" s="298">
        <v>2524.4000000000005</v>
      </c>
      <c r="H105" s="298">
        <v>2445.3000000000002</v>
      </c>
      <c r="I105" s="298">
        <v>2385.0000000000005</v>
      </c>
      <c r="J105" s="298">
        <v>2663.8000000000006</v>
      </c>
      <c r="K105" s="298">
        <v>2724.1000000000008</v>
      </c>
      <c r="L105" s="298">
        <v>2803.2000000000007</v>
      </c>
      <c r="M105" s="285">
        <v>2645</v>
      </c>
      <c r="N105" s="285">
        <v>2505.6</v>
      </c>
      <c r="O105" s="300">
        <v>523400</v>
      </c>
      <c r="P105" s="301">
        <v>4.6065259117082534E-3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1007.1</v>
      </c>
      <c r="F106" s="297">
        <v>1001.75</v>
      </c>
      <c r="G106" s="298">
        <v>983.85</v>
      </c>
      <c r="H106" s="298">
        <v>960.6</v>
      </c>
      <c r="I106" s="298">
        <v>942.7</v>
      </c>
      <c r="J106" s="298">
        <v>1025</v>
      </c>
      <c r="K106" s="298">
        <v>1042.9000000000001</v>
      </c>
      <c r="L106" s="298">
        <v>1066.1500000000001</v>
      </c>
      <c r="M106" s="285">
        <v>1019.65</v>
      </c>
      <c r="N106" s="285">
        <v>978.5</v>
      </c>
      <c r="O106" s="300">
        <v>6609600</v>
      </c>
      <c r="P106" s="301">
        <v>-8.4162203519510329E-3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851.5</v>
      </c>
      <c r="F107" s="297">
        <v>843.5333333333333</v>
      </c>
      <c r="G107" s="298">
        <v>829.26666666666665</v>
      </c>
      <c r="H107" s="298">
        <v>807.0333333333333</v>
      </c>
      <c r="I107" s="298">
        <v>792.76666666666665</v>
      </c>
      <c r="J107" s="298">
        <v>865.76666666666665</v>
      </c>
      <c r="K107" s="298">
        <v>880.0333333333333</v>
      </c>
      <c r="L107" s="298">
        <v>902.26666666666665</v>
      </c>
      <c r="M107" s="285">
        <v>857.8</v>
      </c>
      <c r="N107" s="285">
        <v>821.3</v>
      </c>
      <c r="O107" s="300">
        <v>7908600</v>
      </c>
      <c r="P107" s="301">
        <v>8.5928489042675887E-2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216</v>
      </c>
      <c r="F108" s="297">
        <v>210.63333333333333</v>
      </c>
      <c r="G108" s="298">
        <v>203.76666666666665</v>
      </c>
      <c r="H108" s="298">
        <v>191.53333333333333</v>
      </c>
      <c r="I108" s="298">
        <v>184.66666666666666</v>
      </c>
      <c r="J108" s="298">
        <v>222.86666666666665</v>
      </c>
      <c r="K108" s="298">
        <v>229.73333333333332</v>
      </c>
      <c r="L108" s="298">
        <v>241.96666666666664</v>
      </c>
      <c r="M108" s="285">
        <v>217.5</v>
      </c>
      <c r="N108" s="285">
        <v>198.4</v>
      </c>
      <c r="O108" s="300">
        <v>12804000</v>
      </c>
      <c r="P108" s="301">
        <v>0.10341261633919338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159.65</v>
      </c>
      <c r="F109" s="297">
        <v>158.20000000000002</v>
      </c>
      <c r="G109" s="298">
        <v>156.20000000000005</v>
      </c>
      <c r="H109" s="298">
        <v>152.75000000000003</v>
      </c>
      <c r="I109" s="298">
        <v>150.75000000000006</v>
      </c>
      <c r="J109" s="298">
        <v>161.65000000000003</v>
      </c>
      <c r="K109" s="298">
        <v>163.64999999999998</v>
      </c>
      <c r="L109" s="298">
        <v>167.10000000000002</v>
      </c>
      <c r="M109" s="285">
        <v>160.19999999999999</v>
      </c>
      <c r="N109" s="285">
        <v>154.75</v>
      </c>
      <c r="O109" s="300">
        <v>20442000</v>
      </c>
      <c r="P109" s="301">
        <v>-5.8360081704114386E-3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395.8</v>
      </c>
      <c r="F110" s="297">
        <v>390.95000000000005</v>
      </c>
      <c r="G110" s="298">
        <v>385.05000000000007</v>
      </c>
      <c r="H110" s="298">
        <v>374.3</v>
      </c>
      <c r="I110" s="298">
        <v>368.40000000000003</v>
      </c>
      <c r="J110" s="298">
        <v>401.7000000000001</v>
      </c>
      <c r="K110" s="298">
        <v>407.60000000000008</v>
      </c>
      <c r="L110" s="298">
        <v>418.35000000000014</v>
      </c>
      <c r="M110" s="285">
        <v>396.85</v>
      </c>
      <c r="N110" s="285">
        <v>380.2</v>
      </c>
      <c r="O110" s="300">
        <v>8256000</v>
      </c>
      <c r="P110" s="301">
        <v>-3.3481620229454459E-2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7121</v>
      </c>
      <c r="F111" s="297">
        <v>7060.0666666666666</v>
      </c>
      <c r="G111" s="298">
        <v>6969.1333333333332</v>
      </c>
      <c r="H111" s="298">
        <v>6817.2666666666664</v>
      </c>
      <c r="I111" s="298">
        <v>6726.333333333333</v>
      </c>
      <c r="J111" s="298">
        <v>7211.9333333333334</v>
      </c>
      <c r="K111" s="298">
        <v>7302.8666666666659</v>
      </c>
      <c r="L111" s="298">
        <v>7454.7333333333336</v>
      </c>
      <c r="M111" s="285">
        <v>7151</v>
      </c>
      <c r="N111" s="285">
        <v>6908.2</v>
      </c>
      <c r="O111" s="300">
        <v>2282700</v>
      </c>
      <c r="P111" s="301">
        <v>-1.7855606230100681E-2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537.4</v>
      </c>
      <c r="F112" s="297">
        <v>531.98333333333323</v>
      </c>
      <c r="G112" s="298">
        <v>523.81666666666649</v>
      </c>
      <c r="H112" s="298">
        <v>510.23333333333323</v>
      </c>
      <c r="I112" s="298">
        <v>502.06666666666649</v>
      </c>
      <c r="J112" s="298">
        <v>545.56666666666649</v>
      </c>
      <c r="K112" s="298">
        <v>553.73333333333323</v>
      </c>
      <c r="L112" s="298">
        <v>567.31666666666649</v>
      </c>
      <c r="M112" s="285">
        <v>540.15</v>
      </c>
      <c r="N112" s="285">
        <v>518.4</v>
      </c>
      <c r="O112" s="300">
        <v>14176250</v>
      </c>
      <c r="P112" s="301">
        <v>-1.8010217334834183E-2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861.45</v>
      </c>
      <c r="F113" s="297">
        <v>859.44999999999993</v>
      </c>
      <c r="G113" s="298">
        <v>850.09999999999991</v>
      </c>
      <c r="H113" s="298">
        <v>838.75</v>
      </c>
      <c r="I113" s="298">
        <v>829.4</v>
      </c>
      <c r="J113" s="298">
        <v>870.79999999999984</v>
      </c>
      <c r="K113" s="298">
        <v>880.15</v>
      </c>
      <c r="L113" s="298">
        <v>891.49999999999977</v>
      </c>
      <c r="M113" s="285">
        <v>868.8</v>
      </c>
      <c r="N113" s="285">
        <v>848.1</v>
      </c>
      <c r="O113" s="300">
        <v>2293200</v>
      </c>
      <c r="P113" s="301">
        <v>-6.7567567567567571E-3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1118.0999999999999</v>
      </c>
      <c r="F114" s="297">
        <v>1107.0333333333333</v>
      </c>
      <c r="G114" s="298">
        <v>1090.4666666666667</v>
      </c>
      <c r="H114" s="298">
        <v>1062.8333333333335</v>
      </c>
      <c r="I114" s="298">
        <v>1046.2666666666669</v>
      </c>
      <c r="J114" s="298">
        <v>1134.6666666666665</v>
      </c>
      <c r="K114" s="298">
        <v>1151.2333333333331</v>
      </c>
      <c r="L114" s="298">
        <v>1178.8666666666663</v>
      </c>
      <c r="M114" s="285">
        <v>1123.5999999999999</v>
      </c>
      <c r="N114" s="285">
        <v>1079.4000000000001</v>
      </c>
      <c r="O114" s="300">
        <v>1243800</v>
      </c>
      <c r="P114" s="301">
        <v>3.6499999999999998E-2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1991.85</v>
      </c>
      <c r="F115" s="297">
        <v>1987.25</v>
      </c>
      <c r="G115" s="298">
        <v>1952.4</v>
      </c>
      <c r="H115" s="298">
        <v>1912.95</v>
      </c>
      <c r="I115" s="298">
        <v>1878.1000000000001</v>
      </c>
      <c r="J115" s="298">
        <v>2026.7</v>
      </c>
      <c r="K115" s="298">
        <v>2061.5500000000002</v>
      </c>
      <c r="L115" s="298">
        <v>2101</v>
      </c>
      <c r="M115" s="285">
        <v>2022.1</v>
      </c>
      <c r="N115" s="285">
        <v>1947.8</v>
      </c>
      <c r="O115" s="300">
        <v>1545600</v>
      </c>
      <c r="P115" s="301">
        <v>-3.5446829755366949E-2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212.55</v>
      </c>
      <c r="F116" s="297">
        <v>211.41666666666666</v>
      </c>
      <c r="G116" s="298">
        <v>207.18333333333331</v>
      </c>
      <c r="H116" s="298">
        <v>201.81666666666666</v>
      </c>
      <c r="I116" s="298">
        <v>197.58333333333331</v>
      </c>
      <c r="J116" s="298">
        <v>216.7833333333333</v>
      </c>
      <c r="K116" s="298">
        <v>221.01666666666665</v>
      </c>
      <c r="L116" s="298">
        <v>226.3833333333333</v>
      </c>
      <c r="M116" s="285">
        <v>215.65</v>
      </c>
      <c r="N116" s="285">
        <v>206.05</v>
      </c>
      <c r="O116" s="300">
        <v>29351000</v>
      </c>
      <c r="P116" s="301">
        <v>6.9644572526416908E-3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1677.4</v>
      </c>
      <c r="F117" s="297">
        <v>1666.7333333333333</v>
      </c>
      <c r="G117" s="298">
        <v>1642.1666666666667</v>
      </c>
      <c r="H117" s="298">
        <v>1606.9333333333334</v>
      </c>
      <c r="I117" s="298">
        <v>1582.3666666666668</v>
      </c>
      <c r="J117" s="298">
        <v>1701.9666666666667</v>
      </c>
      <c r="K117" s="298">
        <v>1726.5333333333333</v>
      </c>
      <c r="L117" s="298">
        <v>1761.7666666666667</v>
      </c>
      <c r="M117" s="285">
        <v>1691.3</v>
      </c>
      <c r="N117" s="285">
        <v>1631.5</v>
      </c>
      <c r="O117" s="300">
        <v>403325</v>
      </c>
      <c r="P117" s="301">
        <v>3.0730897009966777E-2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84872.6</v>
      </c>
      <c r="F118" s="297">
        <v>83715.7</v>
      </c>
      <c r="G118" s="298">
        <v>82106.95</v>
      </c>
      <c r="H118" s="298">
        <v>79341.3</v>
      </c>
      <c r="I118" s="298">
        <v>77732.55</v>
      </c>
      <c r="J118" s="298">
        <v>86481.349999999991</v>
      </c>
      <c r="K118" s="298">
        <v>88090.099999999991</v>
      </c>
      <c r="L118" s="298">
        <v>90855.749999999985</v>
      </c>
      <c r="M118" s="285">
        <v>85324.45</v>
      </c>
      <c r="N118" s="285">
        <v>80950.05</v>
      </c>
      <c r="O118" s="300">
        <v>50700</v>
      </c>
      <c r="P118" s="301">
        <v>-5.4923499411533936E-3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1236.3499999999999</v>
      </c>
      <c r="F119" s="297">
        <v>1228.8500000000001</v>
      </c>
      <c r="G119" s="298">
        <v>1210.7000000000003</v>
      </c>
      <c r="H119" s="298">
        <v>1185.0500000000002</v>
      </c>
      <c r="I119" s="298">
        <v>1166.9000000000003</v>
      </c>
      <c r="J119" s="298">
        <v>1254.5000000000002</v>
      </c>
      <c r="K119" s="298">
        <v>1272.6500000000003</v>
      </c>
      <c r="L119" s="298">
        <v>1298.3000000000002</v>
      </c>
      <c r="M119" s="285">
        <v>1247</v>
      </c>
      <c r="N119" s="285">
        <v>1203.2</v>
      </c>
      <c r="O119" s="300">
        <v>3133500</v>
      </c>
      <c r="P119" s="301">
        <v>3.0841352084875401E-2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327.7</v>
      </c>
      <c r="F120" s="297">
        <v>324.43333333333334</v>
      </c>
      <c r="G120" s="298">
        <v>318.26666666666665</v>
      </c>
      <c r="H120" s="298">
        <v>308.83333333333331</v>
      </c>
      <c r="I120" s="298">
        <v>302.66666666666663</v>
      </c>
      <c r="J120" s="298">
        <v>333.86666666666667</v>
      </c>
      <c r="K120" s="298">
        <v>340.0333333333333</v>
      </c>
      <c r="L120" s="298">
        <v>349.4666666666667</v>
      </c>
      <c r="M120" s="285">
        <v>330.6</v>
      </c>
      <c r="N120" s="285">
        <v>315</v>
      </c>
      <c r="O120" s="300">
        <v>1388800</v>
      </c>
      <c r="P120" s="301">
        <v>-5.8568329718004339E-2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54.05</v>
      </c>
      <c r="F121" s="297">
        <v>53.533333333333331</v>
      </c>
      <c r="G121" s="298">
        <v>52.166666666666664</v>
      </c>
      <c r="H121" s="298">
        <v>50.283333333333331</v>
      </c>
      <c r="I121" s="298">
        <v>48.916666666666664</v>
      </c>
      <c r="J121" s="298">
        <v>55.416666666666664</v>
      </c>
      <c r="K121" s="298">
        <v>56.783333333333339</v>
      </c>
      <c r="L121" s="298">
        <v>58.666666666666664</v>
      </c>
      <c r="M121" s="285">
        <v>54.9</v>
      </c>
      <c r="N121" s="285">
        <v>51.65</v>
      </c>
      <c r="O121" s="300">
        <v>73763000</v>
      </c>
      <c r="P121" s="301">
        <v>1.3074947466728928E-2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4611.45</v>
      </c>
      <c r="F122" s="297">
        <v>4528.166666666667</v>
      </c>
      <c r="G122" s="298">
        <v>4406.2833333333338</v>
      </c>
      <c r="H122" s="298">
        <v>4201.1166666666668</v>
      </c>
      <c r="I122" s="298">
        <v>4079.2333333333336</v>
      </c>
      <c r="J122" s="298">
        <v>4733.3333333333339</v>
      </c>
      <c r="K122" s="298">
        <v>4855.2166666666672</v>
      </c>
      <c r="L122" s="298">
        <v>5060.3833333333341</v>
      </c>
      <c r="M122" s="285">
        <v>4650.05</v>
      </c>
      <c r="N122" s="285">
        <v>4323</v>
      </c>
      <c r="O122" s="300">
        <v>930000</v>
      </c>
      <c r="P122" s="301">
        <v>2.0856201975850714E-2</v>
      </c>
    </row>
    <row r="123" spans="1:16" ht="15">
      <c r="A123" s="263">
        <v>113</v>
      </c>
      <c r="B123" s="362" t="s">
        <v>854</v>
      </c>
      <c r="C123" s="468" t="s">
        <v>450</v>
      </c>
      <c r="D123" s="469">
        <v>44280</v>
      </c>
      <c r="E123" s="297">
        <v>2537.15</v>
      </c>
      <c r="F123" s="297">
        <v>2498.8666666666668</v>
      </c>
      <c r="G123" s="298">
        <v>2438.3833333333337</v>
      </c>
      <c r="H123" s="298">
        <v>2339.6166666666668</v>
      </c>
      <c r="I123" s="298">
        <v>2279.1333333333337</v>
      </c>
      <c r="J123" s="298">
        <v>2597.6333333333337</v>
      </c>
      <c r="K123" s="298">
        <v>2658.1166666666672</v>
      </c>
      <c r="L123" s="298">
        <v>2756.8833333333337</v>
      </c>
      <c r="M123" s="285">
        <v>2559.35</v>
      </c>
      <c r="N123" s="285">
        <v>2400.1</v>
      </c>
      <c r="O123" s="300">
        <v>175725</v>
      </c>
      <c r="P123" s="301">
        <v>6.8399452804377564E-2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16509.7</v>
      </c>
      <c r="F124" s="297">
        <v>16420.883333333335</v>
      </c>
      <c r="G124" s="298">
        <v>16201.166666666672</v>
      </c>
      <c r="H124" s="298">
        <v>15892.633333333337</v>
      </c>
      <c r="I124" s="298">
        <v>15672.916666666673</v>
      </c>
      <c r="J124" s="298">
        <v>16729.416666666672</v>
      </c>
      <c r="K124" s="298">
        <v>16949.133333333339</v>
      </c>
      <c r="L124" s="298">
        <v>17257.666666666668</v>
      </c>
      <c r="M124" s="285">
        <v>16640.599999999999</v>
      </c>
      <c r="N124" s="285">
        <v>16112.35</v>
      </c>
      <c r="O124" s="300">
        <v>324800</v>
      </c>
      <c r="P124" s="301">
        <v>2.3144576454250886E-3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133.9</v>
      </c>
      <c r="F125" s="297">
        <v>131.78333333333333</v>
      </c>
      <c r="G125" s="298">
        <v>129.21666666666667</v>
      </c>
      <c r="H125" s="298">
        <v>124.53333333333333</v>
      </c>
      <c r="I125" s="298">
        <v>121.96666666666667</v>
      </c>
      <c r="J125" s="298">
        <v>136.46666666666667</v>
      </c>
      <c r="K125" s="298">
        <v>139.03333333333333</v>
      </c>
      <c r="L125" s="298">
        <v>143.71666666666667</v>
      </c>
      <c r="M125" s="285">
        <v>134.35</v>
      </c>
      <c r="N125" s="285">
        <v>127.1</v>
      </c>
      <c r="O125" s="300">
        <v>44789500</v>
      </c>
      <c r="P125" s="301">
        <v>7.8225806451612909E-2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108.45</v>
      </c>
      <c r="F126" s="297">
        <v>106.7</v>
      </c>
      <c r="G126" s="298">
        <v>103.9</v>
      </c>
      <c r="H126" s="298">
        <v>99.350000000000009</v>
      </c>
      <c r="I126" s="298">
        <v>96.550000000000011</v>
      </c>
      <c r="J126" s="298">
        <v>111.25</v>
      </c>
      <c r="K126" s="298">
        <v>114.04999999999998</v>
      </c>
      <c r="L126" s="298">
        <v>118.6</v>
      </c>
      <c r="M126" s="285">
        <v>109.5</v>
      </c>
      <c r="N126" s="285">
        <v>102.15</v>
      </c>
      <c r="O126" s="300">
        <v>78477600</v>
      </c>
      <c r="P126" s="301">
        <v>-3.7068121415582599E-2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110.55</v>
      </c>
      <c r="F127" s="297">
        <v>109.36666666666666</v>
      </c>
      <c r="G127" s="298">
        <v>105.63333333333333</v>
      </c>
      <c r="H127" s="298">
        <v>100.71666666666667</v>
      </c>
      <c r="I127" s="298">
        <v>96.983333333333334</v>
      </c>
      <c r="J127" s="298">
        <v>114.28333333333332</v>
      </c>
      <c r="K127" s="298">
        <v>118.01666666666664</v>
      </c>
      <c r="L127" s="298">
        <v>122.93333333333331</v>
      </c>
      <c r="M127" s="285">
        <v>113.1</v>
      </c>
      <c r="N127" s="285">
        <v>104.45</v>
      </c>
      <c r="O127" s="300">
        <v>39400900</v>
      </c>
      <c r="P127" s="301">
        <v>-4.0142562371037326E-2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28433.599999999999</v>
      </c>
      <c r="F128" s="297">
        <v>28384.566666666666</v>
      </c>
      <c r="G128" s="298">
        <v>27844.083333333332</v>
      </c>
      <c r="H128" s="298">
        <v>27254.566666666666</v>
      </c>
      <c r="I128" s="298">
        <v>26714.083333333332</v>
      </c>
      <c r="J128" s="298">
        <v>28974.083333333332</v>
      </c>
      <c r="K128" s="298">
        <v>29514.566666666669</v>
      </c>
      <c r="L128" s="298">
        <v>30104.083333333332</v>
      </c>
      <c r="M128" s="285">
        <v>28925.05</v>
      </c>
      <c r="N128" s="285">
        <v>27795.05</v>
      </c>
      <c r="O128" s="300">
        <v>59400</v>
      </c>
      <c r="P128" s="301">
        <v>2.5375453133091662E-2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1890.5</v>
      </c>
      <c r="F129" s="297">
        <v>1857.05</v>
      </c>
      <c r="G129" s="298">
        <v>1812.1</v>
      </c>
      <c r="H129" s="298">
        <v>1733.7</v>
      </c>
      <c r="I129" s="298">
        <v>1688.75</v>
      </c>
      <c r="J129" s="298">
        <v>1935.4499999999998</v>
      </c>
      <c r="K129" s="298">
        <v>1980.4</v>
      </c>
      <c r="L129" s="298">
        <v>2058.7999999999997</v>
      </c>
      <c r="M129" s="285">
        <v>1902</v>
      </c>
      <c r="N129" s="285">
        <v>1778.65</v>
      </c>
      <c r="O129" s="300">
        <v>3060200</v>
      </c>
      <c r="P129" s="301">
        <v>-1.1547344110854504E-2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225.15</v>
      </c>
      <c r="F130" s="297">
        <v>224.86666666666667</v>
      </c>
      <c r="G130" s="298">
        <v>221.88333333333335</v>
      </c>
      <c r="H130" s="298">
        <v>218.61666666666667</v>
      </c>
      <c r="I130" s="298">
        <v>215.63333333333335</v>
      </c>
      <c r="J130" s="298">
        <v>228.13333333333335</v>
      </c>
      <c r="K130" s="298">
        <v>231.1166666666667</v>
      </c>
      <c r="L130" s="298">
        <v>234.38333333333335</v>
      </c>
      <c r="M130" s="285">
        <v>227.85</v>
      </c>
      <c r="N130" s="285">
        <v>221.6</v>
      </c>
      <c r="O130" s="300">
        <v>20160000</v>
      </c>
      <c r="P130" s="301">
        <v>3.4801355097012626E-2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124</v>
      </c>
      <c r="F131" s="297">
        <v>122.95</v>
      </c>
      <c r="G131" s="298">
        <v>121</v>
      </c>
      <c r="H131" s="298">
        <v>118</v>
      </c>
      <c r="I131" s="298">
        <v>116.05</v>
      </c>
      <c r="J131" s="298">
        <v>125.95</v>
      </c>
      <c r="K131" s="298">
        <v>127.90000000000002</v>
      </c>
      <c r="L131" s="298">
        <v>130.9</v>
      </c>
      <c r="M131" s="285">
        <v>124.9</v>
      </c>
      <c r="N131" s="285">
        <v>119.95</v>
      </c>
      <c r="O131" s="300">
        <v>33511000</v>
      </c>
      <c r="P131" s="301">
        <v>-1.2244152046783625E-2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4411.1499999999996</v>
      </c>
      <c r="F132" s="297">
        <v>4417.6166666666659</v>
      </c>
      <c r="G132" s="298">
        <v>4325.3333333333321</v>
      </c>
      <c r="H132" s="298">
        <v>4239.5166666666664</v>
      </c>
      <c r="I132" s="298">
        <v>4147.2333333333327</v>
      </c>
      <c r="J132" s="298">
        <v>4503.4333333333316</v>
      </c>
      <c r="K132" s="298">
        <v>4595.7166666666662</v>
      </c>
      <c r="L132" s="298">
        <v>4681.533333333331</v>
      </c>
      <c r="M132" s="285">
        <v>4509.8999999999996</v>
      </c>
      <c r="N132" s="285">
        <v>4331.8</v>
      </c>
      <c r="O132" s="300">
        <v>45375</v>
      </c>
      <c r="P132" s="301">
        <v>4.3103448275862072E-2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1753.5</v>
      </c>
      <c r="F133" s="297">
        <v>1732.6333333333332</v>
      </c>
      <c r="G133" s="298">
        <v>1704.2666666666664</v>
      </c>
      <c r="H133" s="298">
        <v>1655.0333333333333</v>
      </c>
      <c r="I133" s="298">
        <v>1626.6666666666665</v>
      </c>
      <c r="J133" s="298">
        <v>1781.8666666666663</v>
      </c>
      <c r="K133" s="298">
        <v>1810.2333333333331</v>
      </c>
      <c r="L133" s="298">
        <v>1859.4666666666662</v>
      </c>
      <c r="M133" s="285">
        <v>1761</v>
      </c>
      <c r="N133" s="285">
        <v>1683.4</v>
      </c>
      <c r="O133" s="300">
        <v>1907000</v>
      </c>
      <c r="P133" s="301">
        <v>-1.3450594930160372E-2</v>
      </c>
    </row>
    <row r="134" spans="1:16" ht="15">
      <c r="A134" s="263">
        <v>124</v>
      </c>
      <c r="B134" s="362" t="s">
        <v>854</v>
      </c>
      <c r="C134" s="468" t="s">
        <v>267</v>
      </c>
      <c r="D134" s="469">
        <v>44280</v>
      </c>
      <c r="E134" s="297">
        <v>2284.1</v>
      </c>
      <c r="F134" s="297">
        <v>2240.6666666666665</v>
      </c>
      <c r="G134" s="298">
        <v>2175.333333333333</v>
      </c>
      <c r="H134" s="298">
        <v>2066.5666666666666</v>
      </c>
      <c r="I134" s="298">
        <v>2001.2333333333331</v>
      </c>
      <c r="J134" s="298">
        <v>2349.4333333333329</v>
      </c>
      <c r="K134" s="298">
        <v>2414.766666666666</v>
      </c>
      <c r="L134" s="298">
        <v>2523.5333333333328</v>
      </c>
      <c r="M134" s="285">
        <v>2306</v>
      </c>
      <c r="N134" s="285">
        <v>2131.9</v>
      </c>
      <c r="O134" s="300">
        <v>319000</v>
      </c>
      <c r="P134" s="301">
        <v>1.2698412698412698E-2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38.5</v>
      </c>
      <c r="F135" s="297">
        <v>37.93333333333333</v>
      </c>
      <c r="G135" s="298">
        <v>37.016666666666659</v>
      </c>
      <c r="H135" s="298">
        <v>35.533333333333331</v>
      </c>
      <c r="I135" s="298">
        <v>34.61666666666666</v>
      </c>
      <c r="J135" s="298">
        <v>39.416666666666657</v>
      </c>
      <c r="K135" s="298">
        <v>40.333333333333329</v>
      </c>
      <c r="L135" s="298">
        <v>41.816666666666656</v>
      </c>
      <c r="M135" s="285">
        <v>38.85</v>
      </c>
      <c r="N135" s="285">
        <v>36.450000000000003</v>
      </c>
      <c r="O135" s="300">
        <v>229408000</v>
      </c>
      <c r="P135" s="301">
        <v>-1.083132114522249E-2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230.2</v>
      </c>
      <c r="F136" s="297">
        <v>227.21666666666667</v>
      </c>
      <c r="G136" s="298">
        <v>222.43333333333334</v>
      </c>
      <c r="H136" s="298">
        <v>214.66666666666666</v>
      </c>
      <c r="I136" s="298">
        <v>209.88333333333333</v>
      </c>
      <c r="J136" s="298">
        <v>234.98333333333335</v>
      </c>
      <c r="K136" s="298">
        <v>239.76666666666671</v>
      </c>
      <c r="L136" s="298">
        <v>247.53333333333336</v>
      </c>
      <c r="M136" s="285">
        <v>232</v>
      </c>
      <c r="N136" s="285">
        <v>219.45</v>
      </c>
      <c r="O136" s="300">
        <v>12804000</v>
      </c>
      <c r="P136" s="301">
        <v>9.3808630393996248E-4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1365.45</v>
      </c>
      <c r="F137" s="297">
        <v>1352.3666666666666</v>
      </c>
      <c r="G137" s="298">
        <v>1315.7333333333331</v>
      </c>
      <c r="H137" s="298">
        <v>1266.0166666666667</v>
      </c>
      <c r="I137" s="298">
        <v>1229.3833333333332</v>
      </c>
      <c r="J137" s="298">
        <v>1402.083333333333</v>
      </c>
      <c r="K137" s="298">
        <v>1438.7166666666667</v>
      </c>
      <c r="L137" s="298">
        <v>1488.4333333333329</v>
      </c>
      <c r="M137" s="285">
        <v>1389</v>
      </c>
      <c r="N137" s="285">
        <v>1302.6500000000001</v>
      </c>
      <c r="O137" s="300">
        <v>1597068</v>
      </c>
      <c r="P137" s="301">
        <v>6.9501226492232213E-2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953.05</v>
      </c>
      <c r="F138" s="297">
        <v>946.7166666666667</v>
      </c>
      <c r="G138" s="298">
        <v>927.73333333333335</v>
      </c>
      <c r="H138" s="298">
        <v>902.41666666666663</v>
      </c>
      <c r="I138" s="298">
        <v>883.43333333333328</v>
      </c>
      <c r="J138" s="298">
        <v>972.03333333333342</v>
      </c>
      <c r="K138" s="298">
        <v>991.01666666666677</v>
      </c>
      <c r="L138" s="298">
        <v>1016.3333333333335</v>
      </c>
      <c r="M138" s="285">
        <v>965.7</v>
      </c>
      <c r="N138" s="285">
        <v>921.4</v>
      </c>
      <c r="O138" s="300">
        <v>2026400</v>
      </c>
      <c r="P138" s="301">
        <v>6.3810798750557784E-2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228.7</v>
      </c>
      <c r="F139" s="297">
        <v>224.31666666666669</v>
      </c>
      <c r="G139" s="298">
        <v>219.23333333333338</v>
      </c>
      <c r="H139" s="298">
        <v>209.76666666666668</v>
      </c>
      <c r="I139" s="298">
        <v>204.68333333333337</v>
      </c>
      <c r="J139" s="298">
        <v>233.78333333333339</v>
      </c>
      <c r="K139" s="298">
        <v>238.8666666666667</v>
      </c>
      <c r="L139" s="298">
        <v>248.3333333333334</v>
      </c>
      <c r="M139" s="285">
        <v>229.4</v>
      </c>
      <c r="N139" s="285">
        <v>214.85</v>
      </c>
      <c r="O139" s="300">
        <v>20250700</v>
      </c>
      <c r="P139" s="301">
        <v>-2.3356643356643357E-2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143.65</v>
      </c>
      <c r="F140" s="297">
        <v>142.01666666666668</v>
      </c>
      <c r="G140" s="298">
        <v>139.38333333333335</v>
      </c>
      <c r="H140" s="298">
        <v>135.11666666666667</v>
      </c>
      <c r="I140" s="298">
        <v>132.48333333333335</v>
      </c>
      <c r="J140" s="298">
        <v>146.28333333333336</v>
      </c>
      <c r="K140" s="298">
        <v>148.91666666666669</v>
      </c>
      <c r="L140" s="298">
        <v>153.18333333333337</v>
      </c>
      <c r="M140" s="285">
        <v>144.65</v>
      </c>
      <c r="N140" s="285">
        <v>137.75</v>
      </c>
      <c r="O140" s="300">
        <v>17502000</v>
      </c>
      <c r="P140" s="301">
        <v>-3.4270047978067172E-4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2081.3000000000002</v>
      </c>
      <c r="F141" s="297">
        <v>2054.7666666666669</v>
      </c>
      <c r="G141" s="298">
        <v>2014.5333333333338</v>
      </c>
      <c r="H141" s="298">
        <v>1947.7666666666669</v>
      </c>
      <c r="I141" s="298">
        <v>1907.5333333333338</v>
      </c>
      <c r="J141" s="298">
        <v>2121.5333333333338</v>
      </c>
      <c r="K141" s="298">
        <v>2161.7666666666664</v>
      </c>
      <c r="L141" s="298">
        <v>2228.5333333333338</v>
      </c>
      <c r="M141" s="285">
        <v>2095</v>
      </c>
      <c r="N141" s="285">
        <v>1988</v>
      </c>
      <c r="O141" s="300">
        <v>26997500</v>
      </c>
      <c r="P141" s="301">
        <v>-2.1437415682578403E-3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73.349999999999994</v>
      </c>
      <c r="F142" s="297">
        <v>71.61666666666666</v>
      </c>
      <c r="G142" s="298">
        <v>68.73333333333332</v>
      </c>
      <c r="H142" s="298">
        <v>64.11666666666666</v>
      </c>
      <c r="I142" s="298">
        <v>61.23333333333332</v>
      </c>
      <c r="J142" s="298">
        <v>76.23333333333332</v>
      </c>
      <c r="K142" s="298">
        <v>79.116666666666674</v>
      </c>
      <c r="L142" s="298">
        <v>83.73333333333332</v>
      </c>
      <c r="M142" s="285">
        <v>74.5</v>
      </c>
      <c r="N142" s="285">
        <v>67</v>
      </c>
      <c r="O142" s="300">
        <v>128269000</v>
      </c>
      <c r="P142" s="301">
        <v>-4.5795053003533572E-2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907.35</v>
      </c>
      <c r="F143" s="297">
        <v>900.11666666666667</v>
      </c>
      <c r="G143" s="298">
        <v>891.23333333333335</v>
      </c>
      <c r="H143" s="298">
        <v>875.11666666666667</v>
      </c>
      <c r="I143" s="298">
        <v>866.23333333333335</v>
      </c>
      <c r="J143" s="298">
        <v>916.23333333333335</v>
      </c>
      <c r="K143" s="298">
        <v>925.11666666666679</v>
      </c>
      <c r="L143" s="298">
        <v>941.23333333333335</v>
      </c>
      <c r="M143" s="285">
        <v>909</v>
      </c>
      <c r="N143" s="285">
        <v>884</v>
      </c>
      <c r="O143" s="300">
        <v>6688500</v>
      </c>
      <c r="P143" s="301">
        <v>-6.6471265571024812E-2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372.2</v>
      </c>
      <c r="F144" s="297">
        <v>367.91666666666669</v>
      </c>
      <c r="G144" s="298">
        <v>362.58333333333337</v>
      </c>
      <c r="H144" s="298">
        <v>352.9666666666667</v>
      </c>
      <c r="I144" s="298">
        <v>347.63333333333338</v>
      </c>
      <c r="J144" s="298">
        <v>377.53333333333336</v>
      </c>
      <c r="K144" s="298">
        <v>382.86666666666673</v>
      </c>
      <c r="L144" s="298">
        <v>392.48333333333335</v>
      </c>
      <c r="M144" s="285">
        <v>373.25</v>
      </c>
      <c r="N144" s="285">
        <v>358.3</v>
      </c>
      <c r="O144" s="300">
        <v>89556000</v>
      </c>
      <c r="P144" s="301">
        <v>3.4623782622257654E-2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27037.75</v>
      </c>
      <c r="F145" s="297">
        <v>26833.066666666666</v>
      </c>
      <c r="G145" s="298">
        <v>26399.533333333333</v>
      </c>
      <c r="H145" s="298">
        <v>25761.316666666666</v>
      </c>
      <c r="I145" s="298">
        <v>25327.783333333333</v>
      </c>
      <c r="J145" s="298">
        <v>27471.283333333333</v>
      </c>
      <c r="K145" s="298">
        <v>27904.816666666666</v>
      </c>
      <c r="L145" s="298">
        <v>28543.033333333333</v>
      </c>
      <c r="M145" s="285">
        <v>27266.6</v>
      </c>
      <c r="N145" s="285">
        <v>26194.85</v>
      </c>
      <c r="O145" s="300">
        <v>129000</v>
      </c>
      <c r="P145" s="301">
        <v>5.4559625876851132E-3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1844.85</v>
      </c>
      <c r="F146" s="297">
        <v>1820.3666666666666</v>
      </c>
      <c r="G146" s="298">
        <v>1788.4333333333332</v>
      </c>
      <c r="H146" s="298">
        <v>1732.0166666666667</v>
      </c>
      <c r="I146" s="298">
        <v>1700.0833333333333</v>
      </c>
      <c r="J146" s="298">
        <v>1876.7833333333331</v>
      </c>
      <c r="K146" s="298">
        <v>1908.7166666666665</v>
      </c>
      <c r="L146" s="298">
        <v>1965.133333333333</v>
      </c>
      <c r="M146" s="285">
        <v>1852.3</v>
      </c>
      <c r="N146" s="285">
        <v>1763.95</v>
      </c>
      <c r="O146" s="300">
        <v>711150</v>
      </c>
      <c r="P146" s="301">
        <v>-2.1936459909228441E-2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5320.7</v>
      </c>
      <c r="F147" s="297">
        <v>5285.25</v>
      </c>
      <c r="G147" s="298">
        <v>5170.5</v>
      </c>
      <c r="H147" s="298">
        <v>5020.3</v>
      </c>
      <c r="I147" s="298">
        <v>4905.55</v>
      </c>
      <c r="J147" s="298">
        <v>5435.45</v>
      </c>
      <c r="K147" s="298">
        <v>5550.2</v>
      </c>
      <c r="L147" s="298">
        <v>5700.4</v>
      </c>
      <c r="M147" s="285">
        <v>5400</v>
      </c>
      <c r="N147" s="285">
        <v>5135.05</v>
      </c>
      <c r="O147" s="300">
        <v>303125</v>
      </c>
      <c r="P147" s="301">
        <v>-4.3769716088328074E-2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1377.25</v>
      </c>
      <c r="F148" s="297">
        <v>1353.5666666666666</v>
      </c>
      <c r="G148" s="298">
        <v>1324.9333333333332</v>
      </c>
      <c r="H148" s="298">
        <v>1272.6166666666666</v>
      </c>
      <c r="I148" s="298">
        <v>1243.9833333333331</v>
      </c>
      <c r="J148" s="298">
        <v>1405.8833333333332</v>
      </c>
      <c r="K148" s="298">
        <v>1434.5166666666664</v>
      </c>
      <c r="L148" s="298">
        <v>1486.8333333333333</v>
      </c>
      <c r="M148" s="285">
        <v>1382.2</v>
      </c>
      <c r="N148" s="285">
        <v>1301.25</v>
      </c>
      <c r="O148" s="300">
        <v>3892000</v>
      </c>
      <c r="P148" s="301">
        <v>-1.8757563533682936E-2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580.4</v>
      </c>
      <c r="F149" s="297">
        <v>576.5</v>
      </c>
      <c r="G149" s="298">
        <v>568.04999999999995</v>
      </c>
      <c r="H149" s="298">
        <v>555.69999999999993</v>
      </c>
      <c r="I149" s="298">
        <v>547.24999999999989</v>
      </c>
      <c r="J149" s="298">
        <v>588.85</v>
      </c>
      <c r="K149" s="298">
        <v>597.30000000000007</v>
      </c>
      <c r="L149" s="298">
        <v>609.65000000000009</v>
      </c>
      <c r="M149" s="285">
        <v>584.95000000000005</v>
      </c>
      <c r="N149" s="285">
        <v>564.15</v>
      </c>
      <c r="O149" s="300">
        <v>42998200</v>
      </c>
      <c r="P149" s="301">
        <v>3.2570107155652543E-4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479.1</v>
      </c>
      <c r="F150" s="297">
        <v>474.01666666666671</v>
      </c>
      <c r="G150" s="298">
        <v>462.98333333333341</v>
      </c>
      <c r="H150" s="298">
        <v>446.86666666666667</v>
      </c>
      <c r="I150" s="298">
        <v>435.83333333333337</v>
      </c>
      <c r="J150" s="298">
        <v>490.13333333333344</v>
      </c>
      <c r="K150" s="298">
        <v>501.16666666666674</v>
      </c>
      <c r="L150" s="298">
        <v>517.28333333333353</v>
      </c>
      <c r="M150" s="285">
        <v>485.05</v>
      </c>
      <c r="N150" s="285">
        <v>457.9</v>
      </c>
      <c r="O150" s="300">
        <v>12276000</v>
      </c>
      <c r="P150" s="301">
        <v>5.368868288914639E-2</v>
      </c>
    </row>
    <row r="151" spans="1:16" ht="15">
      <c r="A151" s="263">
        <v>141</v>
      </c>
      <c r="B151" s="362" t="s">
        <v>854</v>
      </c>
      <c r="C151" s="468" t="s">
        <v>177</v>
      </c>
      <c r="D151" s="469">
        <v>44280</v>
      </c>
      <c r="E151" s="297">
        <v>752.15</v>
      </c>
      <c r="F151" s="297">
        <v>732.91666666666663</v>
      </c>
      <c r="G151" s="298">
        <v>711.0333333333333</v>
      </c>
      <c r="H151" s="298">
        <v>669.91666666666663</v>
      </c>
      <c r="I151" s="298">
        <v>648.0333333333333</v>
      </c>
      <c r="J151" s="298">
        <v>774.0333333333333</v>
      </c>
      <c r="K151" s="298">
        <v>795.91666666666674</v>
      </c>
      <c r="L151" s="298">
        <v>837.0333333333333</v>
      </c>
      <c r="M151" s="285">
        <v>754.8</v>
      </c>
      <c r="N151" s="285">
        <v>691.8</v>
      </c>
      <c r="O151" s="300">
        <v>9298000</v>
      </c>
      <c r="P151" s="301">
        <v>-7.9041204437400953E-2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601</v>
      </c>
      <c r="F152" s="297">
        <v>595.48333333333335</v>
      </c>
      <c r="G152" s="298">
        <v>583.31666666666672</v>
      </c>
      <c r="H152" s="298">
        <v>565.63333333333333</v>
      </c>
      <c r="I152" s="298">
        <v>553.4666666666667</v>
      </c>
      <c r="J152" s="298">
        <v>613.16666666666674</v>
      </c>
      <c r="K152" s="298">
        <v>625.33333333333326</v>
      </c>
      <c r="L152" s="298">
        <v>643.01666666666677</v>
      </c>
      <c r="M152" s="285">
        <v>607.65</v>
      </c>
      <c r="N152" s="285">
        <v>577.79999999999995</v>
      </c>
      <c r="O152" s="300">
        <v>12386250</v>
      </c>
      <c r="P152" s="301">
        <v>-3.1560059109140809E-2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309.14999999999998</v>
      </c>
      <c r="F153" s="297">
        <v>303.61666666666662</v>
      </c>
      <c r="G153" s="298">
        <v>296.23333333333323</v>
      </c>
      <c r="H153" s="298">
        <v>283.31666666666661</v>
      </c>
      <c r="I153" s="298">
        <v>275.93333333333322</v>
      </c>
      <c r="J153" s="298">
        <v>316.53333333333325</v>
      </c>
      <c r="K153" s="298">
        <v>323.91666666666657</v>
      </c>
      <c r="L153" s="298">
        <v>336.83333333333326</v>
      </c>
      <c r="M153" s="285">
        <v>311</v>
      </c>
      <c r="N153" s="285">
        <v>290.7</v>
      </c>
      <c r="O153" s="300">
        <v>94135500</v>
      </c>
      <c r="P153" s="301">
        <v>-5.1804108186253844E-3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104.15</v>
      </c>
      <c r="F154" s="297">
        <v>101.80000000000001</v>
      </c>
      <c r="G154" s="298">
        <v>98.90000000000002</v>
      </c>
      <c r="H154" s="298">
        <v>93.65</v>
      </c>
      <c r="I154" s="298">
        <v>90.750000000000014</v>
      </c>
      <c r="J154" s="298">
        <v>107.05000000000003</v>
      </c>
      <c r="K154" s="298">
        <v>109.95</v>
      </c>
      <c r="L154" s="298">
        <v>115.20000000000003</v>
      </c>
      <c r="M154" s="285">
        <v>104.7</v>
      </c>
      <c r="N154" s="285">
        <v>96.55</v>
      </c>
      <c r="O154" s="300">
        <v>140103000</v>
      </c>
      <c r="P154" s="301">
        <v>-4.3414139552032445E-2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733.05</v>
      </c>
      <c r="F155" s="297">
        <v>717.48333333333323</v>
      </c>
      <c r="G155" s="298">
        <v>698.11666666666645</v>
      </c>
      <c r="H155" s="298">
        <v>663.18333333333317</v>
      </c>
      <c r="I155" s="298">
        <v>643.81666666666638</v>
      </c>
      <c r="J155" s="298">
        <v>752.41666666666652</v>
      </c>
      <c r="K155" s="298">
        <v>771.7833333333333</v>
      </c>
      <c r="L155" s="298">
        <v>806.71666666666658</v>
      </c>
      <c r="M155" s="285">
        <v>736.85</v>
      </c>
      <c r="N155" s="285">
        <v>682.55</v>
      </c>
      <c r="O155" s="300">
        <v>39457000</v>
      </c>
      <c r="P155" s="301">
        <v>-2.9479406230399331E-2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3060.1</v>
      </c>
      <c r="F156" s="297">
        <v>3051.9666666666667</v>
      </c>
      <c r="G156" s="298">
        <v>3009.2333333333336</v>
      </c>
      <c r="H156" s="298">
        <v>2958.3666666666668</v>
      </c>
      <c r="I156" s="298">
        <v>2915.6333333333337</v>
      </c>
      <c r="J156" s="298">
        <v>3102.8333333333335</v>
      </c>
      <c r="K156" s="298">
        <v>3145.5666666666662</v>
      </c>
      <c r="L156" s="298">
        <v>3196.4333333333334</v>
      </c>
      <c r="M156" s="285">
        <v>3094.7</v>
      </c>
      <c r="N156" s="285">
        <v>3001.1</v>
      </c>
      <c r="O156" s="300">
        <v>7488000</v>
      </c>
      <c r="P156" s="301">
        <v>3.857196355011859E-2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990.15</v>
      </c>
      <c r="F157" s="297">
        <v>990.68333333333339</v>
      </c>
      <c r="G157" s="298">
        <v>977.46666666666681</v>
      </c>
      <c r="H157" s="298">
        <v>964.78333333333342</v>
      </c>
      <c r="I157" s="298">
        <v>951.56666666666683</v>
      </c>
      <c r="J157" s="298">
        <v>1003.3666666666668</v>
      </c>
      <c r="K157" s="298">
        <v>1016.5833333333335</v>
      </c>
      <c r="L157" s="298">
        <v>1029.2666666666669</v>
      </c>
      <c r="M157" s="285">
        <v>1003.9</v>
      </c>
      <c r="N157" s="285">
        <v>978</v>
      </c>
      <c r="O157" s="300">
        <v>11982000</v>
      </c>
      <c r="P157" s="301">
        <v>1.0320752807851866E-2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1469.15</v>
      </c>
      <c r="F158" s="297">
        <v>1460.0666666666668</v>
      </c>
      <c r="G158" s="298">
        <v>1444.4333333333336</v>
      </c>
      <c r="H158" s="298">
        <v>1419.7166666666667</v>
      </c>
      <c r="I158" s="298">
        <v>1404.0833333333335</v>
      </c>
      <c r="J158" s="298">
        <v>1484.7833333333338</v>
      </c>
      <c r="K158" s="298">
        <v>1500.416666666667</v>
      </c>
      <c r="L158" s="298">
        <v>1525.1333333333339</v>
      </c>
      <c r="M158" s="285">
        <v>1475.7</v>
      </c>
      <c r="N158" s="285">
        <v>1435.35</v>
      </c>
      <c r="O158" s="300">
        <v>5917500</v>
      </c>
      <c r="P158" s="301">
        <v>2.0434557682359026E-2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2418.0500000000002</v>
      </c>
      <c r="F159" s="297">
        <v>2386.4833333333331</v>
      </c>
      <c r="G159" s="298">
        <v>2343.8666666666663</v>
      </c>
      <c r="H159" s="298">
        <v>2269.6833333333334</v>
      </c>
      <c r="I159" s="298">
        <v>2227.0666666666666</v>
      </c>
      <c r="J159" s="298">
        <v>2460.6666666666661</v>
      </c>
      <c r="K159" s="298">
        <v>2503.2833333333328</v>
      </c>
      <c r="L159" s="298">
        <v>2577.4666666666658</v>
      </c>
      <c r="M159" s="285">
        <v>2429.1</v>
      </c>
      <c r="N159" s="285">
        <v>2312.3000000000002</v>
      </c>
      <c r="O159" s="300">
        <v>1013000</v>
      </c>
      <c r="P159" s="301">
        <v>1.9782393669634025E-3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427.5</v>
      </c>
      <c r="F160" s="297">
        <v>421.84999999999997</v>
      </c>
      <c r="G160" s="298">
        <v>413.04999999999995</v>
      </c>
      <c r="H160" s="298">
        <v>398.59999999999997</v>
      </c>
      <c r="I160" s="298">
        <v>389.79999999999995</v>
      </c>
      <c r="J160" s="298">
        <v>436.29999999999995</v>
      </c>
      <c r="K160" s="298">
        <v>445.1</v>
      </c>
      <c r="L160" s="298">
        <v>459.54999999999995</v>
      </c>
      <c r="M160" s="285">
        <v>430.65</v>
      </c>
      <c r="N160" s="285">
        <v>407.4</v>
      </c>
      <c r="O160" s="300">
        <v>2787000</v>
      </c>
      <c r="P160" s="301">
        <v>5.411255411255411E-3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801.3</v>
      </c>
      <c r="F161" s="297">
        <v>802.38333333333333</v>
      </c>
      <c r="G161" s="298">
        <v>775.51666666666665</v>
      </c>
      <c r="H161" s="298">
        <v>749.73333333333335</v>
      </c>
      <c r="I161" s="298">
        <v>722.86666666666667</v>
      </c>
      <c r="J161" s="298">
        <v>828.16666666666663</v>
      </c>
      <c r="K161" s="298">
        <v>855.03333333333319</v>
      </c>
      <c r="L161" s="298">
        <v>880.81666666666661</v>
      </c>
      <c r="M161" s="285">
        <v>829.25</v>
      </c>
      <c r="N161" s="285">
        <v>776.6</v>
      </c>
      <c r="O161" s="300">
        <v>674250</v>
      </c>
      <c r="P161" s="301">
        <v>9.5406360424028266E-2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583.9</v>
      </c>
      <c r="F162" s="297">
        <v>578.15</v>
      </c>
      <c r="G162" s="298">
        <v>568.29999999999995</v>
      </c>
      <c r="H162" s="298">
        <v>552.69999999999993</v>
      </c>
      <c r="I162" s="298">
        <v>542.84999999999991</v>
      </c>
      <c r="J162" s="298">
        <v>593.75</v>
      </c>
      <c r="K162" s="298">
        <v>603.60000000000014</v>
      </c>
      <c r="L162" s="298">
        <v>619.20000000000005</v>
      </c>
      <c r="M162" s="285">
        <v>588</v>
      </c>
      <c r="N162" s="285">
        <v>562.54999999999995</v>
      </c>
      <c r="O162" s="300">
        <v>3452400</v>
      </c>
      <c r="P162" s="301">
        <v>-0.1183410797282803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1211.5999999999999</v>
      </c>
      <c r="F163" s="297">
        <v>1196.4166666666667</v>
      </c>
      <c r="G163" s="298">
        <v>1173.7333333333336</v>
      </c>
      <c r="H163" s="298">
        <v>1135.8666666666668</v>
      </c>
      <c r="I163" s="298">
        <v>1113.1833333333336</v>
      </c>
      <c r="J163" s="298">
        <v>1234.2833333333335</v>
      </c>
      <c r="K163" s="298">
        <v>1256.9666666666665</v>
      </c>
      <c r="L163" s="298">
        <v>1294.8333333333335</v>
      </c>
      <c r="M163" s="285">
        <v>1219.0999999999999</v>
      </c>
      <c r="N163" s="285">
        <v>1158.55</v>
      </c>
      <c r="O163" s="300">
        <v>1275400</v>
      </c>
      <c r="P163" s="301">
        <v>1.7308766052484645E-2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6676.6</v>
      </c>
      <c r="F164" s="297">
        <v>6590.1333333333341</v>
      </c>
      <c r="G164" s="298">
        <v>6477.5166666666682</v>
      </c>
      <c r="H164" s="298">
        <v>6278.4333333333343</v>
      </c>
      <c r="I164" s="298">
        <v>6165.8166666666684</v>
      </c>
      <c r="J164" s="298">
        <v>6789.2166666666681</v>
      </c>
      <c r="K164" s="298">
        <v>6901.8333333333348</v>
      </c>
      <c r="L164" s="298">
        <v>7100.9166666666679</v>
      </c>
      <c r="M164" s="285">
        <v>6702.75</v>
      </c>
      <c r="N164" s="285">
        <v>6391.05</v>
      </c>
      <c r="O164" s="300">
        <v>1581800</v>
      </c>
      <c r="P164" s="301">
        <v>1.5145680913874984E-2</v>
      </c>
    </row>
    <row r="165" spans="1:16" ht="15">
      <c r="A165" s="263">
        <v>155</v>
      </c>
      <c r="B165" s="362" t="s">
        <v>854</v>
      </c>
      <c r="C165" s="468" t="s">
        <v>193</v>
      </c>
      <c r="D165" s="469">
        <v>44280</v>
      </c>
      <c r="E165" s="297">
        <v>625.70000000000005</v>
      </c>
      <c r="F165" s="297">
        <v>614.0333333333333</v>
      </c>
      <c r="G165" s="298">
        <v>598.76666666666665</v>
      </c>
      <c r="H165" s="298">
        <v>571.83333333333337</v>
      </c>
      <c r="I165" s="298">
        <v>556.56666666666672</v>
      </c>
      <c r="J165" s="298">
        <v>640.96666666666658</v>
      </c>
      <c r="K165" s="298">
        <v>656.23333333333323</v>
      </c>
      <c r="L165" s="298">
        <v>683.16666666666652</v>
      </c>
      <c r="M165" s="285">
        <v>629.29999999999995</v>
      </c>
      <c r="N165" s="285">
        <v>587.1</v>
      </c>
      <c r="O165" s="300">
        <v>18636800</v>
      </c>
      <c r="P165" s="301">
        <v>7.0951879171057258E-3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223.05</v>
      </c>
      <c r="F166" s="297">
        <v>222.51666666666665</v>
      </c>
      <c r="G166" s="298">
        <v>220.2833333333333</v>
      </c>
      <c r="H166" s="298">
        <v>217.51666666666665</v>
      </c>
      <c r="I166" s="298">
        <v>215.2833333333333</v>
      </c>
      <c r="J166" s="298">
        <v>225.2833333333333</v>
      </c>
      <c r="K166" s="298">
        <v>227.51666666666665</v>
      </c>
      <c r="L166" s="298">
        <v>230.2833333333333</v>
      </c>
      <c r="M166" s="285">
        <v>224.75</v>
      </c>
      <c r="N166" s="285">
        <v>219.75</v>
      </c>
      <c r="O166" s="300">
        <v>154944200</v>
      </c>
      <c r="P166" s="301">
        <v>6.3219779334782959E-3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983.55</v>
      </c>
      <c r="F167" s="297">
        <v>980.2833333333333</v>
      </c>
      <c r="G167" s="298">
        <v>968.31666666666661</v>
      </c>
      <c r="H167" s="298">
        <v>953.08333333333326</v>
      </c>
      <c r="I167" s="298">
        <v>941.11666666666656</v>
      </c>
      <c r="J167" s="298">
        <v>995.51666666666665</v>
      </c>
      <c r="K167" s="298">
        <v>1007.4833333333333</v>
      </c>
      <c r="L167" s="298">
        <v>1022.7166666666667</v>
      </c>
      <c r="M167" s="285">
        <v>992.25</v>
      </c>
      <c r="N167" s="285">
        <v>965.05</v>
      </c>
      <c r="O167" s="300">
        <v>3306000</v>
      </c>
      <c r="P167" s="301">
        <v>7.4423139421514461E-2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412.1</v>
      </c>
      <c r="F168" s="297">
        <v>409.33333333333331</v>
      </c>
      <c r="G168" s="298">
        <v>403.91666666666663</v>
      </c>
      <c r="H168" s="298">
        <v>395.73333333333329</v>
      </c>
      <c r="I168" s="298">
        <v>390.31666666666661</v>
      </c>
      <c r="J168" s="298">
        <v>417.51666666666665</v>
      </c>
      <c r="K168" s="298">
        <v>422.93333333333328</v>
      </c>
      <c r="L168" s="298">
        <v>431.11666666666667</v>
      </c>
      <c r="M168" s="285">
        <v>414.75</v>
      </c>
      <c r="N168" s="285">
        <v>401.15</v>
      </c>
      <c r="O168" s="300">
        <v>35721600</v>
      </c>
      <c r="P168" s="301">
        <v>1.2149786925378547E-2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216.4</v>
      </c>
      <c r="F169" s="297">
        <v>212.54999999999998</v>
      </c>
      <c r="G169" s="298">
        <v>207.24999999999997</v>
      </c>
      <c r="H169" s="298">
        <v>198.1</v>
      </c>
      <c r="I169" s="298">
        <v>192.79999999999998</v>
      </c>
      <c r="J169" s="298">
        <v>221.69999999999996</v>
      </c>
      <c r="K169" s="298">
        <v>226.99999999999997</v>
      </c>
      <c r="L169" s="298">
        <v>236.14999999999995</v>
      </c>
      <c r="M169" s="285">
        <v>217.85</v>
      </c>
      <c r="N169" s="285">
        <v>203.4</v>
      </c>
      <c r="O169" s="300">
        <v>47226000</v>
      </c>
      <c r="P169" s="301">
        <v>2.1677050882658359E-2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44277</v>
      </c>
    </row>
    <row r="7" spans="1:15">
      <c r="A7"/>
    </row>
    <row r="8" spans="1:15" ht="28.5" customHeight="1">
      <c r="A8" s="571" t="s">
        <v>16</v>
      </c>
      <c r="B8" s="572" t="s">
        <v>18</v>
      </c>
      <c r="C8" s="570" t="s">
        <v>19</v>
      </c>
      <c r="D8" s="570" t="s">
        <v>20</v>
      </c>
      <c r="E8" s="570" t="s">
        <v>21</v>
      </c>
      <c r="F8" s="570"/>
      <c r="G8" s="570"/>
      <c r="H8" s="570" t="s">
        <v>22</v>
      </c>
      <c r="I8" s="570"/>
      <c r="J8" s="570"/>
      <c r="K8" s="260"/>
      <c r="L8" s="268"/>
      <c r="M8" s="268"/>
    </row>
    <row r="9" spans="1:15" ht="36" customHeight="1">
      <c r="A9" s="566"/>
      <c r="B9" s="568"/>
      <c r="C9" s="573" t="s">
        <v>23</v>
      </c>
      <c r="D9" s="573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14744</v>
      </c>
      <c r="D10" s="284">
        <v>14627.449999999999</v>
      </c>
      <c r="E10" s="284">
        <v>14466.649999999998</v>
      </c>
      <c r="F10" s="284">
        <v>14189.3</v>
      </c>
      <c r="G10" s="284">
        <v>14028.499999999998</v>
      </c>
      <c r="H10" s="284">
        <v>14904.799999999997</v>
      </c>
      <c r="I10" s="284">
        <v>15065.599999999997</v>
      </c>
      <c r="J10" s="284">
        <v>15342.949999999997</v>
      </c>
      <c r="K10" s="283">
        <v>14788.25</v>
      </c>
      <c r="L10" s="283">
        <v>14350.1</v>
      </c>
      <c r="M10" s="288"/>
    </row>
    <row r="11" spans="1:15">
      <c r="A11" s="282">
        <v>2</v>
      </c>
      <c r="B11" s="263" t="s">
        <v>216</v>
      </c>
      <c r="C11" s="285">
        <v>34161.599999999999</v>
      </c>
      <c r="D11" s="265">
        <v>33959.333333333336</v>
      </c>
      <c r="E11" s="265">
        <v>33563.26666666667</v>
      </c>
      <c r="F11" s="265">
        <v>32964.933333333334</v>
      </c>
      <c r="G11" s="265">
        <v>32568.866666666669</v>
      </c>
      <c r="H11" s="265">
        <v>34557.666666666672</v>
      </c>
      <c r="I11" s="265">
        <v>34953.733333333337</v>
      </c>
      <c r="J11" s="265">
        <v>35552.066666666673</v>
      </c>
      <c r="K11" s="285">
        <v>34355.4</v>
      </c>
      <c r="L11" s="285">
        <v>33361</v>
      </c>
      <c r="M11" s="288"/>
    </row>
    <row r="12" spans="1:15">
      <c r="A12" s="282">
        <v>3</v>
      </c>
      <c r="B12" s="271" t="s">
        <v>217</v>
      </c>
      <c r="C12" s="285">
        <v>1838</v>
      </c>
      <c r="D12" s="265">
        <v>1820.3</v>
      </c>
      <c r="E12" s="265">
        <v>1782.3</v>
      </c>
      <c r="F12" s="265">
        <v>1726.6</v>
      </c>
      <c r="G12" s="265">
        <v>1688.6</v>
      </c>
      <c r="H12" s="265">
        <v>1876</v>
      </c>
      <c r="I12" s="265">
        <v>1914</v>
      </c>
      <c r="J12" s="265">
        <v>1969.7</v>
      </c>
      <c r="K12" s="285">
        <v>1858.3</v>
      </c>
      <c r="L12" s="285">
        <v>1764.6</v>
      </c>
      <c r="M12" s="288"/>
    </row>
    <row r="13" spans="1:15">
      <c r="A13" s="282">
        <v>4</v>
      </c>
      <c r="B13" s="263" t="s">
        <v>218</v>
      </c>
      <c r="C13" s="285">
        <v>4131.5</v>
      </c>
      <c r="D13" s="265">
        <v>4086.9499999999994</v>
      </c>
      <c r="E13" s="265">
        <v>4032.4999999999991</v>
      </c>
      <c r="F13" s="265">
        <v>3933.4999999999995</v>
      </c>
      <c r="G13" s="265">
        <v>3879.0499999999993</v>
      </c>
      <c r="H13" s="265">
        <v>4185.9499999999989</v>
      </c>
      <c r="I13" s="265">
        <v>4240.3999999999987</v>
      </c>
      <c r="J13" s="265">
        <v>4339.3999999999987</v>
      </c>
      <c r="K13" s="285">
        <v>4141.3999999999996</v>
      </c>
      <c r="L13" s="285">
        <v>3987.95</v>
      </c>
      <c r="M13" s="288"/>
    </row>
    <row r="14" spans="1:15">
      <c r="A14" s="282">
        <v>5</v>
      </c>
      <c r="B14" s="263" t="s">
        <v>219</v>
      </c>
      <c r="C14" s="285">
        <v>25562.75</v>
      </c>
      <c r="D14" s="265">
        <v>25426.149999999998</v>
      </c>
      <c r="E14" s="265">
        <v>25164.899999999994</v>
      </c>
      <c r="F14" s="265">
        <v>24767.049999999996</v>
      </c>
      <c r="G14" s="265">
        <v>24505.799999999992</v>
      </c>
      <c r="H14" s="265">
        <v>25823.999999999996</v>
      </c>
      <c r="I14" s="265">
        <v>26085.250000000004</v>
      </c>
      <c r="J14" s="265">
        <v>26483.1</v>
      </c>
      <c r="K14" s="285">
        <v>25687.4</v>
      </c>
      <c r="L14" s="285">
        <v>25028.3</v>
      </c>
      <c r="M14" s="288"/>
    </row>
    <row r="15" spans="1:15">
      <c r="A15" s="282">
        <v>6</v>
      </c>
      <c r="B15" s="263" t="s">
        <v>220</v>
      </c>
      <c r="C15" s="285">
        <v>3208.15</v>
      </c>
      <c r="D15" s="265">
        <v>3170.5666666666671</v>
      </c>
      <c r="E15" s="265">
        <v>3117.233333333334</v>
      </c>
      <c r="F15" s="265">
        <v>3026.3166666666671</v>
      </c>
      <c r="G15" s="265">
        <v>2972.983333333334</v>
      </c>
      <c r="H15" s="265">
        <v>3261.483333333334</v>
      </c>
      <c r="I15" s="265">
        <v>3314.8166666666671</v>
      </c>
      <c r="J15" s="265">
        <v>3405.733333333334</v>
      </c>
      <c r="K15" s="285">
        <v>3223.9</v>
      </c>
      <c r="L15" s="285">
        <v>3079.65</v>
      </c>
      <c r="M15" s="288"/>
    </row>
    <row r="16" spans="1:15">
      <c r="A16" s="282">
        <v>7</v>
      </c>
      <c r="B16" s="263" t="s">
        <v>221</v>
      </c>
      <c r="C16" s="285">
        <v>6753.25</v>
      </c>
      <c r="D16" s="265">
        <v>6664.5333333333328</v>
      </c>
      <c r="E16" s="265">
        <v>6556.7666666666655</v>
      </c>
      <c r="F16" s="265">
        <v>6360.2833333333328</v>
      </c>
      <c r="G16" s="265">
        <v>6252.5166666666655</v>
      </c>
      <c r="H16" s="265">
        <v>6861.0166666666655</v>
      </c>
      <c r="I16" s="265">
        <v>6968.7833333333319</v>
      </c>
      <c r="J16" s="265">
        <v>7165.2666666666655</v>
      </c>
      <c r="K16" s="285">
        <v>6772.3</v>
      </c>
      <c r="L16" s="285">
        <v>6468.05</v>
      </c>
      <c r="M16" s="288"/>
    </row>
    <row r="17" spans="1:13">
      <c r="A17" s="282">
        <v>8</v>
      </c>
      <c r="B17" s="263" t="s">
        <v>38</v>
      </c>
      <c r="C17" s="263">
        <v>1755</v>
      </c>
      <c r="D17" s="265">
        <v>1739</v>
      </c>
      <c r="E17" s="265">
        <v>1708</v>
      </c>
      <c r="F17" s="265">
        <v>1661</v>
      </c>
      <c r="G17" s="265">
        <v>1630</v>
      </c>
      <c r="H17" s="265">
        <v>1786</v>
      </c>
      <c r="I17" s="265">
        <v>1817</v>
      </c>
      <c r="J17" s="265">
        <v>1864</v>
      </c>
      <c r="K17" s="263">
        <v>1770</v>
      </c>
      <c r="L17" s="263">
        <v>1692</v>
      </c>
      <c r="M17" s="263">
        <v>10.91315</v>
      </c>
    </row>
    <row r="18" spans="1:13">
      <c r="A18" s="282">
        <v>9</v>
      </c>
      <c r="B18" s="263" t="s">
        <v>222</v>
      </c>
      <c r="C18" s="263">
        <v>1197.75</v>
      </c>
      <c r="D18" s="265">
        <v>1181.3666666666666</v>
      </c>
      <c r="E18" s="265">
        <v>1140.3833333333332</v>
      </c>
      <c r="F18" s="265">
        <v>1083.0166666666667</v>
      </c>
      <c r="G18" s="265">
        <v>1042.0333333333333</v>
      </c>
      <c r="H18" s="265">
        <v>1238.7333333333331</v>
      </c>
      <c r="I18" s="265">
        <v>1279.7166666666662</v>
      </c>
      <c r="J18" s="265">
        <v>1337.083333333333</v>
      </c>
      <c r="K18" s="263">
        <v>1222.3499999999999</v>
      </c>
      <c r="L18" s="263">
        <v>1124</v>
      </c>
      <c r="M18" s="263">
        <v>9.7555800000000001</v>
      </c>
    </row>
    <row r="19" spans="1:13">
      <c r="A19" s="282">
        <v>10</v>
      </c>
      <c r="B19" s="263" t="s">
        <v>735</v>
      </c>
      <c r="C19" s="264">
        <v>1256.75</v>
      </c>
      <c r="D19" s="265">
        <v>1241.4333333333334</v>
      </c>
      <c r="E19" s="265">
        <v>1207.8666666666668</v>
      </c>
      <c r="F19" s="265">
        <v>1158.9833333333333</v>
      </c>
      <c r="G19" s="265">
        <v>1125.4166666666667</v>
      </c>
      <c r="H19" s="265">
        <v>1290.3166666666668</v>
      </c>
      <c r="I19" s="265">
        <v>1323.8833333333334</v>
      </c>
      <c r="J19" s="265">
        <v>1372.7666666666669</v>
      </c>
      <c r="K19" s="263">
        <v>1275</v>
      </c>
      <c r="L19" s="263">
        <v>1192.55</v>
      </c>
      <c r="M19" s="263">
        <v>5.0882899999999998</v>
      </c>
    </row>
    <row r="20" spans="1:13">
      <c r="A20" s="282">
        <v>11</v>
      </c>
      <c r="B20" s="263" t="s">
        <v>288</v>
      </c>
      <c r="C20" s="263">
        <v>14794.95</v>
      </c>
      <c r="D20" s="265">
        <v>14656.366666666667</v>
      </c>
      <c r="E20" s="265">
        <v>14452.733333333334</v>
      </c>
      <c r="F20" s="265">
        <v>14110.516666666666</v>
      </c>
      <c r="G20" s="265">
        <v>13906.883333333333</v>
      </c>
      <c r="H20" s="265">
        <v>14998.583333333334</v>
      </c>
      <c r="I20" s="265">
        <v>15202.216666666669</v>
      </c>
      <c r="J20" s="265">
        <v>15544.433333333334</v>
      </c>
      <c r="K20" s="263">
        <v>14860</v>
      </c>
      <c r="L20" s="263">
        <v>14314.15</v>
      </c>
      <c r="M20" s="263">
        <v>0.17230000000000001</v>
      </c>
    </row>
    <row r="21" spans="1:13">
      <c r="A21" s="282">
        <v>12</v>
      </c>
      <c r="B21" s="263" t="s">
        <v>40</v>
      </c>
      <c r="C21" s="263">
        <v>889.65</v>
      </c>
      <c r="D21" s="265">
        <v>875.08333333333337</v>
      </c>
      <c r="E21" s="265">
        <v>854.76666666666677</v>
      </c>
      <c r="F21" s="265">
        <v>819.88333333333344</v>
      </c>
      <c r="G21" s="265">
        <v>799.56666666666683</v>
      </c>
      <c r="H21" s="265">
        <v>909.9666666666667</v>
      </c>
      <c r="I21" s="265">
        <v>930.2833333333333</v>
      </c>
      <c r="J21" s="265">
        <v>965.16666666666663</v>
      </c>
      <c r="K21" s="263">
        <v>895.4</v>
      </c>
      <c r="L21" s="263">
        <v>840.2</v>
      </c>
      <c r="M21" s="263">
        <v>47.949950000000001</v>
      </c>
    </row>
    <row r="22" spans="1:13">
      <c r="A22" s="282">
        <v>13</v>
      </c>
      <c r="B22" s="263" t="s">
        <v>289</v>
      </c>
      <c r="C22" s="263">
        <v>1192.5999999999999</v>
      </c>
      <c r="D22" s="265">
        <v>1155.4333333333332</v>
      </c>
      <c r="E22" s="265">
        <v>1118.2666666666664</v>
      </c>
      <c r="F22" s="265">
        <v>1043.9333333333332</v>
      </c>
      <c r="G22" s="265">
        <v>1006.7666666666664</v>
      </c>
      <c r="H22" s="265">
        <v>1229.7666666666664</v>
      </c>
      <c r="I22" s="265">
        <v>1266.9333333333329</v>
      </c>
      <c r="J22" s="265">
        <v>1341.2666666666664</v>
      </c>
      <c r="K22" s="263">
        <v>1192.5999999999999</v>
      </c>
      <c r="L22" s="263">
        <v>1081.0999999999999</v>
      </c>
      <c r="M22" s="263">
        <v>6.2262000000000004</v>
      </c>
    </row>
    <row r="23" spans="1:13">
      <c r="A23" s="282">
        <v>14</v>
      </c>
      <c r="B23" s="263" t="s">
        <v>41</v>
      </c>
      <c r="C23" s="263">
        <v>686.25</v>
      </c>
      <c r="D23" s="265">
        <v>678.2833333333333</v>
      </c>
      <c r="E23" s="265">
        <v>665.06666666666661</v>
      </c>
      <c r="F23" s="265">
        <v>643.88333333333333</v>
      </c>
      <c r="G23" s="265">
        <v>630.66666666666663</v>
      </c>
      <c r="H23" s="265">
        <v>699.46666666666658</v>
      </c>
      <c r="I23" s="265">
        <v>712.68333333333328</v>
      </c>
      <c r="J23" s="265">
        <v>733.86666666666656</v>
      </c>
      <c r="K23" s="263">
        <v>691.5</v>
      </c>
      <c r="L23" s="263">
        <v>657.1</v>
      </c>
      <c r="M23" s="263">
        <v>103.73421999999999</v>
      </c>
    </row>
    <row r="24" spans="1:13">
      <c r="A24" s="282">
        <v>15</v>
      </c>
      <c r="B24" s="263" t="s">
        <v>832</v>
      </c>
      <c r="C24" s="263">
        <v>739.2</v>
      </c>
      <c r="D24" s="265">
        <v>718.4</v>
      </c>
      <c r="E24" s="265">
        <v>691.8</v>
      </c>
      <c r="F24" s="265">
        <v>644.4</v>
      </c>
      <c r="G24" s="265">
        <v>617.79999999999995</v>
      </c>
      <c r="H24" s="265">
        <v>765.8</v>
      </c>
      <c r="I24" s="265">
        <v>792.40000000000009</v>
      </c>
      <c r="J24" s="265">
        <v>839.8</v>
      </c>
      <c r="K24" s="263">
        <v>745</v>
      </c>
      <c r="L24" s="263">
        <v>671</v>
      </c>
      <c r="M24" s="263">
        <v>57.147239999999996</v>
      </c>
    </row>
    <row r="25" spans="1:13">
      <c r="A25" s="282">
        <v>16</v>
      </c>
      <c r="B25" s="263" t="s">
        <v>290</v>
      </c>
      <c r="C25" s="263">
        <v>767.8</v>
      </c>
      <c r="D25" s="265">
        <v>751.26666666666677</v>
      </c>
      <c r="E25" s="265">
        <v>730.53333333333353</v>
      </c>
      <c r="F25" s="265">
        <v>693.26666666666677</v>
      </c>
      <c r="G25" s="265">
        <v>672.53333333333353</v>
      </c>
      <c r="H25" s="265">
        <v>788.53333333333353</v>
      </c>
      <c r="I25" s="265">
        <v>809.26666666666688</v>
      </c>
      <c r="J25" s="265">
        <v>846.53333333333353</v>
      </c>
      <c r="K25" s="263">
        <v>772</v>
      </c>
      <c r="L25" s="263">
        <v>714</v>
      </c>
      <c r="M25" s="263">
        <v>8.1931799999999999</v>
      </c>
    </row>
    <row r="26" spans="1:13">
      <c r="A26" s="282">
        <v>17</v>
      </c>
      <c r="B26" s="263" t="s">
        <v>223</v>
      </c>
      <c r="C26" s="263">
        <v>120.8</v>
      </c>
      <c r="D26" s="265">
        <v>120</v>
      </c>
      <c r="E26" s="265">
        <v>116.35</v>
      </c>
      <c r="F26" s="265">
        <v>111.89999999999999</v>
      </c>
      <c r="G26" s="265">
        <v>108.24999999999999</v>
      </c>
      <c r="H26" s="265">
        <v>124.45</v>
      </c>
      <c r="I26" s="265">
        <v>128.10000000000002</v>
      </c>
      <c r="J26" s="265">
        <v>132.55000000000001</v>
      </c>
      <c r="K26" s="263">
        <v>123.65</v>
      </c>
      <c r="L26" s="263">
        <v>115.55</v>
      </c>
      <c r="M26" s="263">
        <v>38.957030000000003</v>
      </c>
    </row>
    <row r="27" spans="1:13">
      <c r="A27" s="282">
        <v>18</v>
      </c>
      <c r="B27" s="263" t="s">
        <v>224</v>
      </c>
      <c r="C27" s="263">
        <v>206.15</v>
      </c>
      <c r="D27" s="265">
        <v>203.78333333333333</v>
      </c>
      <c r="E27" s="265">
        <v>198.36666666666667</v>
      </c>
      <c r="F27" s="265">
        <v>190.58333333333334</v>
      </c>
      <c r="G27" s="265">
        <v>185.16666666666669</v>
      </c>
      <c r="H27" s="265">
        <v>211.56666666666666</v>
      </c>
      <c r="I27" s="265">
        <v>216.98333333333335</v>
      </c>
      <c r="J27" s="265">
        <v>224.76666666666665</v>
      </c>
      <c r="K27" s="263">
        <v>209.2</v>
      </c>
      <c r="L27" s="263">
        <v>196</v>
      </c>
      <c r="M27" s="263">
        <v>35.559310000000004</v>
      </c>
    </row>
    <row r="28" spans="1:13">
      <c r="A28" s="282">
        <v>19</v>
      </c>
      <c r="B28" s="263" t="s">
        <v>225</v>
      </c>
      <c r="C28" s="263">
        <v>1809.75</v>
      </c>
      <c r="D28" s="265">
        <v>1791.0833333333333</v>
      </c>
      <c r="E28" s="265">
        <v>1750.1666666666665</v>
      </c>
      <c r="F28" s="265">
        <v>1690.5833333333333</v>
      </c>
      <c r="G28" s="265">
        <v>1649.6666666666665</v>
      </c>
      <c r="H28" s="265">
        <v>1850.6666666666665</v>
      </c>
      <c r="I28" s="265">
        <v>1891.583333333333</v>
      </c>
      <c r="J28" s="265">
        <v>1951.1666666666665</v>
      </c>
      <c r="K28" s="263">
        <v>1832</v>
      </c>
      <c r="L28" s="263">
        <v>1731.5</v>
      </c>
      <c r="M28" s="263">
        <v>0.95474999999999999</v>
      </c>
    </row>
    <row r="29" spans="1:13">
      <c r="A29" s="282">
        <v>20</v>
      </c>
      <c r="B29" s="263" t="s">
        <v>294</v>
      </c>
      <c r="C29" s="263">
        <v>887.55</v>
      </c>
      <c r="D29" s="265">
        <v>881.2833333333333</v>
      </c>
      <c r="E29" s="265">
        <v>870.56666666666661</v>
      </c>
      <c r="F29" s="265">
        <v>853.58333333333326</v>
      </c>
      <c r="G29" s="265">
        <v>842.86666666666656</v>
      </c>
      <c r="H29" s="265">
        <v>898.26666666666665</v>
      </c>
      <c r="I29" s="265">
        <v>908.98333333333335</v>
      </c>
      <c r="J29" s="265">
        <v>925.9666666666667</v>
      </c>
      <c r="K29" s="263">
        <v>892</v>
      </c>
      <c r="L29" s="263">
        <v>864.3</v>
      </c>
      <c r="M29" s="263">
        <v>2.4957199999999999</v>
      </c>
    </row>
    <row r="30" spans="1:13">
      <c r="A30" s="282">
        <v>21</v>
      </c>
      <c r="B30" s="263" t="s">
        <v>226</v>
      </c>
      <c r="C30" s="263">
        <v>2624.85</v>
      </c>
      <c r="D30" s="265">
        <v>2614.75</v>
      </c>
      <c r="E30" s="265">
        <v>2594.5</v>
      </c>
      <c r="F30" s="265">
        <v>2564.15</v>
      </c>
      <c r="G30" s="265">
        <v>2543.9</v>
      </c>
      <c r="H30" s="265">
        <v>2645.1</v>
      </c>
      <c r="I30" s="265">
        <v>2665.35</v>
      </c>
      <c r="J30" s="265">
        <v>2695.7</v>
      </c>
      <c r="K30" s="263">
        <v>2635</v>
      </c>
      <c r="L30" s="263">
        <v>2584.4</v>
      </c>
      <c r="M30" s="263">
        <v>1.4366699999999999</v>
      </c>
    </row>
    <row r="31" spans="1:13">
      <c r="A31" s="282">
        <v>22</v>
      </c>
      <c r="B31" s="263" t="s">
        <v>44</v>
      </c>
      <c r="C31" s="263">
        <v>868.8</v>
      </c>
      <c r="D31" s="265">
        <v>866.41666666666663</v>
      </c>
      <c r="E31" s="265">
        <v>855.38333333333321</v>
      </c>
      <c r="F31" s="265">
        <v>841.96666666666658</v>
      </c>
      <c r="G31" s="265">
        <v>830.93333333333317</v>
      </c>
      <c r="H31" s="265">
        <v>879.83333333333326</v>
      </c>
      <c r="I31" s="265">
        <v>890.86666666666679</v>
      </c>
      <c r="J31" s="265">
        <v>904.2833333333333</v>
      </c>
      <c r="K31" s="263">
        <v>877.45</v>
      </c>
      <c r="L31" s="263">
        <v>853</v>
      </c>
      <c r="M31" s="263">
        <v>14.088609999999999</v>
      </c>
    </row>
    <row r="32" spans="1:13">
      <c r="A32" s="282">
        <v>23</v>
      </c>
      <c r="B32" s="263" t="s">
        <v>45</v>
      </c>
      <c r="C32" s="263">
        <v>283.45</v>
      </c>
      <c r="D32" s="265">
        <v>280.7</v>
      </c>
      <c r="E32" s="265">
        <v>276.79999999999995</v>
      </c>
      <c r="F32" s="265">
        <v>270.14999999999998</v>
      </c>
      <c r="G32" s="265">
        <v>266.24999999999994</v>
      </c>
      <c r="H32" s="265">
        <v>287.34999999999997</v>
      </c>
      <c r="I32" s="265">
        <v>291.24999999999994</v>
      </c>
      <c r="J32" s="265">
        <v>297.89999999999998</v>
      </c>
      <c r="K32" s="263">
        <v>284.60000000000002</v>
      </c>
      <c r="L32" s="263">
        <v>274.05</v>
      </c>
      <c r="M32" s="263">
        <v>67.531080000000003</v>
      </c>
    </row>
    <row r="33" spans="1:13">
      <c r="A33" s="282">
        <v>24</v>
      </c>
      <c r="B33" s="263" t="s">
        <v>46</v>
      </c>
      <c r="C33" s="263">
        <v>2934.6</v>
      </c>
      <c r="D33" s="265">
        <v>2934.9</v>
      </c>
      <c r="E33" s="265">
        <v>2886.9500000000003</v>
      </c>
      <c r="F33" s="265">
        <v>2839.3</v>
      </c>
      <c r="G33" s="265">
        <v>2791.3500000000004</v>
      </c>
      <c r="H33" s="265">
        <v>2982.55</v>
      </c>
      <c r="I33" s="265">
        <v>3030.5</v>
      </c>
      <c r="J33" s="265">
        <v>3078.15</v>
      </c>
      <c r="K33" s="263">
        <v>2982.85</v>
      </c>
      <c r="L33" s="263">
        <v>2887.25</v>
      </c>
      <c r="M33" s="263">
        <v>22.883040000000001</v>
      </c>
    </row>
    <row r="34" spans="1:13">
      <c r="A34" s="282">
        <v>25</v>
      </c>
      <c r="B34" s="263" t="s">
        <v>47</v>
      </c>
      <c r="C34" s="263">
        <v>225.1</v>
      </c>
      <c r="D34" s="265">
        <v>220.95000000000002</v>
      </c>
      <c r="E34" s="265">
        <v>214.40000000000003</v>
      </c>
      <c r="F34" s="265">
        <v>203.70000000000002</v>
      </c>
      <c r="G34" s="265">
        <v>197.15000000000003</v>
      </c>
      <c r="H34" s="265">
        <v>231.65000000000003</v>
      </c>
      <c r="I34" s="265">
        <v>238.20000000000005</v>
      </c>
      <c r="J34" s="265">
        <v>248.90000000000003</v>
      </c>
      <c r="K34" s="263">
        <v>227.5</v>
      </c>
      <c r="L34" s="263">
        <v>210.25</v>
      </c>
      <c r="M34" s="263">
        <v>107.88227999999999</v>
      </c>
    </row>
    <row r="35" spans="1:13">
      <c r="A35" s="282">
        <v>26</v>
      </c>
      <c r="B35" s="263" t="s">
        <v>48</v>
      </c>
      <c r="C35" s="263">
        <v>116.3</v>
      </c>
      <c r="D35" s="265">
        <v>113.76666666666667</v>
      </c>
      <c r="E35" s="265">
        <v>110.53333333333333</v>
      </c>
      <c r="F35" s="265">
        <v>104.76666666666667</v>
      </c>
      <c r="G35" s="265">
        <v>101.53333333333333</v>
      </c>
      <c r="H35" s="265">
        <v>119.53333333333333</v>
      </c>
      <c r="I35" s="265">
        <v>122.76666666666665</v>
      </c>
      <c r="J35" s="265">
        <v>128.53333333333333</v>
      </c>
      <c r="K35" s="263">
        <v>117</v>
      </c>
      <c r="L35" s="263">
        <v>108</v>
      </c>
      <c r="M35" s="263">
        <v>359.38285999999999</v>
      </c>
    </row>
    <row r="36" spans="1:13">
      <c r="A36" s="282">
        <v>27</v>
      </c>
      <c r="B36" s="263" t="s">
        <v>50</v>
      </c>
      <c r="C36" s="263">
        <v>2411.25</v>
      </c>
      <c r="D36" s="265">
        <v>2400.2000000000003</v>
      </c>
      <c r="E36" s="265">
        <v>2366.4000000000005</v>
      </c>
      <c r="F36" s="265">
        <v>2321.5500000000002</v>
      </c>
      <c r="G36" s="265">
        <v>2287.7500000000005</v>
      </c>
      <c r="H36" s="265">
        <v>2445.0500000000006</v>
      </c>
      <c r="I36" s="265">
        <v>2478.8500000000008</v>
      </c>
      <c r="J36" s="265">
        <v>2523.7000000000007</v>
      </c>
      <c r="K36" s="263">
        <v>2434</v>
      </c>
      <c r="L36" s="263">
        <v>2355.35</v>
      </c>
      <c r="M36" s="263">
        <v>37.380789999999998</v>
      </c>
    </row>
    <row r="37" spans="1:13">
      <c r="A37" s="282">
        <v>28</v>
      </c>
      <c r="B37" s="263" t="s">
        <v>52</v>
      </c>
      <c r="C37" s="263">
        <v>822.25</v>
      </c>
      <c r="D37" s="265">
        <v>815.31666666666661</v>
      </c>
      <c r="E37" s="265">
        <v>804.23333333333323</v>
      </c>
      <c r="F37" s="265">
        <v>786.21666666666658</v>
      </c>
      <c r="G37" s="265">
        <v>775.13333333333321</v>
      </c>
      <c r="H37" s="265">
        <v>833.33333333333326</v>
      </c>
      <c r="I37" s="265">
        <v>844.41666666666674</v>
      </c>
      <c r="J37" s="265">
        <v>862.43333333333328</v>
      </c>
      <c r="K37" s="263">
        <v>826.4</v>
      </c>
      <c r="L37" s="263">
        <v>797.3</v>
      </c>
      <c r="M37" s="263">
        <v>28.961410000000001</v>
      </c>
    </row>
    <row r="38" spans="1:13">
      <c r="A38" s="282">
        <v>29</v>
      </c>
      <c r="B38" s="263" t="s">
        <v>227</v>
      </c>
      <c r="C38" s="263">
        <v>2960.3</v>
      </c>
      <c r="D38" s="265">
        <v>2968.9333333333329</v>
      </c>
      <c r="E38" s="265">
        <v>2916.3666666666659</v>
      </c>
      <c r="F38" s="265">
        <v>2872.4333333333329</v>
      </c>
      <c r="G38" s="265">
        <v>2819.8666666666659</v>
      </c>
      <c r="H38" s="265">
        <v>3012.8666666666659</v>
      </c>
      <c r="I38" s="265">
        <v>3065.4333333333325</v>
      </c>
      <c r="J38" s="265">
        <v>3109.3666666666659</v>
      </c>
      <c r="K38" s="263">
        <v>3021.5</v>
      </c>
      <c r="L38" s="263">
        <v>2925</v>
      </c>
      <c r="M38" s="263">
        <v>5.7099500000000001</v>
      </c>
    </row>
    <row r="39" spans="1:13">
      <c r="A39" s="282">
        <v>30</v>
      </c>
      <c r="B39" s="263" t="s">
        <v>54</v>
      </c>
      <c r="C39" s="263">
        <v>726.25</v>
      </c>
      <c r="D39" s="265">
        <v>719.69999999999993</v>
      </c>
      <c r="E39" s="265">
        <v>710.04999999999984</v>
      </c>
      <c r="F39" s="265">
        <v>693.84999999999991</v>
      </c>
      <c r="G39" s="265">
        <v>684.19999999999982</v>
      </c>
      <c r="H39" s="265">
        <v>735.89999999999986</v>
      </c>
      <c r="I39" s="265">
        <v>745.55</v>
      </c>
      <c r="J39" s="265">
        <v>761.74999999999989</v>
      </c>
      <c r="K39" s="263">
        <v>729.35</v>
      </c>
      <c r="L39" s="263">
        <v>703.5</v>
      </c>
      <c r="M39" s="263">
        <v>203.77672000000001</v>
      </c>
    </row>
    <row r="40" spans="1:13">
      <c r="A40" s="282">
        <v>31</v>
      </c>
      <c r="B40" s="263" t="s">
        <v>55</v>
      </c>
      <c r="C40" s="263">
        <v>3650.05</v>
      </c>
      <c r="D40" s="265">
        <v>3631.0833333333335</v>
      </c>
      <c r="E40" s="265">
        <v>3589.166666666667</v>
      </c>
      <c r="F40" s="265">
        <v>3528.2833333333333</v>
      </c>
      <c r="G40" s="265">
        <v>3486.3666666666668</v>
      </c>
      <c r="H40" s="265">
        <v>3691.9666666666672</v>
      </c>
      <c r="I40" s="265">
        <v>3733.8833333333341</v>
      </c>
      <c r="J40" s="265">
        <v>3794.7666666666673</v>
      </c>
      <c r="K40" s="263">
        <v>3673</v>
      </c>
      <c r="L40" s="263">
        <v>3570.2</v>
      </c>
      <c r="M40" s="263">
        <v>11.32705</v>
      </c>
    </row>
    <row r="41" spans="1:13">
      <c r="A41" s="282">
        <v>32</v>
      </c>
      <c r="B41" s="263" t="s">
        <v>58</v>
      </c>
      <c r="C41" s="263">
        <v>5453.25</v>
      </c>
      <c r="D41" s="265">
        <v>5374.0999999999995</v>
      </c>
      <c r="E41" s="265">
        <v>5269.1999999999989</v>
      </c>
      <c r="F41" s="265">
        <v>5085.1499999999996</v>
      </c>
      <c r="G41" s="265">
        <v>4980.2499999999991</v>
      </c>
      <c r="H41" s="265">
        <v>5558.1499999999987</v>
      </c>
      <c r="I41" s="265">
        <v>5663.0499999999984</v>
      </c>
      <c r="J41" s="265">
        <v>5847.0999999999985</v>
      </c>
      <c r="K41" s="263">
        <v>5479</v>
      </c>
      <c r="L41" s="263">
        <v>5190.05</v>
      </c>
      <c r="M41" s="263">
        <v>32.203099999999999</v>
      </c>
    </row>
    <row r="42" spans="1:13">
      <c r="A42" s="282">
        <v>33</v>
      </c>
      <c r="B42" s="263" t="s">
        <v>57</v>
      </c>
      <c r="C42" s="263">
        <v>9440.65</v>
      </c>
      <c r="D42" s="265">
        <v>9380.6999999999989</v>
      </c>
      <c r="E42" s="265">
        <v>9271.5499999999975</v>
      </c>
      <c r="F42" s="265">
        <v>9102.4499999999989</v>
      </c>
      <c r="G42" s="265">
        <v>8993.2999999999975</v>
      </c>
      <c r="H42" s="265">
        <v>9549.7999999999975</v>
      </c>
      <c r="I42" s="265">
        <v>9658.9499999999989</v>
      </c>
      <c r="J42" s="265">
        <v>9828.0499999999975</v>
      </c>
      <c r="K42" s="263">
        <v>9489.85</v>
      </c>
      <c r="L42" s="263">
        <v>9211.6</v>
      </c>
      <c r="M42" s="263">
        <v>4.8812600000000002</v>
      </c>
    </row>
    <row r="43" spans="1:13">
      <c r="A43" s="282">
        <v>34</v>
      </c>
      <c r="B43" s="263" t="s">
        <v>228</v>
      </c>
      <c r="C43" s="263">
        <v>3429</v>
      </c>
      <c r="D43" s="265">
        <v>3465.3333333333335</v>
      </c>
      <c r="E43" s="265">
        <v>3323.666666666667</v>
      </c>
      <c r="F43" s="265">
        <v>3218.3333333333335</v>
      </c>
      <c r="G43" s="265">
        <v>3076.666666666667</v>
      </c>
      <c r="H43" s="265">
        <v>3570.666666666667</v>
      </c>
      <c r="I43" s="265">
        <v>3712.3333333333339</v>
      </c>
      <c r="J43" s="265">
        <v>3817.666666666667</v>
      </c>
      <c r="K43" s="263">
        <v>3607</v>
      </c>
      <c r="L43" s="263">
        <v>3360</v>
      </c>
      <c r="M43" s="263">
        <v>0.87375000000000003</v>
      </c>
    </row>
    <row r="44" spans="1:13">
      <c r="A44" s="282">
        <v>35</v>
      </c>
      <c r="B44" s="263" t="s">
        <v>59</v>
      </c>
      <c r="C44" s="263">
        <v>1616.85</v>
      </c>
      <c r="D44" s="265">
        <v>1592.3</v>
      </c>
      <c r="E44" s="265">
        <v>1554.6</v>
      </c>
      <c r="F44" s="265">
        <v>1492.35</v>
      </c>
      <c r="G44" s="265">
        <v>1454.6499999999999</v>
      </c>
      <c r="H44" s="265">
        <v>1654.55</v>
      </c>
      <c r="I44" s="265">
        <v>1692.2500000000002</v>
      </c>
      <c r="J44" s="265">
        <v>1754.5</v>
      </c>
      <c r="K44" s="263">
        <v>1630</v>
      </c>
      <c r="L44" s="263">
        <v>1530.05</v>
      </c>
      <c r="M44" s="263">
        <v>7.93208</v>
      </c>
    </row>
    <row r="45" spans="1:13">
      <c r="A45" s="282">
        <v>36</v>
      </c>
      <c r="B45" s="263" t="s">
        <v>229</v>
      </c>
      <c r="C45" s="263">
        <v>346.05</v>
      </c>
      <c r="D45" s="265">
        <v>342.18333333333334</v>
      </c>
      <c r="E45" s="265">
        <v>336.86666666666667</v>
      </c>
      <c r="F45" s="265">
        <v>327.68333333333334</v>
      </c>
      <c r="G45" s="265">
        <v>322.36666666666667</v>
      </c>
      <c r="H45" s="265">
        <v>351.36666666666667</v>
      </c>
      <c r="I45" s="265">
        <v>356.68333333333339</v>
      </c>
      <c r="J45" s="265">
        <v>365.86666666666667</v>
      </c>
      <c r="K45" s="263">
        <v>347.5</v>
      </c>
      <c r="L45" s="263">
        <v>333</v>
      </c>
      <c r="M45" s="263">
        <v>104.49988999999999</v>
      </c>
    </row>
    <row r="46" spans="1:13">
      <c r="A46" s="282">
        <v>37</v>
      </c>
      <c r="B46" s="263" t="s">
        <v>60</v>
      </c>
      <c r="C46" s="263">
        <v>73.7</v>
      </c>
      <c r="D46" s="265">
        <v>72.533333333333346</v>
      </c>
      <c r="E46" s="265">
        <v>70.716666666666697</v>
      </c>
      <c r="F46" s="265">
        <v>67.733333333333348</v>
      </c>
      <c r="G46" s="265">
        <v>65.9166666666667</v>
      </c>
      <c r="H46" s="265">
        <v>75.516666666666694</v>
      </c>
      <c r="I46" s="265">
        <v>77.333333333333329</v>
      </c>
      <c r="J46" s="265">
        <v>80.316666666666691</v>
      </c>
      <c r="K46" s="263">
        <v>74.349999999999994</v>
      </c>
      <c r="L46" s="263">
        <v>69.55</v>
      </c>
      <c r="M46" s="263">
        <v>636.57565</v>
      </c>
    </row>
    <row r="47" spans="1:13">
      <c r="A47" s="282">
        <v>38</v>
      </c>
      <c r="B47" s="263" t="s">
        <v>61</v>
      </c>
      <c r="C47" s="263">
        <v>66.7</v>
      </c>
      <c r="D47" s="265">
        <v>65.399999999999991</v>
      </c>
      <c r="E47" s="265">
        <v>63.799999999999983</v>
      </c>
      <c r="F47" s="265">
        <v>60.899999999999991</v>
      </c>
      <c r="G47" s="265">
        <v>59.299999999999983</v>
      </c>
      <c r="H47" s="265">
        <v>68.299999999999983</v>
      </c>
      <c r="I47" s="265">
        <v>69.899999999999977</v>
      </c>
      <c r="J47" s="265">
        <v>72.799999999999983</v>
      </c>
      <c r="K47" s="263">
        <v>67</v>
      </c>
      <c r="L47" s="263">
        <v>62.5</v>
      </c>
      <c r="M47" s="263">
        <v>67.485870000000006</v>
      </c>
    </row>
    <row r="48" spans="1:13">
      <c r="A48" s="282">
        <v>39</v>
      </c>
      <c r="B48" s="263" t="s">
        <v>62</v>
      </c>
      <c r="C48" s="263">
        <v>1489.8</v>
      </c>
      <c r="D48" s="265">
        <v>1473.3</v>
      </c>
      <c r="E48" s="265">
        <v>1446.6</v>
      </c>
      <c r="F48" s="265">
        <v>1403.3999999999999</v>
      </c>
      <c r="G48" s="265">
        <v>1376.6999999999998</v>
      </c>
      <c r="H48" s="265">
        <v>1516.5</v>
      </c>
      <c r="I48" s="265">
        <v>1543.2000000000003</v>
      </c>
      <c r="J48" s="265">
        <v>1586.4</v>
      </c>
      <c r="K48" s="263">
        <v>1500</v>
      </c>
      <c r="L48" s="263">
        <v>1430.1</v>
      </c>
      <c r="M48" s="263">
        <v>8.7224299999999992</v>
      </c>
    </row>
    <row r="49" spans="1:13">
      <c r="A49" s="282">
        <v>40</v>
      </c>
      <c r="B49" s="263" t="s">
        <v>65</v>
      </c>
      <c r="C49" s="263">
        <v>725.7</v>
      </c>
      <c r="D49" s="265">
        <v>715.66666666666663</v>
      </c>
      <c r="E49" s="265">
        <v>697.13333333333321</v>
      </c>
      <c r="F49" s="265">
        <v>668.56666666666661</v>
      </c>
      <c r="G49" s="265">
        <v>650.03333333333319</v>
      </c>
      <c r="H49" s="265">
        <v>744.23333333333323</v>
      </c>
      <c r="I49" s="265">
        <v>762.76666666666677</v>
      </c>
      <c r="J49" s="265">
        <v>791.33333333333326</v>
      </c>
      <c r="K49" s="263">
        <v>734.2</v>
      </c>
      <c r="L49" s="263">
        <v>687.1</v>
      </c>
      <c r="M49" s="263">
        <v>11.49193</v>
      </c>
    </row>
    <row r="50" spans="1:13">
      <c r="A50" s="282">
        <v>41</v>
      </c>
      <c r="B50" s="263" t="s">
        <v>64</v>
      </c>
      <c r="C50" s="263">
        <v>127.95</v>
      </c>
      <c r="D50" s="265">
        <v>127.66666666666667</v>
      </c>
      <c r="E50" s="265">
        <v>125.28333333333333</v>
      </c>
      <c r="F50" s="265">
        <v>122.61666666666666</v>
      </c>
      <c r="G50" s="265">
        <v>120.23333333333332</v>
      </c>
      <c r="H50" s="265">
        <v>130.33333333333334</v>
      </c>
      <c r="I50" s="265">
        <v>132.7166666666667</v>
      </c>
      <c r="J50" s="265">
        <v>135.38333333333335</v>
      </c>
      <c r="K50" s="263">
        <v>130.05000000000001</v>
      </c>
      <c r="L50" s="263">
        <v>125</v>
      </c>
      <c r="M50" s="263">
        <v>187.97976</v>
      </c>
    </row>
    <row r="51" spans="1:13">
      <c r="A51" s="282">
        <v>42</v>
      </c>
      <c r="B51" s="263" t="s">
        <v>66</v>
      </c>
      <c r="C51" s="263">
        <v>600.04999999999995</v>
      </c>
      <c r="D51" s="265">
        <v>594.6</v>
      </c>
      <c r="E51" s="265">
        <v>585.20000000000005</v>
      </c>
      <c r="F51" s="265">
        <v>570.35</v>
      </c>
      <c r="G51" s="265">
        <v>560.95000000000005</v>
      </c>
      <c r="H51" s="265">
        <v>609.45000000000005</v>
      </c>
      <c r="I51" s="265">
        <v>618.84999999999991</v>
      </c>
      <c r="J51" s="265">
        <v>633.70000000000005</v>
      </c>
      <c r="K51" s="263">
        <v>604</v>
      </c>
      <c r="L51" s="263">
        <v>579.75</v>
      </c>
      <c r="M51" s="263">
        <v>28.635120000000001</v>
      </c>
    </row>
    <row r="52" spans="1:13">
      <c r="A52" s="282">
        <v>43</v>
      </c>
      <c r="B52" s="263" t="s">
        <v>69</v>
      </c>
      <c r="C52" s="263">
        <v>52</v>
      </c>
      <c r="D52" s="265">
        <v>51.216666666666669</v>
      </c>
      <c r="E52" s="265">
        <v>49.933333333333337</v>
      </c>
      <c r="F52" s="265">
        <v>47.866666666666667</v>
      </c>
      <c r="G52" s="265">
        <v>46.583333333333336</v>
      </c>
      <c r="H52" s="265">
        <v>53.283333333333339</v>
      </c>
      <c r="I52" s="265">
        <v>54.56666666666667</v>
      </c>
      <c r="J52" s="265">
        <v>56.63333333333334</v>
      </c>
      <c r="K52" s="263">
        <v>52.5</v>
      </c>
      <c r="L52" s="263">
        <v>49.15</v>
      </c>
      <c r="M52" s="263">
        <v>1080.69373</v>
      </c>
    </row>
    <row r="53" spans="1:13">
      <c r="A53" s="282">
        <v>44</v>
      </c>
      <c r="B53" s="263" t="s">
        <v>73</v>
      </c>
      <c r="C53" s="263">
        <v>432.95</v>
      </c>
      <c r="D53" s="265">
        <v>430.18333333333334</v>
      </c>
      <c r="E53" s="265">
        <v>421.9666666666667</v>
      </c>
      <c r="F53" s="265">
        <v>410.98333333333335</v>
      </c>
      <c r="G53" s="265">
        <v>402.76666666666671</v>
      </c>
      <c r="H53" s="265">
        <v>441.16666666666669</v>
      </c>
      <c r="I53" s="265">
        <v>449.38333333333327</v>
      </c>
      <c r="J53" s="265">
        <v>460.36666666666667</v>
      </c>
      <c r="K53" s="263">
        <v>438.4</v>
      </c>
      <c r="L53" s="263">
        <v>419.2</v>
      </c>
      <c r="M53" s="263">
        <v>133.11474999999999</v>
      </c>
    </row>
    <row r="54" spans="1:13">
      <c r="A54" s="282">
        <v>45</v>
      </c>
      <c r="B54" s="263" t="s">
        <v>68</v>
      </c>
      <c r="C54" s="263">
        <v>529.95000000000005</v>
      </c>
      <c r="D54" s="265">
        <v>530.06666666666672</v>
      </c>
      <c r="E54" s="265">
        <v>525.38333333333344</v>
      </c>
      <c r="F54" s="265">
        <v>520.81666666666672</v>
      </c>
      <c r="G54" s="265">
        <v>516.13333333333344</v>
      </c>
      <c r="H54" s="265">
        <v>534.63333333333344</v>
      </c>
      <c r="I54" s="265">
        <v>539.31666666666661</v>
      </c>
      <c r="J54" s="265">
        <v>543.88333333333344</v>
      </c>
      <c r="K54" s="263">
        <v>534.75</v>
      </c>
      <c r="L54" s="263">
        <v>525.5</v>
      </c>
      <c r="M54" s="263">
        <v>486.83524999999997</v>
      </c>
    </row>
    <row r="55" spans="1:13">
      <c r="A55" s="282">
        <v>46</v>
      </c>
      <c r="B55" s="263" t="s">
        <v>70</v>
      </c>
      <c r="C55" s="263">
        <v>395.7</v>
      </c>
      <c r="D55" s="265">
        <v>393.18333333333339</v>
      </c>
      <c r="E55" s="265">
        <v>388.36666666666679</v>
      </c>
      <c r="F55" s="265">
        <v>381.03333333333342</v>
      </c>
      <c r="G55" s="265">
        <v>376.21666666666681</v>
      </c>
      <c r="H55" s="265">
        <v>400.51666666666677</v>
      </c>
      <c r="I55" s="265">
        <v>405.33333333333337</v>
      </c>
      <c r="J55" s="265">
        <v>412.66666666666674</v>
      </c>
      <c r="K55" s="263">
        <v>398</v>
      </c>
      <c r="L55" s="263">
        <v>385.85</v>
      </c>
      <c r="M55" s="263">
        <v>42.002079999999999</v>
      </c>
    </row>
    <row r="56" spans="1:13">
      <c r="A56" s="282">
        <v>47</v>
      </c>
      <c r="B56" s="263" t="s">
        <v>230</v>
      </c>
      <c r="C56" s="263">
        <v>1168.5</v>
      </c>
      <c r="D56" s="265">
        <v>1160.3333333333333</v>
      </c>
      <c r="E56" s="265">
        <v>1135.2166666666665</v>
      </c>
      <c r="F56" s="265">
        <v>1101.9333333333332</v>
      </c>
      <c r="G56" s="265">
        <v>1076.8166666666664</v>
      </c>
      <c r="H56" s="265">
        <v>1193.6166666666666</v>
      </c>
      <c r="I56" s="265">
        <v>1218.7333333333333</v>
      </c>
      <c r="J56" s="265">
        <v>1252.0166666666667</v>
      </c>
      <c r="K56" s="263">
        <v>1185.45</v>
      </c>
      <c r="L56" s="263">
        <v>1127.05</v>
      </c>
      <c r="M56" s="263">
        <v>0.96023999999999998</v>
      </c>
    </row>
    <row r="57" spans="1:13">
      <c r="A57" s="282">
        <v>48</v>
      </c>
      <c r="B57" s="263" t="s">
        <v>71</v>
      </c>
      <c r="C57" s="263">
        <v>14527.55</v>
      </c>
      <c r="D57" s="265">
        <v>14314.066666666666</v>
      </c>
      <c r="E57" s="265">
        <v>14038.533333333331</v>
      </c>
      <c r="F57" s="265">
        <v>13549.516666666665</v>
      </c>
      <c r="G57" s="265">
        <v>13273.98333333333</v>
      </c>
      <c r="H57" s="265">
        <v>14803.083333333332</v>
      </c>
      <c r="I57" s="265">
        <v>15078.616666666665</v>
      </c>
      <c r="J57" s="265">
        <v>15567.633333333333</v>
      </c>
      <c r="K57" s="263">
        <v>14589.6</v>
      </c>
      <c r="L57" s="263">
        <v>13825.05</v>
      </c>
      <c r="M57" s="263">
        <v>0.60777999999999999</v>
      </c>
    </row>
    <row r="58" spans="1:13">
      <c r="A58" s="282">
        <v>49</v>
      </c>
      <c r="B58" s="263" t="s">
        <v>74</v>
      </c>
      <c r="C58" s="263">
        <v>3466.6</v>
      </c>
      <c r="D58" s="265">
        <v>3446.8166666666671</v>
      </c>
      <c r="E58" s="265">
        <v>3398.7833333333342</v>
      </c>
      <c r="F58" s="265">
        <v>3330.9666666666672</v>
      </c>
      <c r="G58" s="265">
        <v>3282.9333333333343</v>
      </c>
      <c r="H58" s="265">
        <v>3514.6333333333341</v>
      </c>
      <c r="I58" s="265">
        <v>3562.666666666667</v>
      </c>
      <c r="J58" s="265">
        <v>3630.483333333334</v>
      </c>
      <c r="K58" s="263">
        <v>3494.85</v>
      </c>
      <c r="L58" s="263">
        <v>3379</v>
      </c>
      <c r="M58" s="263">
        <v>13.123749999999999</v>
      </c>
    </row>
    <row r="59" spans="1:13">
      <c r="A59" s="282">
        <v>50</v>
      </c>
      <c r="B59" s="263" t="s">
        <v>80</v>
      </c>
      <c r="C59" s="263">
        <v>608.20000000000005</v>
      </c>
      <c r="D59" s="265">
        <v>600.11666666666667</v>
      </c>
      <c r="E59" s="265">
        <v>588.18333333333339</v>
      </c>
      <c r="F59" s="265">
        <v>568.16666666666674</v>
      </c>
      <c r="G59" s="265">
        <v>556.23333333333346</v>
      </c>
      <c r="H59" s="265">
        <v>620.13333333333333</v>
      </c>
      <c r="I59" s="265">
        <v>632.06666666666649</v>
      </c>
      <c r="J59" s="265">
        <v>652.08333333333326</v>
      </c>
      <c r="K59" s="263">
        <v>612.04999999999995</v>
      </c>
      <c r="L59" s="263">
        <v>580.1</v>
      </c>
      <c r="M59" s="263">
        <v>2.19164</v>
      </c>
    </row>
    <row r="60" spans="1:13">
      <c r="A60" s="282">
        <v>51</v>
      </c>
      <c r="B60" s="263" t="s">
        <v>75</v>
      </c>
      <c r="C60" s="263">
        <v>425.4</v>
      </c>
      <c r="D60" s="265">
        <v>420.51666666666671</v>
      </c>
      <c r="E60" s="265">
        <v>413.23333333333341</v>
      </c>
      <c r="F60" s="265">
        <v>401.06666666666672</v>
      </c>
      <c r="G60" s="265">
        <v>393.78333333333342</v>
      </c>
      <c r="H60" s="265">
        <v>432.68333333333339</v>
      </c>
      <c r="I60" s="265">
        <v>439.9666666666667</v>
      </c>
      <c r="J60" s="265">
        <v>452.13333333333338</v>
      </c>
      <c r="K60" s="263">
        <v>427.8</v>
      </c>
      <c r="L60" s="263">
        <v>408.35</v>
      </c>
      <c r="M60" s="263">
        <v>17.231809999999999</v>
      </c>
    </row>
    <row r="61" spans="1:13">
      <c r="A61" s="282">
        <v>52</v>
      </c>
      <c r="B61" s="263" t="s">
        <v>76</v>
      </c>
      <c r="C61" s="263">
        <v>151</v>
      </c>
      <c r="D61" s="265">
        <v>148.26666666666665</v>
      </c>
      <c r="E61" s="265">
        <v>144.1333333333333</v>
      </c>
      <c r="F61" s="265">
        <v>137.26666666666665</v>
      </c>
      <c r="G61" s="265">
        <v>133.1333333333333</v>
      </c>
      <c r="H61" s="265">
        <v>155.1333333333333</v>
      </c>
      <c r="I61" s="265">
        <v>159.26666666666662</v>
      </c>
      <c r="J61" s="265">
        <v>166.1333333333333</v>
      </c>
      <c r="K61" s="263">
        <v>152.4</v>
      </c>
      <c r="L61" s="263">
        <v>141.4</v>
      </c>
      <c r="M61" s="263">
        <v>238.96696</v>
      </c>
    </row>
    <row r="62" spans="1:13">
      <c r="A62" s="282">
        <v>53</v>
      </c>
      <c r="B62" s="263" t="s">
        <v>77</v>
      </c>
      <c r="C62" s="263">
        <v>118.55</v>
      </c>
      <c r="D62" s="265">
        <v>119.55</v>
      </c>
      <c r="E62" s="265">
        <v>116.69999999999999</v>
      </c>
      <c r="F62" s="265">
        <v>114.85</v>
      </c>
      <c r="G62" s="265">
        <v>111.99999999999999</v>
      </c>
      <c r="H62" s="265">
        <v>121.39999999999999</v>
      </c>
      <c r="I62" s="265">
        <v>124.24999999999999</v>
      </c>
      <c r="J62" s="265">
        <v>126.1</v>
      </c>
      <c r="K62" s="263">
        <v>122.4</v>
      </c>
      <c r="L62" s="263">
        <v>117.7</v>
      </c>
      <c r="M62" s="263">
        <v>29.337399999999999</v>
      </c>
    </row>
    <row r="63" spans="1:13">
      <c r="A63" s="282">
        <v>54</v>
      </c>
      <c r="B63" s="263" t="s">
        <v>81</v>
      </c>
      <c r="C63" s="263">
        <v>552.85</v>
      </c>
      <c r="D63" s="265">
        <v>543.43333333333339</v>
      </c>
      <c r="E63" s="265">
        <v>527.91666666666674</v>
      </c>
      <c r="F63" s="265">
        <v>502.98333333333335</v>
      </c>
      <c r="G63" s="265">
        <v>487.4666666666667</v>
      </c>
      <c r="H63" s="265">
        <v>568.36666666666679</v>
      </c>
      <c r="I63" s="265">
        <v>583.88333333333344</v>
      </c>
      <c r="J63" s="265">
        <v>608.81666666666683</v>
      </c>
      <c r="K63" s="263">
        <v>558.95000000000005</v>
      </c>
      <c r="L63" s="263">
        <v>518.5</v>
      </c>
      <c r="M63" s="263">
        <v>60.002330000000001</v>
      </c>
    </row>
    <row r="64" spans="1:13">
      <c r="A64" s="282">
        <v>55</v>
      </c>
      <c r="B64" s="263" t="s">
        <v>82</v>
      </c>
      <c r="C64" s="263">
        <v>760.65</v>
      </c>
      <c r="D64" s="265">
        <v>755.33333333333337</v>
      </c>
      <c r="E64" s="265">
        <v>743.41666666666674</v>
      </c>
      <c r="F64" s="265">
        <v>726.18333333333339</v>
      </c>
      <c r="G64" s="265">
        <v>714.26666666666677</v>
      </c>
      <c r="H64" s="265">
        <v>772.56666666666672</v>
      </c>
      <c r="I64" s="265">
        <v>784.48333333333346</v>
      </c>
      <c r="J64" s="265">
        <v>801.7166666666667</v>
      </c>
      <c r="K64" s="263">
        <v>767.25</v>
      </c>
      <c r="L64" s="263">
        <v>738.1</v>
      </c>
      <c r="M64" s="263">
        <v>52.62</v>
      </c>
    </row>
    <row r="65" spans="1:13">
      <c r="A65" s="282">
        <v>56</v>
      </c>
      <c r="B65" s="263" t="s">
        <v>231</v>
      </c>
      <c r="C65" s="263">
        <v>169.55</v>
      </c>
      <c r="D65" s="265">
        <v>168.1</v>
      </c>
      <c r="E65" s="265">
        <v>164.2</v>
      </c>
      <c r="F65" s="265">
        <v>158.85</v>
      </c>
      <c r="G65" s="265">
        <v>154.94999999999999</v>
      </c>
      <c r="H65" s="265">
        <v>173.45</v>
      </c>
      <c r="I65" s="265">
        <v>177.35000000000002</v>
      </c>
      <c r="J65" s="265">
        <v>182.7</v>
      </c>
      <c r="K65" s="263">
        <v>172</v>
      </c>
      <c r="L65" s="263">
        <v>162.75</v>
      </c>
      <c r="M65" s="263">
        <v>57.72184</v>
      </c>
    </row>
    <row r="66" spans="1:13">
      <c r="A66" s="282">
        <v>57</v>
      </c>
      <c r="B66" s="263" t="s">
        <v>83</v>
      </c>
      <c r="C66" s="263">
        <v>136.30000000000001</v>
      </c>
      <c r="D66" s="265">
        <v>136.6</v>
      </c>
      <c r="E66" s="265">
        <v>133.19999999999999</v>
      </c>
      <c r="F66" s="265">
        <v>130.1</v>
      </c>
      <c r="G66" s="265">
        <v>126.69999999999999</v>
      </c>
      <c r="H66" s="265">
        <v>139.69999999999999</v>
      </c>
      <c r="I66" s="265">
        <v>143.10000000000002</v>
      </c>
      <c r="J66" s="265">
        <v>146.19999999999999</v>
      </c>
      <c r="K66" s="263">
        <v>140</v>
      </c>
      <c r="L66" s="263">
        <v>133.5</v>
      </c>
      <c r="M66" s="263">
        <v>332.94812000000002</v>
      </c>
    </row>
    <row r="67" spans="1:13">
      <c r="A67" s="282">
        <v>58</v>
      </c>
      <c r="B67" s="263" t="s">
        <v>823</v>
      </c>
      <c r="C67" s="263">
        <v>2966.75</v>
      </c>
      <c r="D67" s="265">
        <v>2927.2666666666664</v>
      </c>
      <c r="E67" s="265">
        <v>2854.5333333333328</v>
      </c>
      <c r="F67" s="265">
        <v>2742.3166666666666</v>
      </c>
      <c r="G67" s="265">
        <v>2669.583333333333</v>
      </c>
      <c r="H67" s="265">
        <v>3039.4833333333327</v>
      </c>
      <c r="I67" s="265">
        <v>3112.2166666666662</v>
      </c>
      <c r="J67" s="265">
        <v>3224.4333333333325</v>
      </c>
      <c r="K67" s="263">
        <v>3000</v>
      </c>
      <c r="L67" s="263">
        <v>2815.05</v>
      </c>
      <c r="M67" s="263">
        <v>4.8153100000000002</v>
      </c>
    </row>
    <row r="68" spans="1:13">
      <c r="A68" s="282">
        <v>59</v>
      </c>
      <c r="B68" s="263" t="s">
        <v>84</v>
      </c>
      <c r="C68" s="263">
        <v>1578.85</v>
      </c>
      <c r="D68" s="265">
        <v>1571.3833333333332</v>
      </c>
      <c r="E68" s="265">
        <v>1550.7666666666664</v>
      </c>
      <c r="F68" s="265">
        <v>1522.6833333333332</v>
      </c>
      <c r="G68" s="265">
        <v>1502.0666666666664</v>
      </c>
      <c r="H68" s="265">
        <v>1599.4666666666665</v>
      </c>
      <c r="I68" s="265">
        <v>1620.0833333333333</v>
      </c>
      <c r="J68" s="265">
        <v>1648.1666666666665</v>
      </c>
      <c r="K68" s="263">
        <v>1592</v>
      </c>
      <c r="L68" s="263">
        <v>1543.3</v>
      </c>
      <c r="M68" s="263">
        <v>9.2697199999999995</v>
      </c>
    </row>
    <row r="69" spans="1:13">
      <c r="A69" s="282">
        <v>60</v>
      </c>
      <c r="B69" s="263" t="s">
        <v>85</v>
      </c>
      <c r="C69" s="263">
        <v>560.54999999999995</v>
      </c>
      <c r="D69" s="265">
        <v>550.65</v>
      </c>
      <c r="E69" s="265">
        <v>538.15</v>
      </c>
      <c r="F69" s="265">
        <v>515.75</v>
      </c>
      <c r="G69" s="265">
        <v>503.25</v>
      </c>
      <c r="H69" s="265">
        <v>573.04999999999995</v>
      </c>
      <c r="I69" s="265">
        <v>585.54999999999995</v>
      </c>
      <c r="J69" s="265">
        <v>607.94999999999993</v>
      </c>
      <c r="K69" s="263">
        <v>563.15</v>
      </c>
      <c r="L69" s="263">
        <v>528.25</v>
      </c>
      <c r="M69" s="263">
        <v>27.263190000000002</v>
      </c>
    </row>
    <row r="70" spans="1:13">
      <c r="A70" s="282">
        <v>61</v>
      </c>
      <c r="B70" s="263" t="s">
        <v>232</v>
      </c>
      <c r="C70" s="263">
        <v>753.75</v>
      </c>
      <c r="D70" s="265">
        <v>746.5</v>
      </c>
      <c r="E70" s="265">
        <v>732.35</v>
      </c>
      <c r="F70" s="265">
        <v>710.95</v>
      </c>
      <c r="G70" s="265">
        <v>696.80000000000007</v>
      </c>
      <c r="H70" s="265">
        <v>767.9</v>
      </c>
      <c r="I70" s="265">
        <v>782.05000000000007</v>
      </c>
      <c r="J70" s="265">
        <v>803.44999999999993</v>
      </c>
      <c r="K70" s="263">
        <v>760.65</v>
      </c>
      <c r="L70" s="263">
        <v>725.1</v>
      </c>
      <c r="M70" s="263">
        <v>6.3503699999999998</v>
      </c>
    </row>
    <row r="71" spans="1:13">
      <c r="A71" s="282">
        <v>62</v>
      </c>
      <c r="B71" s="263" t="s">
        <v>233</v>
      </c>
      <c r="C71" s="263">
        <v>397.55</v>
      </c>
      <c r="D71" s="265">
        <v>390.84999999999997</v>
      </c>
      <c r="E71" s="265">
        <v>376.69999999999993</v>
      </c>
      <c r="F71" s="265">
        <v>355.84999999999997</v>
      </c>
      <c r="G71" s="265">
        <v>341.69999999999993</v>
      </c>
      <c r="H71" s="265">
        <v>411.69999999999993</v>
      </c>
      <c r="I71" s="265">
        <v>425.84999999999991</v>
      </c>
      <c r="J71" s="265">
        <v>446.69999999999993</v>
      </c>
      <c r="K71" s="263">
        <v>405</v>
      </c>
      <c r="L71" s="263">
        <v>370</v>
      </c>
      <c r="M71" s="263">
        <v>15.03323</v>
      </c>
    </row>
    <row r="72" spans="1:13">
      <c r="A72" s="282">
        <v>63</v>
      </c>
      <c r="B72" s="263" t="s">
        <v>86</v>
      </c>
      <c r="C72" s="263">
        <v>896.45</v>
      </c>
      <c r="D72" s="265">
        <v>881.73333333333323</v>
      </c>
      <c r="E72" s="265">
        <v>856.56666666666649</v>
      </c>
      <c r="F72" s="265">
        <v>816.68333333333328</v>
      </c>
      <c r="G72" s="265">
        <v>791.51666666666654</v>
      </c>
      <c r="H72" s="265">
        <v>921.61666666666645</v>
      </c>
      <c r="I72" s="265">
        <v>946.78333333333319</v>
      </c>
      <c r="J72" s="265">
        <v>986.6666666666664</v>
      </c>
      <c r="K72" s="263">
        <v>906.9</v>
      </c>
      <c r="L72" s="263">
        <v>841.85</v>
      </c>
      <c r="M72" s="263">
        <v>25.752500000000001</v>
      </c>
    </row>
    <row r="73" spans="1:13">
      <c r="A73" s="282">
        <v>64</v>
      </c>
      <c r="B73" s="263" t="s">
        <v>92</v>
      </c>
      <c r="C73" s="263">
        <v>287.39999999999998</v>
      </c>
      <c r="D73" s="265">
        <v>284.86666666666662</v>
      </c>
      <c r="E73" s="265">
        <v>280.28333333333325</v>
      </c>
      <c r="F73" s="265">
        <v>273.16666666666663</v>
      </c>
      <c r="G73" s="265">
        <v>268.58333333333326</v>
      </c>
      <c r="H73" s="265">
        <v>291.98333333333323</v>
      </c>
      <c r="I73" s="265">
        <v>296.56666666666661</v>
      </c>
      <c r="J73" s="265">
        <v>303.68333333333322</v>
      </c>
      <c r="K73" s="263">
        <v>289.45</v>
      </c>
      <c r="L73" s="263">
        <v>277.75</v>
      </c>
      <c r="M73" s="263">
        <v>90.775850000000005</v>
      </c>
    </row>
    <row r="74" spans="1:13">
      <c r="A74" s="282">
        <v>65</v>
      </c>
      <c r="B74" s="263" t="s">
        <v>87</v>
      </c>
      <c r="C74" s="263">
        <v>524.79999999999995</v>
      </c>
      <c r="D74" s="265">
        <v>522.51666666666665</v>
      </c>
      <c r="E74" s="265">
        <v>518.2833333333333</v>
      </c>
      <c r="F74" s="265">
        <v>511.76666666666665</v>
      </c>
      <c r="G74" s="265">
        <v>507.5333333333333</v>
      </c>
      <c r="H74" s="265">
        <v>529.0333333333333</v>
      </c>
      <c r="I74" s="265">
        <v>533.26666666666665</v>
      </c>
      <c r="J74" s="265">
        <v>539.7833333333333</v>
      </c>
      <c r="K74" s="263">
        <v>526.75</v>
      </c>
      <c r="L74" s="263">
        <v>516</v>
      </c>
      <c r="M74" s="263">
        <v>18.991520000000001</v>
      </c>
    </row>
    <row r="75" spans="1:13">
      <c r="A75" s="282">
        <v>66</v>
      </c>
      <c r="B75" s="263" t="s">
        <v>234</v>
      </c>
      <c r="C75" s="263">
        <v>1575.1</v>
      </c>
      <c r="D75" s="265">
        <v>1561.8999999999999</v>
      </c>
      <c r="E75" s="265">
        <v>1533.9999999999998</v>
      </c>
      <c r="F75" s="265">
        <v>1492.8999999999999</v>
      </c>
      <c r="G75" s="265">
        <v>1464.9999999999998</v>
      </c>
      <c r="H75" s="265">
        <v>1602.9999999999998</v>
      </c>
      <c r="I75" s="265">
        <v>1630.8999999999999</v>
      </c>
      <c r="J75" s="265">
        <v>1671.9999999999998</v>
      </c>
      <c r="K75" s="263">
        <v>1589.8</v>
      </c>
      <c r="L75" s="263">
        <v>1520.8</v>
      </c>
      <c r="M75" s="263">
        <v>1.71871</v>
      </c>
    </row>
    <row r="76" spans="1:13">
      <c r="A76" s="282">
        <v>67</v>
      </c>
      <c r="B76" s="263" t="s">
        <v>834</v>
      </c>
      <c r="C76" s="263">
        <v>275.14999999999998</v>
      </c>
      <c r="D76" s="265">
        <v>269.0333333333333</v>
      </c>
      <c r="E76" s="265">
        <v>259.36666666666662</v>
      </c>
      <c r="F76" s="265">
        <v>243.58333333333331</v>
      </c>
      <c r="G76" s="265">
        <v>233.91666666666663</v>
      </c>
      <c r="H76" s="265">
        <v>284.81666666666661</v>
      </c>
      <c r="I76" s="265">
        <v>294.48333333333335</v>
      </c>
      <c r="J76" s="265">
        <v>310.26666666666659</v>
      </c>
      <c r="K76" s="263">
        <v>278.7</v>
      </c>
      <c r="L76" s="263">
        <v>253.25</v>
      </c>
      <c r="M76" s="263">
        <v>27.672560000000001</v>
      </c>
    </row>
    <row r="77" spans="1:13">
      <c r="A77" s="282">
        <v>68</v>
      </c>
      <c r="B77" s="263" t="s">
        <v>90</v>
      </c>
      <c r="C77" s="263">
        <v>3370.3</v>
      </c>
      <c r="D77" s="265">
        <v>3310.0500000000006</v>
      </c>
      <c r="E77" s="265">
        <v>3213.5500000000011</v>
      </c>
      <c r="F77" s="265">
        <v>3056.8000000000006</v>
      </c>
      <c r="G77" s="265">
        <v>2960.3000000000011</v>
      </c>
      <c r="H77" s="265">
        <v>3466.8000000000011</v>
      </c>
      <c r="I77" s="265">
        <v>3563.3</v>
      </c>
      <c r="J77" s="265">
        <v>3720.0500000000011</v>
      </c>
      <c r="K77" s="263">
        <v>3406.55</v>
      </c>
      <c r="L77" s="263">
        <v>3153.3</v>
      </c>
      <c r="M77" s="263">
        <v>17.442350000000001</v>
      </c>
    </row>
    <row r="78" spans="1:13">
      <c r="A78" s="282">
        <v>69</v>
      </c>
      <c r="B78" s="263" t="s">
        <v>348</v>
      </c>
      <c r="C78" s="263">
        <v>2517.25</v>
      </c>
      <c r="D78" s="265">
        <v>2478.9666666666667</v>
      </c>
      <c r="E78" s="265">
        <v>2422.9333333333334</v>
      </c>
      <c r="F78" s="265">
        <v>2328.6166666666668</v>
      </c>
      <c r="G78" s="265">
        <v>2272.5833333333335</v>
      </c>
      <c r="H78" s="265">
        <v>2573.2833333333333</v>
      </c>
      <c r="I78" s="265">
        <v>2629.3166666666671</v>
      </c>
      <c r="J78" s="265">
        <v>2723.6333333333332</v>
      </c>
      <c r="K78" s="263">
        <v>2535</v>
      </c>
      <c r="L78" s="263">
        <v>2384.65</v>
      </c>
      <c r="M78" s="263">
        <v>2.8999199999999998</v>
      </c>
    </row>
    <row r="79" spans="1:13">
      <c r="A79" s="282">
        <v>70</v>
      </c>
      <c r="B79" s="263" t="s">
        <v>93</v>
      </c>
      <c r="C79" s="263">
        <v>4274.45</v>
      </c>
      <c r="D79" s="265">
        <v>4238.2666666666664</v>
      </c>
      <c r="E79" s="265">
        <v>4171.1833333333325</v>
      </c>
      <c r="F79" s="265">
        <v>4067.9166666666661</v>
      </c>
      <c r="G79" s="265">
        <v>4000.8333333333321</v>
      </c>
      <c r="H79" s="265">
        <v>4341.5333333333328</v>
      </c>
      <c r="I79" s="265">
        <v>4408.6166666666668</v>
      </c>
      <c r="J79" s="265">
        <v>4511.8833333333332</v>
      </c>
      <c r="K79" s="263">
        <v>4305.3500000000004</v>
      </c>
      <c r="L79" s="263">
        <v>4135</v>
      </c>
      <c r="M79" s="263">
        <v>14.12415</v>
      </c>
    </row>
    <row r="80" spans="1:13">
      <c r="A80" s="282">
        <v>71</v>
      </c>
      <c r="B80" s="263" t="s">
        <v>235</v>
      </c>
      <c r="C80" s="263">
        <v>84.15</v>
      </c>
      <c r="D80" s="265">
        <v>81.483333333333334</v>
      </c>
      <c r="E80" s="265">
        <v>78.816666666666663</v>
      </c>
      <c r="F80" s="265">
        <v>73.483333333333334</v>
      </c>
      <c r="G80" s="265">
        <v>70.816666666666663</v>
      </c>
      <c r="H80" s="265">
        <v>86.816666666666663</v>
      </c>
      <c r="I80" s="265">
        <v>89.48333333333332</v>
      </c>
      <c r="J80" s="265">
        <v>94.816666666666663</v>
      </c>
      <c r="K80" s="263">
        <v>84.15</v>
      </c>
      <c r="L80" s="263">
        <v>76.150000000000006</v>
      </c>
      <c r="M80" s="263">
        <v>121.55419999999999</v>
      </c>
    </row>
    <row r="81" spans="1:13">
      <c r="A81" s="282">
        <v>72</v>
      </c>
      <c r="B81" s="263" t="s">
        <v>94</v>
      </c>
      <c r="C81" s="263">
        <v>2661.5</v>
      </c>
      <c r="D81" s="265">
        <v>2646.1666666666665</v>
      </c>
      <c r="E81" s="265">
        <v>2615.333333333333</v>
      </c>
      <c r="F81" s="265">
        <v>2569.1666666666665</v>
      </c>
      <c r="G81" s="265">
        <v>2538.333333333333</v>
      </c>
      <c r="H81" s="265">
        <v>2692.333333333333</v>
      </c>
      <c r="I81" s="265">
        <v>2723.1666666666661</v>
      </c>
      <c r="J81" s="265">
        <v>2769.333333333333</v>
      </c>
      <c r="K81" s="263">
        <v>2677</v>
      </c>
      <c r="L81" s="263">
        <v>2600</v>
      </c>
      <c r="M81" s="263">
        <v>9.0671800000000005</v>
      </c>
    </row>
    <row r="82" spans="1:13">
      <c r="A82" s="282">
        <v>73</v>
      </c>
      <c r="B82" s="263" t="s">
        <v>236</v>
      </c>
      <c r="C82" s="263">
        <v>471.75</v>
      </c>
      <c r="D82" s="265">
        <v>474.73333333333335</v>
      </c>
      <c r="E82" s="265">
        <v>459.56666666666672</v>
      </c>
      <c r="F82" s="265">
        <v>447.38333333333338</v>
      </c>
      <c r="G82" s="265">
        <v>432.21666666666675</v>
      </c>
      <c r="H82" s="265">
        <v>486.91666666666669</v>
      </c>
      <c r="I82" s="265">
        <v>502.08333333333331</v>
      </c>
      <c r="J82" s="265">
        <v>514.26666666666665</v>
      </c>
      <c r="K82" s="263">
        <v>489.9</v>
      </c>
      <c r="L82" s="263">
        <v>462.55</v>
      </c>
      <c r="M82" s="263">
        <v>8.3346400000000003</v>
      </c>
    </row>
    <row r="83" spans="1:13">
      <c r="A83" s="282">
        <v>74</v>
      </c>
      <c r="B83" s="263" t="s">
        <v>237</v>
      </c>
      <c r="C83" s="263">
        <v>1417.55</v>
      </c>
      <c r="D83" s="265">
        <v>1404.5</v>
      </c>
      <c r="E83" s="265">
        <v>1383.8</v>
      </c>
      <c r="F83" s="265">
        <v>1350.05</v>
      </c>
      <c r="G83" s="265">
        <v>1329.35</v>
      </c>
      <c r="H83" s="265">
        <v>1438.25</v>
      </c>
      <c r="I83" s="265">
        <v>1458.9499999999998</v>
      </c>
      <c r="J83" s="265">
        <v>1492.7</v>
      </c>
      <c r="K83" s="263">
        <v>1425.2</v>
      </c>
      <c r="L83" s="263">
        <v>1370.75</v>
      </c>
      <c r="M83" s="263">
        <v>0.54518</v>
      </c>
    </row>
    <row r="84" spans="1:13">
      <c r="A84" s="282">
        <v>75</v>
      </c>
      <c r="B84" s="263" t="s">
        <v>96</v>
      </c>
      <c r="C84" s="263">
        <v>1343.15</v>
      </c>
      <c r="D84" s="265">
        <v>1330.4666666666667</v>
      </c>
      <c r="E84" s="265">
        <v>1311.4333333333334</v>
      </c>
      <c r="F84" s="265">
        <v>1279.7166666666667</v>
      </c>
      <c r="G84" s="265">
        <v>1260.6833333333334</v>
      </c>
      <c r="H84" s="265">
        <v>1362.1833333333334</v>
      </c>
      <c r="I84" s="265">
        <v>1381.2166666666667</v>
      </c>
      <c r="J84" s="265">
        <v>1412.9333333333334</v>
      </c>
      <c r="K84" s="263">
        <v>1349.5</v>
      </c>
      <c r="L84" s="263">
        <v>1298.75</v>
      </c>
      <c r="M84" s="263">
        <v>9.6273900000000001</v>
      </c>
    </row>
    <row r="85" spans="1:13">
      <c r="A85" s="282">
        <v>76</v>
      </c>
      <c r="B85" s="263" t="s">
        <v>97</v>
      </c>
      <c r="C85" s="263">
        <v>187.2</v>
      </c>
      <c r="D85" s="265">
        <v>186.16666666666666</v>
      </c>
      <c r="E85" s="265">
        <v>183.5333333333333</v>
      </c>
      <c r="F85" s="265">
        <v>179.86666666666665</v>
      </c>
      <c r="G85" s="265">
        <v>177.23333333333329</v>
      </c>
      <c r="H85" s="265">
        <v>189.83333333333331</v>
      </c>
      <c r="I85" s="265">
        <v>192.4666666666667</v>
      </c>
      <c r="J85" s="265">
        <v>196.13333333333333</v>
      </c>
      <c r="K85" s="263">
        <v>188.8</v>
      </c>
      <c r="L85" s="263">
        <v>182.5</v>
      </c>
      <c r="M85" s="263">
        <v>54.329819999999998</v>
      </c>
    </row>
    <row r="86" spans="1:13">
      <c r="A86" s="282">
        <v>77</v>
      </c>
      <c r="B86" s="263" t="s">
        <v>98</v>
      </c>
      <c r="C86" s="263">
        <v>77.900000000000006</v>
      </c>
      <c r="D86" s="265">
        <v>77.266666666666666</v>
      </c>
      <c r="E86" s="265">
        <v>75.033333333333331</v>
      </c>
      <c r="F86" s="265">
        <v>72.166666666666671</v>
      </c>
      <c r="G86" s="265">
        <v>69.933333333333337</v>
      </c>
      <c r="H86" s="265">
        <v>80.133333333333326</v>
      </c>
      <c r="I86" s="265">
        <v>82.366666666666646</v>
      </c>
      <c r="J86" s="265">
        <v>85.23333333333332</v>
      </c>
      <c r="K86" s="263">
        <v>79.5</v>
      </c>
      <c r="L86" s="263">
        <v>74.400000000000006</v>
      </c>
      <c r="M86" s="263">
        <v>296.96920999999998</v>
      </c>
    </row>
    <row r="87" spans="1:13">
      <c r="A87" s="282">
        <v>78</v>
      </c>
      <c r="B87" s="263" t="s">
        <v>359</v>
      </c>
      <c r="C87" s="263">
        <v>192.4</v>
      </c>
      <c r="D87" s="265">
        <v>190.29999999999998</v>
      </c>
      <c r="E87" s="265">
        <v>185.19999999999996</v>
      </c>
      <c r="F87" s="265">
        <v>177.99999999999997</v>
      </c>
      <c r="G87" s="265">
        <v>172.89999999999995</v>
      </c>
      <c r="H87" s="265">
        <v>197.49999999999997</v>
      </c>
      <c r="I87" s="265">
        <v>202.6</v>
      </c>
      <c r="J87" s="265">
        <v>209.79999999999998</v>
      </c>
      <c r="K87" s="263">
        <v>195.4</v>
      </c>
      <c r="L87" s="263">
        <v>183.1</v>
      </c>
      <c r="M87" s="263">
        <v>45.201189999999997</v>
      </c>
    </row>
    <row r="88" spans="1:13">
      <c r="A88" s="282">
        <v>79</v>
      </c>
      <c r="B88" s="263" t="s">
        <v>240</v>
      </c>
      <c r="C88" s="263">
        <v>55.9</v>
      </c>
      <c r="D88" s="265">
        <v>56.266666666666673</v>
      </c>
      <c r="E88" s="265">
        <v>55.533333333333346</v>
      </c>
      <c r="F88" s="265">
        <v>55.166666666666671</v>
      </c>
      <c r="G88" s="265">
        <v>54.433333333333344</v>
      </c>
      <c r="H88" s="265">
        <v>56.633333333333347</v>
      </c>
      <c r="I88" s="265">
        <v>57.366666666666681</v>
      </c>
      <c r="J88" s="265">
        <v>57.733333333333348</v>
      </c>
      <c r="K88" s="263">
        <v>57</v>
      </c>
      <c r="L88" s="263">
        <v>55.9</v>
      </c>
      <c r="M88" s="263">
        <v>41.735570000000003</v>
      </c>
    </row>
    <row r="89" spans="1:13">
      <c r="A89" s="282">
        <v>80</v>
      </c>
      <c r="B89" s="263" t="s">
        <v>99</v>
      </c>
      <c r="C89" s="263">
        <v>138.5</v>
      </c>
      <c r="D89" s="265">
        <v>135.85</v>
      </c>
      <c r="E89" s="265">
        <v>131.44999999999999</v>
      </c>
      <c r="F89" s="265">
        <v>124.4</v>
      </c>
      <c r="G89" s="265">
        <v>120</v>
      </c>
      <c r="H89" s="265">
        <v>142.89999999999998</v>
      </c>
      <c r="I89" s="265">
        <v>147.30000000000001</v>
      </c>
      <c r="J89" s="265">
        <v>154.34999999999997</v>
      </c>
      <c r="K89" s="263">
        <v>140.25</v>
      </c>
      <c r="L89" s="263">
        <v>128.80000000000001</v>
      </c>
      <c r="M89" s="263">
        <v>422.64807999999999</v>
      </c>
    </row>
    <row r="90" spans="1:13">
      <c r="A90" s="282">
        <v>81</v>
      </c>
      <c r="B90" s="263" t="s">
        <v>102</v>
      </c>
      <c r="C90" s="263">
        <v>25.3</v>
      </c>
      <c r="D90" s="265">
        <v>25.216666666666669</v>
      </c>
      <c r="E90" s="265">
        <v>24.783333333333339</v>
      </c>
      <c r="F90" s="265">
        <v>24.266666666666669</v>
      </c>
      <c r="G90" s="265">
        <v>23.833333333333339</v>
      </c>
      <c r="H90" s="265">
        <v>25.733333333333338</v>
      </c>
      <c r="I90" s="265">
        <v>26.166666666666668</v>
      </c>
      <c r="J90" s="265">
        <v>26.683333333333337</v>
      </c>
      <c r="K90" s="263">
        <v>25.65</v>
      </c>
      <c r="L90" s="263">
        <v>24.7</v>
      </c>
      <c r="M90" s="263">
        <v>217.79671999999999</v>
      </c>
    </row>
    <row r="91" spans="1:13">
      <c r="A91" s="282">
        <v>82</v>
      </c>
      <c r="B91" s="263" t="s">
        <v>241</v>
      </c>
      <c r="C91" s="263">
        <v>219.15</v>
      </c>
      <c r="D91" s="265">
        <v>222.71666666666667</v>
      </c>
      <c r="E91" s="265">
        <v>210.43333333333334</v>
      </c>
      <c r="F91" s="265">
        <v>201.71666666666667</v>
      </c>
      <c r="G91" s="265">
        <v>189.43333333333334</v>
      </c>
      <c r="H91" s="265">
        <v>231.43333333333334</v>
      </c>
      <c r="I91" s="265">
        <v>243.7166666666667</v>
      </c>
      <c r="J91" s="265">
        <v>252.43333333333334</v>
      </c>
      <c r="K91" s="263">
        <v>235</v>
      </c>
      <c r="L91" s="263">
        <v>214</v>
      </c>
      <c r="M91" s="263">
        <v>66.117840000000001</v>
      </c>
    </row>
    <row r="92" spans="1:13">
      <c r="A92" s="282">
        <v>83</v>
      </c>
      <c r="B92" s="263" t="s">
        <v>100</v>
      </c>
      <c r="C92" s="263">
        <v>458.35</v>
      </c>
      <c r="D92" s="265">
        <v>453.76666666666665</v>
      </c>
      <c r="E92" s="265">
        <v>447.58333333333331</v>
      </c>
      <c r="F92" s="265">
        <v>436.81666666666666</v>
      </c>
      <c r="G92" s="265">
        <v>430.63333333333333</v>
      </c>
      <c r="H92" s="265">
        <v>464.5333333333333</v>
      </c>
      <c r="I92" s="265">
        <v>470.7166666666667</v>
      </c>
      <c r="J92" s="265">
        <v>481.48333333333329</v>
      </c>
      <c r="K92" s="263">
        <v>459.95</v>
      </c>
      <c r="L92" s="263">
        <v>443</v>
      </c>
      <c r="M92" s="263">
        <v>12.24939</v>
      </c>
    </row>
    <row r="93" spans="1:13">
      <c r="A93" s="282">
        <v>84</v>
      </c>
      <c r="B93" s="263" t="s">
        <v>242</v>
      </c>
      <c r="C93" s="263">
        <v>490.75</v>
      </c>
      <c r="D93" s="265">
        <v>488.8</v>
      </c>
      <c r="E93" s="265">
        <v>480.6</v>
      </c>
      <c r="F93" s="265">
        <v>470.45</v>
      </c>
      <c r="G93" s="265">
        <v>462.25</v>
      </c>
      <c r="H93" s="265">
        <v>498.95000000000005</v>
      </c>
      <c r="I93" s="265">
        <v>507.15</v>
      </c>
      <c r="J93" s="265">
        <v>517.30000000000007</v>
      </c>
      <c r="K93" s="263">
        <v>497</v>
      </c>
      <c r="L93" s="263">
        <v>478.65</v>
      </c>
      <c r="M93" s="263">
        <v>1.3388100000000001</v>
      </c>
    </row>
    <row r="94" spans="1:13">
      <c r="A94" s="282">
        <v>85</v>
      </c>
      <c r="B94" s="263" t="s">
        <v>103</v>
      </c>
      <c r="C94" s="263">
        <v>672.5</v>
      </c>
      <c r="D94" s="265">
        <v>665.38333333333333</v>
      </c>
      <c r="E94" s="265">
        <v>653.26666666666665</v>
      </c>
      <c r="F94" s="265">
        <v>634.0333333333333</v>
      </c>
      <c r="G94" s="265">
        <v>621.91666666666663</v>
      </c>
      <c r="H94" s="265">
        <v>684.61666666666667</v>
      </c>
      <c r="I94" s="265">
        <v>696.73333333333323</v>
      </c>
      <c r="J94" s="265">
        <v>715.9666666666667</v>
      </c>
      <c r="K94" s="263">
        <v>677.5</v>
      </c>
      <c r="L94" s="263">
        <v>646.15</v>
      </c>
      <c r="M94" s="263">
        <v>13.00769</v>
      </c>
    </row>
    <row r="95" spans="1:13">
      <c r="A95" s="282">
        <v>86</v>
      </c>
      <c r="B95" s="263" t="s">
        <v>243</v>
      </c>
      <c r="C95" s="263">
        <v>517.1</v>
      </c>
      <c r="D95" s="265">
        <v>511.11666666666662</v>
      </c>
      <c r="E95" s="265">
        <v>498.23333333333323</v>
      </c>
      <c r="F95" s="265">
        <v>479.36666666666662</v>
      </c>
      <c r="G95" s="265">
        <v>466.48333333333323</v>
      </c>
      <c r="H95" s="265">
        <v>529.98333333333323</v>
      </c>
      <c r="I95" s="265">
        <v>542.86666666666656</v>
      </c>
      <c r="J95" s="265">
        <v>561.73333333333323</v>
      </c>
      <c r="K95" s="263">
        <v>524</v>
      </c>
      <c r="L95" s="263">
        <v>492.25</v>
      </c>
      <c r="M95" s="263">
        <v>3.4818199999999999</v>
      </c>
    </row>
    <row r="96" spans="1:13">
      <c r="A96" s="282">
        <v>87</v>
      </c>
      <c r="B96" s="263" t="s">
        <v>244</v>
      </c>
      <c r="C96" s="263">
        <v>1317.75</v>
      </c>
      <c r="D96" s="265">
        <v>1311.45</v>
      </c>
      <c r="E96" s="265">
        <v>1273.3000000000002</v>
      </c>
      <c r="F96" s="265">
        <v>1228.8500000000001</v>
      </c>
      <c r="G96" s="265">
        <v>1190.7000000000003</v>
      </c>
      <c r="H96" s="265">
        <v>1355.9</v>
      </c>
      <c r="I96" s="265">
        <v>1394.0500000000002</v>
      </c>
      <c r="J96" s="265">
        <v>1438.5</v>
      </c>
      <c r="K96" s="263">
        <v>1349.6</v>
      </c>
      <c r="L96" s="263">
        <v>1267</v>
      </c>
      <c r="M96" s="263">
        <v>18.7437</v>
      </c>
    </row>
    <row r="97" spans="1:13">
      <c r="A97" s="282">
        <v>88</v>
      </c>
      <c r="B97" s="263" t="s">
        <v>104</v>
      </c>
      <c r="C97" s="263">
        <v>1411.25</v>
      </c>
      <c r="D97" s="265">
        <v>1396.4166666666667</v>
      </c>
      <c r="E97" s="265">
        <v>1377.8333333333335</v>
      </c>
      <c r="F97" s="265">
        <v>1344.4166666666667</v>
      </c>
      <c r="G97" s="265">
        <v>1325.8333333333335</v>
      </c>
      <c r="H97" s="265">
        <v>1429.8333333333335</v>
      </c>
      <c r="I97" s="265">
        <v>1448.416666666667</v>
      </c>
      <c r="J97" s="265">
        <v>1481.8333333333335</v>
      </c>
      <c r="K97" s="263">
        <v>1415</v>
      </c>
      <c r="L97" s="263">
        <v>1363</v>
      </c>
      <c r="M97" s="263">
        <v>24.313400000000001</v>
      </c>
    </row>
    <row r="98" spans="1:13">
      <c r="A98" s="282">
        <v>89</v>
      </c>
      <c r="B98" s="263" t="s">
        <v>372</v>
      </c>
      <c r="C98" s="263">
        <v>520</v>
      </c>
      <c r="D98" s="265">
        <v>515.51666666666665</v>
      </c>
      <c r="E98" s="265">
        <v>506.5333333333333</v>
      </c>
      <c r="F98" s="265">
        <v>493.06666666666666</v>
      </c>
      <c r="G98" s="265">
        <v>484.08333333333331</v>
      </c>
      <c r="H98" s="265">
        <v>528.98333333333335</v>
      </c>
      <c r="I98" s="265">
        <v>537.9666666666667</v>
      </c>
      <c r="J98" s="265">
        <v>551.43333333333328</v>
      </c>
      <c r="K98" s="263">
        <v>524.5</v>
      </c>
      <c r="L98" s="263">
        <v>502.05</v>
      </c>
      <c r="M98" s="263">
        <v>15.114280000000001</v>
      </c>
    </row>
    <row r="99" spans="1:13">
      <c r="A99" s="282">
        <v>90</v>
      </c>
      <c r="B99" s="263" t="s">
        <v>246</v>
      </c>
      <c r="C99" s="263">
        <v>260.10000000000002</v>
      </c>
      <c r="D99" s="265">
        <v>258.55</v>
      </c>
      <c r="E99" s="265">
        <v>250.60000000000002</v>
      </c>
      <c r="F99" s="265">
        <v>241.10000000000002</v>
      </c>
      <c r="G99" s="265">
        <v>233.15000000000003</v>
      </c>
      <c r="H99" s="265">
        <v>268.05</v>
      </c>
      <c r="I99" s="265">
        <v>275.99999999999994</v>
      </c>
      <c r="J99" s="265">
        <v>285.5</v>
      </c>
      <c r="K99" s="263">
        <v>266.5</v>
      </c>
      <c r="L99" s="263">
        <v>249.05</v>
      </c>
      <c r="M99" s="263">
        <v>21.103619999999999</v>
      </c>
    </row>
    <row r="100" spans="1:13">
      <c r="A100" s="282">
        <v>91</v>
      </c>
      <c r="B100" s="263" t="s">
        <v>107</v>
      </c>
      <c r="C100" s="263">
        <v>960.45</v>
      </c>
      <c r="D100" s="265">
        <v>955.7166666666667</v>
      </c>
      <c r="E100" s="265">
        <v>942.43333333333339</v>
      </c>
      <c r="F100" s="265">
        <v>924.41666666666674</v>
      </c>
      <c r="G100" s="265">
        <v>911.13333333333344</v>
      </c>
      <c r="H100" s="265">
        <v>973.73333333333335</v>
      </c>
      <c r="I100" s="265">
        <v>987.01666666666665</v>
      </c>
      <c r="J100" s="265">
        <v>1005.0333333333333</v>
      </c>
      <c r="K100" s="263">
        <v>969</v>
      </c>
      <c r="L100" s="263">
        <v>937.7</v>
      </c>
      <c r="M100" s="263">
        <v>90.041539999999998</v>
      </c>
    </row>
    <row r="101" spans="1:13">
      <c r="A101" s="282">
        <v>92</v>
      </c>
      <c r="B101" s="263" t="s">
        <v>248</v>
      </c>
      <c r="C101" s="263">
        <v>2871</v>
      </c>
      <c r="D101" s="265">
        <v>2858.0833333333335</v>
      </c>
      <c r="E101" s="265">
        <v>2785.666666666667</v>
      </c>
      <c r="F101" s="265">
        <v>2700.3333333333335</v>
      </c>
      <c r="G101" s="265">
        <v>2627.916666666667</v>
      </c>
      <c r="H101" s="265">
        <v>2943.416666666667</v>
      </c>
      <c r="I101" s="265">
        <v>3015.8333333333339</v>
      </c>
      <c r="J101" s="265">
        <v>3101.166666666667</v>
      </c>
      <c r="K101" s="263">
        <v>2930.5</v>
      </c>
      <c r="L101" s="263">
        <v>2772.75</v>
      </c>
      <c r="M101" s="263">
        <v>4.07477</v>
      </c>
    </row>
    <row r="102" spans="1:13">
      <c r="A102" s="282">
        <v>93</v>
      </c>
      <c r="B102" s="263" t="s">
        <v>109</v>
      </c>
      <c r="C102" s="263">
        <v>1497.5</v>
      </c>
      <c r="D102" s="265">
        <v>1494.25</v>
      </c>
      <c r="E102" s="265">
        <v>1477.3</v>
      </c>
      <c r="F102" s="265">
        <v>1457.1</v>
      </c>
      <c r="G102" s="265">
        <v>1440.1499999999999</v>
      </c>
      <c r="H102" s="265">
        <v>1514.45</v>
      </c>
      <c r="I102" s="265">
        <v>1531.3999999999999</v>
      </c>
      <c r="J102" s="265">
        <v>1551.6000000000001</v>
      </c>
      <c r="K102" s="263">
        <v>1511.2</v>
      </c>
      <c r="L102" s="263">
        <v>1474.05</v>
      </c>
      <c r="M102" s="263">
        <v>106.1751</v>
      </c>
    </row>
    <row r="103" spans="1:13">
      <c r="A103" s="282">
        <v>94</v>
      </c>
      <c r="B103" s="263" t="s">
        <v>249</v>
      </c>
      <c r="C103" s="263">
        <v>688.45</v>
      </c>
      <c r="D103" s="265">
        <v>684.1</v>
      </c>
      <c r="E103" s="265">
        <v>678.2</v>
      </c>
      <c r="F103" s="265">
        <v>667.95</v>
      </c>
      <c r="G103" s="265">
        <v>662.05000000000007</v>
      </c>
      <c r="H103" s="265">
        <v>694.35</v>
      </c>
      <c r="I103" s="265">
        <v>700.24999999999989</v>
      </c>
      <c r="J103" s="265">
        <v>710.5</v>
      </c>
      <c r="K103" s="263">
        <v>690</v>
      </c>
      <c r="L103" s="263">
        <v>673.85</v>
      </c>
      <c r="M103" s="263">
        <v>31.469989999999999</v>
      </c>
    </row>
    <row r="104" spans="1:13">
      <c r="A104" s="282">
        <v>95</v>
      </c>
      <c r="B104" s="263" t="s">
        <v>105</v>
      </c>
      <c r="C104" s="263">
        <v>1043.95</v>
      </c>
      <c r="D104" s="265">
        <v>1025.8999999999999</v>
      </c>
      <c r="E104" s="265">
        <v>1004.5499999999997</v>
      </c>
      <c r="F104" s="265">
        <v>965.14999999999986</v>
      </c>
      <c r="G104" s="265">
        <v>943.79999999999973</v>
      </c>
      <c r="H104" s="265">
        <v>1065.2999999999997</v>
      </c>
      <c r="I104" s="265">
        <v>1086.6499999999996</v>
      </c>
      <c r="J104" s="265">
        <v>1126.0499999999997</v>
      </c>
      <c r="K104" s="263">
        <v>1047.25</v>
      </c>
      <c r="L104" s="263">
        <v>986.5</v>
      </c>
      <c r="M104" s="263">
        <v>31.508759999999999</v>
      </c>
    </row>
    <row r="105" spans="1:13">
      <c r="A105" s="282">
        <v>96</v>
      </c>
      <c r="B105" s="263" t="s">
        <v>110</v>
      </c>
      <c r="C105" s="263">
        <v>3119.15</v>
      </c>
      <c r="D105" s="265">
        <v>3095.7333333333336</v>
      </c>
      <c r="E105" s="265">
        <v>3059.416666666667</v>
      </c>
      <c r="F105" s="265">
        <v>2999.6833333333334</v>
      </c>
      <c r="G105" s="265">
        <v>2963.3666666666668</v>
      </c>
      <c r="H105" s="265">
        <v>3155.4666666666672</v>
      </c>
      <c r="I105" s="265">
        <v>3191.7833333333338</v>
      </c>
      <c r="J105" s="265">
        <v>3251.5166666666673</v>
      </c>
      <c r="K105" s="263">
        <v>3132.05</v>
      </c>
      <c r="L105" s="263">
        <v>3036</v>
      </c>
      <c r="M105" s="263">
        <v>15.5456</v>
      </c>
    </row>
    <row r="106" spans="1:13">
      <c r="A106" s="282">
        <v>97</v>
      </c>
      <c r="B106" s="263" t="s">
        <v>112</v>
      </c>
      <c r="C106" s="263">
        <v>335.1</v>
      </c>
      <c r="D106" s="265">
        <v>331.8</v>
      </c>
      <c r="E106" s="265">
        <v>323.90000000000003</v>
      </c>
      <c r="F106" s="265">
        <v>312.70000000000005</v>
      </c>
      <c r="G106" s="265">
        <v>304.80000000000007</v>
      </c>
      <c r="H106" s="265">
        <v>343</v>
      </c>
      <c r="I106" s="265">
        <v>350.9</v>
      </c>
      <c r="J106" s="265">
        <v>362.09999999999997</v>
      </c>
      <c r="K106" s="263">
        <v>339.7</v>
      </c>
      <c r="L106" s="263">
        <v>320.60000000000002</v>
      </c>
      <c r="M106" s="263">
        <v>167.53538</v>
      </c>
    </row>
    <row r="107" spans="1:13">
      <c r="A107" s="282">
        <v>98</v>
      </c>
      <c r="B107" s="263" t="s">
        <v>113</v>
      </c>
      <c r="C107" s="263">
        <v>234.75</v>
      </c>
      <c r="D107" s="265">
        <v>234.18333333333331</v>
      </c>
      <c r="E107" s="265">
        <v>230.91666666666663</v>
      </c>
      <c r="F107" s="265">
        <v>227.08333333333331</v>
      </c>
      <c r="G107" s="265">
        <v>223.81666666666663</v>
      </c>
      <c r="H107" s="265">
        <v>238.01666666666662</v>
      </c>
      <c r="I107" s="265">
        <v>241.28333333333333</v>
      </c>
      <c r="J107" s="265">
        <v>245.11666666666662</v>
      </c>
      <c r="K107" s="263">
        <v>237.45</v>
      </c>
      <c r="L107" s="263">
        <v>230.35</v>
      </c>
      <c r="M107" s="263">
        <v>69.224010000000007</v>
      </c>
    </row>
    <row r="108" spans="1:13">
      <c r="A108" s="282">
        <v>99</v>
      </c>
      <c r="B108" s="263" t="s">
        <v>114</v>
      </c>
      <c r="C108" s="263">
        <v>2312.0500000000002</v>
      </c>
      <c r="D108" s="265">
        <v>2276.2666666666669</v>
      </c>
      <c r="E108" s="265">
        <v>2227.2833333333338</v>
      </c>
      <c r="F108" s="265">
        <v>2142.5166666666669</v>
      </c>
      <c r="G108" s="265">
        <v>2093.5333333333338</v>
      </c>
      <c r="H108" s="265">
        <v>2361.0333333333338</v>
      </c>
      <c r="I108" s="265">
        <v>2410.0166666666664</v>
      </c>
      <c r="J108" s="265">
        <v>2494.7833333333338</v>
      </c>
      <c r="K108" s="263">
        <v>2325.25</v>
      </c>
      <c r="L108" s="263">
        <v>2191.5</v>
      </c>
      <c r="M108" s="263">
        <v>53.822139999999997</v>
      </c>
    </row>
    <row r="109" spans="1:13">
      <c r="A109" s="282">
        <v>100</v>
      </c>
      <c r="B109" s="263" t="s">
        <v>250</v>
      </c>
      <c r="C109" s="263">
        <v>283.35000000000002</v>
      </c>
      <c r="D109" s="265">
        <v>281.7833333333333</v>
      </c>
      <c r="E109" s="265">
        <v>273.86666666666662</v>
      </c>
      <c r="F109" s="265">
        <v>264.38333333333333</v>
      </c>
      <c r="G109" s="265">
        <v>256.46666666666664</v>
      </c>
      <c r="H109" s="265">
        <v>291.26666666666659</v>
      </c>
      <c r="I109" s="265">
        <v>299.18333333333334</v>
      </c>
      <c r="J109" s="265">
        <v>308.66666666666657</v>
      </c>
      <c r="K109" s="263">
        <v>289.7</v>
      </c>
      <c r="L109" s="263">
        <v>272.3</v>
      </c>
      <c r="M109" s="263">
        <v>9.9883199999999999</v>
      </c>
    </row>
    <row r="110" spans="1:13">
      <c r="A110" s="282">
        <v>101</v>
      </c>
      <c r="B110" s="263" t="s">
        <v>251</v>
      </c>
      <c r="C110" s="263">
        <v>46.4</v>
      </c>
      <c r="D110" s="265">
        <v>45.93333333333333</v>
      </c>
      <c r="E110" s="265">
        <v>45.066666666666663</v>
      </c>
      <c r="F110" s="265">
        <v>43.733333333333334</v>
      </c>
      <c r="G110" s="265">
        <v>42.866666666666667</v>
      </c>
      <c r="H110" s="265">
        <v>47.266666666666659</v>
      </c>
      <c r="I110" s="265">
        <v>48.133333333333319</v>
      </c>
      <c r="J110" s="265">
        <v>49.466666666666654</v>
      </c>
      <c r="K110" s="263">
        <v>46.8</v>
      </c>
      <c r="L110" s="263">
        <v>44.6</v>
      </c>
      <c r="M110" s="263">
        <v>26.192920000000001</v>
      </c>
    </row>
    <row r="111" spans="1:13">
      <c r="A111" s="282">
        <v>102</v>
      </c>
      <c r="B111" s="263" t="s">
        <v>108</v>
      </c>
      <c r="C111" s="263">
        <v>2531.65</v>
      </c>
      <c r="D111" s="265">
        <v>2526.7833333333333</v>
      </c>
      <c r="E111" s="265">
        <v>2486.5666666666666</v>
      </c>
      <c r="F111" s="265">
        <v>2441.4833333333331</v>
      </c>
      <c r="G111" s="265">
        <v>2401.2666666666664</v>
      </c>
      <c r="H111" s="265">
        <v>2571.8666666666668</v>
      </c>
      <c r="I111" s="265">
        <v>2612.083333333333</v>
      </c>
      <c r="J111" s="265">
        <v>2657.166666666667</v>
      </c>
      <c r="K111" s="263">
        <v>2567</v>
      </c>
      <c r="L111" s="263">
        <v>2481.6999999999998</v>
      </c>
      <c r="M111" s="263">
        <v>52.777630000000002</v>
      </c>
    </row>
    <row r="112" spans="1:13">
      <c r="A112" s="282">
        <v>103</v>
      </c>
      <c r="B112" s="263" t="s">
        <v>116</v>
      </c>
      <c r="C112" s="263">
        <v>586.65</v>
      </c>
      <c r="D112" s="265">
        <v>581.85</v>
      </c>
      <c r="E112" s="265">
        <v>574.80000000000007</v>
      </c>
      <c r="F112" s="265">
        <v>562.95000000000005</v>
      </c>
      <c r="G112" s="265">
        <v>555.90000000000009</v>
      </c>
      <c r="H112" s="265">
        <v>593.70000000000005</v>
      </c>
      <c r="I112" s="265">
        <v>600.75</v>
      </c>
      <c r="J112" s="265">
        <v>612.6</v>
      </c>
      <c r="K112" s="263">
        <v>588.9</v>
      </c>
      <c r="L112" s="263">
        <v>570</v>
      </c>
      <c r="M112" s="263">
        <v>291.62617999999998</v>
      </c>
    </row>
    <row r="113" spans="1:13">
      <c r="A113" s="282">
        <v>104</v>
      </c>
      <c r="B113" s="263" t="s">
        <v>252</v>
      </c>
      <c r="C113" s="263">
        <v>1436.6</v>
      </c>
      <c r="D113" s="265">
        <v>1427.1166666666668</v>
      </c>
      <c r="E113" s="265">
        <v>1411.7333333333336</v>
      </c>
      <c r="F113" s="265">
        <v>1386.8666666666668</v>
      </c>
      <c r="G113" s="265">
        <v>1371.4833333333336</v>
      </c>
      <c r="H113" s="265">
        <v>1451.9833333333336</v>
      </c>
      <c r="I113" s="265">
        <v>1467.3666666666668</v>
      </c>
      <c r="J113" s="265">
        <v>1492.2333333333336</v>
      </c>
      <c r="K113" s="263">
        <v>1442.5</v>
      </c>
      <c r="L113" s="263">
        <v>1402.25</v>
      </c>
      <c r="M113" s="263">
        <v>5.81236</v>
      </c>
    </row>
    <row r="114" spans="1:13">
      <c r="A114" s="282">
        <v>105</v>
      </c>
      <c r="B114" s="263" t="s">
        <v>117</v>
      </c>
      <c r="C114" s="263">
        <v>430.05</v>
      </c>
      <c r="D114" s="265">
        <v>427.06666666666666</v>
      </c>
      <c r="E114" s="265">
        <v>421.48333333333335</v>
      </c>
      <c r="F114" s="265">
        <v>412.91666666666669</v>
      </c>
      <c r="G114" s="265">
        <v>407.33333333333337</v>
      </c>
      <c r="H114" s="265">
        <v>435.63333333333333</v>
      </c>
      <c r="I114" s="265">
        <v>441.2166666666667</v>
      </c>
      <c r="J114" s="265">
        <v>449.7833333333333</v>
      </c>
      <c r="K114" s="263">
        <v>432.65</v>
      </c>
      <c r="L114" s="263">
        <v>418.5</v>
      </c>
      <c r="M114" s="263">
        <v>33.473350000000003</v>
      </c>
    </row>
    <row r="115" spans="1:13">
      <c r="A115" s="282">
        <v>106</v>
      </c>
      <c r="B115" s="263" t="s">
        <v>387</v>
      </c>
      <c r="C115" s="263">
        <v>410</v>
      </c>
      <c r="D115" s="265">
        <v>406.09999999999997</v>
      </c>
      <c r="E115" s="265">
        <v>398.89999999999992</v>
      </c>
      <c r="F115" s="265">
        <v>387.79999999999995</v>
      </c>
      <c r="G115" s="265">
        <v>380.59999999999991</v>
      </c>
      <c r="H115" s="265">
        <v>417.19999999999993</v>
      </c>
      <c r="I115" s="265">
        <v>424.4</v>
      </c>
      <c r="J115" s="265">
        <v>435.49999999999994</v>
      </c>
      <c r="K115" s="263">
        <v>413.3</v>
      </c>
      <c r="L115" s="263">
        <v>395</v>
      </c>
      <c r="M115" s="263">
        <v>7.4926700000000004</v>
      </c>
    </row>
    <row r="116" spans="1:13">
      <c r="A116" s="282">
        <v>107</v>
      </c>
      <c r="B116" s="263" t="s">
        <v>119</v>
      </c>
      <c r="C116" s="263">
        <v>60.35</v>
      </c>
      <c r="D116" s="265">
        <v>59.033333333333331</v>
      </c>
      <c r="E116" s="265">
        <v>57.316666666666663</v>
      </c>
      <c r="F116" s="265">
        <v>54.283333333333331</v>
      </c>
      <c r="G116" s="265">
        <v>52.566666666666663</v>
      </c>
      <c r="H116" s="265">
        <v>62.066666666666663</v>
      </c>
      <c r="I116" s="265">
        <v>63.783333333333331</v>
      </c>
      <c r="J116" s="265">
        <v>66.816666666666663</v>
      </c>
      <c r="K116" s="263">
        <v>60.75</v>
      </c>
      <c r="L116" s="263">
        <v>56</v>
      </c>
      <c r="M116" s="263">
        <v>657.94213999999999</v>
      </c>
    </row>
    <row r="117" spans="1:13">
      <c r="A117" s="282">
        <v>108</v>
      </c>
      <c r="B117" s="263" t="s">
        <v>126</v>
      </c>
      <c r="C117" s="263">
        <v>222.95</v>
      </c>
      <c r="D117" s="265">
        <v>221.55000000000004</v>
      </c>
      <c r="E117" s="265">
        <v>216.95000000000007</v>
      </c>
      <c r="F117" s="265">
        <v>210.95000000000005</v>
      </c>
      <c r="G117" s="265">
        <v>206.35000000000008</v>
      </c>
      <c r="H117" s="265">
        <v>227.55000000000007</v>
      </c>
      <c r="I117" s="265">
        <v>232.15000000000003</v>
      </c>
      <c r="J117" s="265">
        <v>238.15000000000006</v>
      </c>
      <c r="K117" s="263">
        <v>226.15</v>
      </c>
      <c r="L117" s="263">
        <v>215.55</v>
      </c>
      <c r="M117" s="263">
        <v>1341.8499400000001</v>
      </c>
    </row>
    <row r="118" spans="1:13">
      <c r="A118" s="282">
        <v>109</v>
      </c>
      <c r="B118" s="263" t="s">
        <v>115</v>
      </c>
      <c r="C118" s="263">
        <v>215.25</v>
      </c>
      <c r="D118" s="265">
        <v>213.66666666666666</v>
      </c>
      <c r="E118" s="265">
        <v>209.33333333333331</v>
      </c>
      <c r="F118" s="265">
        <v>203.41666666666666</v>
      </c>
      <c r="G118" s="265">
        <v>199.08333333333331</v>
      </c>
      <c r="H118" s="265">
        <v>219.58333333333331</v>
      </c>
      <c r="I118" s="265">
        <v>223.91666666666663</v>
      </c>
      <c r="J118" s="265">
        <v>229.83333333333331</v>
      </c>
      <c r="K118" s="263">
        <v>218</v>
      </c>
      <c r="L118" s="263">
        <v>207.75</v>
      </c>
      <c r="M118" s="263">
        <v>263.24176</v>
      </c>
    </row>
    <row r="119" spans="1:13">
      <c r="A119" s="282">
        <v>110</v>
      </c>
      <c r="B119" s="263" t="s">
        <v>255</v>
      </c>
      <c r="C119" s="263">
        <v>114</v>
      </c>
      <c r="D119" s="265">
        <v>114</v>
      </c>
      <c r="E119" s="265">
        <v>111.3</v>
      </c>
      <c r="F119" s="265">
        <v>108.6</v>
      </c>
      <c r="G119" s="265">
        <v>105.89999999999999</v>
      </c>
      <c r="H119" s="265">
        <v>116.7</v>
      </c>
      <c r="I119" s="265">
        <v>119.39999999999999</v>
      </c>
      <c r="J119" s="265">
        <v>122.10000000000001</v>
      </c>
      <c r="K119" s="263">
        <v>116.7</v>
      </c>
      <c r="L119" s="263">
        <v>111.3</v>
      </c>
      <c r="M119" s="263">
        <v>18.606590000000001</v>
      </c>
    </row>
    <row r="120" spans="1:13">
      <c r="A120" s="282">
        <v>111</v>
      </c>
      <c r="B120" s="263" t="s">
        <v>125</v>
      </c>
      <c r="C120" s="263">
        <v>98.75</v>
      </c>
      <c r="D120" s="265">
        <v>97.916666666666671</v>
      </c>
      <c r="E120" s="265">
        <v>96.233333333333348</v>
      </c>
      <c r="F120" s="265">
        <v>93.716666666666683</v>
      </c>
      <c r="G120" s="265">
        <v>92.03333333333336</v>
      </c>
      <c r="H120" s="265">
        <v>100.43333333333334</v>
      </c>
      <c r="I120" s="265">
        <v>102.11666666666665</v>
      </c>
      <c r="J120" s="265">
        <v>104.63333333333333</v>
      </c>
      <c r="K120" s="263">
        <v>99.6</v>
      </c>
      <c r="L120" s="263">
        <v>95.4</v>
      </c>
      <c r="M120" s="263">
        <v>344.45364000000001</v>
      </c>
    </row>
    <row r="121" spans="1:13">
      <c r="A121" s="282">
        <v>112</v>
      </c>
      <c r="B121" s="263" t="s">
        <v>772</v>
      </c>
      <c r="C121" s="263">
        <v>1855.45</v>
      </c>
      <c r="D121" s="265">
        <v>1811.1499999999999</v>
      </c>
      <c r="E121" s="265">
        <v>1747.2999999999997</v>
      </c>
      <c r="F121" s="265">
        <v>1639.1499999999999</v>
      </c>
      <c r="G121" s="265">
        <v>1575.2999999999997</v>
      </c>
      <c r="H121" s="265">
        <v>1919.2999999999997</v>
      </c>
      <c r="I121" s="265">
        <v>1983.1499999999996</v>
      </c>
      <c r="J121" s="265">
        <v>2091.2999999999997</v>
      </c>
      <c r="K121" s="263">
        <v>1875</v>
      </c>
      <c r="L121" s="263">
        <v>1703</v>
      </c>
      <c r="M121" s="263">
        <v>49.070079999999997</v>
      </c>
    </row>
    <row r="122" spans="1:13">
      <c r="A122" s="282">
        <v>113</v>
      </c>
      <c r="B122" s="263" t="s">
        <v>120</v>
      </c>
      <c r="C122" s="263">
        <v>511.2</v>
      </c>
      <c r="D122" s="265">
        <v>503.36666666666662</v>
      </c>
      <c r="E122" s="265">
        <v>490.88333333333321</v>
      </c>
      <c r="F122" s="265">
        <v>470.56666666666661</v>
      </c>
      <c r="G122" s="265">
        <v>458.0833333333332</v>
      </c>
      <c r="H122" s="265">
        <v>523.68333333333317</v>
      </c>
      <c r="I122" s="265">
        <v>536.16666666666674</v>
      </c>
      <c r="J122" s="265">
        <v>556.48333333333323</v>
      </c>
      <c r="K122" s="263">
        <v>515.85</v>
      </c>
      <c r="L122" s="263">
        <v>483.05</v>
      </c>
      <c r="M122" s="263">
        <v>46.566949999999999</v>
      </c>
    </row>
    <row r="123" spans="1:13">
      <c r="A123" s="282">
        <v>114</v>
      </c>
      <c r="B123" s="263" t="s">
        <v>827</v>
      </c>
      <c r="C123" s="263">
        <v>263.5</v>
      </c>
      <c r="D123" s="265">
        <v>257.5</v>
      </c>
      <c r="E123" s="265">
        <v>248</v>
      </c>
      <c r="F123" s="265">
        <v>232.5</v>
      </c>
      <c r="G123" s="265">
        <v>223</v>
      </c>
      <c r="H123" s="265">
        <v>273</v>
      </c>
      <c r="I123" s="265">
        <v>282.5</v>
      </c>
      <c r="J123" s="265">
        <v>298</v>
      </c>
      <c r="K123" s="263">
        <v>267</v>
      </c>
      <c r="L123" s="263">
        <v>242</v>
      </c>
      <c r="M123" s="263">
        <v>248.83083999999999</v>
      </c>
    </row>
    <row r="124" spans="1:13">
      <c r="A124" s="282">
        <v>115</v>
      </c>
      <c r="B124" s="263" t="s">
        <v>122</v>
      </c>
      <c r="C124" s="263">
        <v>1011.9</v>
      </c>
      <c r="D124" s="265">
        <v>1003.9333333333333</v>
      </c>
      <c r="E124" s="265">
        <v>989.06666666666661</v>
      </c>
      <c r="F124" s="265">
        <v>966.23333333333335</v>
      </c>
      <c r="G124" s="265">
        <v>951.36666666666667</v>
      </c>
      <c r="H124" s="265">
        <v>1026.7666666666664</v>
      </c>
      <c r="I124" s="265">
        <v>1041.6333333333332</v>
      </c>
      <c r="J124" s="265">
        <v>1064.4666666666665</v>
      </c>
      <c r="K124" s="263">
        <v>1018.8</v>
      </c>
      <c r="L124" s="263">
        <v>981.1</v>
      </c>
      <c r="M124" s="263">
        <v>68.389349999999993</v>
      </c>
    </row>
    <row r="125" spans="1:13">
      <c r="A125" s="282">
        <v>116</v>
      </c>
      <c r="B125" s="263" t="s">
        <v>256</v>
      </c>
      <c r="C125" s="263">
        <v>4602.3</v>
      </c>
      <c r="D125" s="265">
        <v>4519.5166666666664</v>
      </c>
      <c r="E125" s="265">
        <v>4390.833333333333</v>
      </c>
      <c r="F125" s="265">
        <v>4179.3666666666668</v>
      </c>
      <c r="G125" s="265">
        <v>4050.6833333333334</v>
      </c>
      <c r="H125" s="265">
        <v>4730.9833333333327</v>
      </c>
      <c r="I125" s="265">
        <v>4859.666666666667</v>
      </c>
      <c r="J125" s="265">
        <v>5071.1333333333323</v>
      </c>
      <c r="K125" s="263">
        <v>4648.2</v>
      </c>
      <c r="L125" s="263">
        <v>4308.05</v>
      </c>
      <c r="M125" s="263">
        <v>10.07775</v>
      </c>
    </row>
    <row r="126" spans="1:13">
      <c r="A126" s="282">
        <v>117</v>
      </c>
      <c r="B126" s="263" t="s">
        <v>124</v>
      </c>
      <c r="C126" s="263">
        <v>1344.45</v>
      </c>
      <c r="D126" s="265">
        <v>1339.2166666666667</v>
      </c>
      <c r="E126" s="265">
        <v>1323.2333333333333</v>
      </c>
      <c r="F126" s="265">
        <v>1302.0166666666667</v>
      </c>
      <c r="G126" s="265">
        <v>1286.0333333333333</v>
      </c>
      <c r="H126" s="265">
        <v>1360.4333333333334</v>
      </c>
      <c r="I126" s="265">
        <v>1376.416666666667</v>
      </c>
      <c r="J126" s="265">
        <v>1397.6333333333334</v>
      </c>
      <c r="K126" s="263">
        <v>1355.2</v>
      </c>
      <c r="L126" s="263">
        <v>1318</v>
      </c>
      <c r="M126" s="263">
        <v>127.67112</v>
      </c>
    </row>
    <row r="127" spans="1:13">
      <c r="A127" s="282">
        <v>118</v>
      </c>
      <c r="B127" s="263" t="s">
        <v>121</v>
      </c>
      <c r="C127" s="263">
        <v>1663.6</v>
      </c>
      <c r="D127" s="265">
        <v>1681.5333333333335</v>
      </c>
      <c r="E127" s="265">
        <v>1633.0666666666671</v>
      </c>
      <c r="F127" s="265">
        <v>1602.5333333333335</v>
      </c>
      <c r="G127" s="265">
        <v>1554.0666666666671</v>
      </c>
      <c r="H127" s="265">
        <v>1712.0666666666671</v>
      </c>
      <c r="I127" s="265">
        <v>1760.5333333333338</v>
      </c>
      <c r="J127" s="265">
        <v>1791.0666666666671</v>
      </c>
      <c r="K127" s="263">
        <v>1730</v>
      </c>
      <c r="L127" s="263">
        <v>1651</v>
      </c>
      <c r="M127" s="263">
        <v>13.81719</v>
      </c>
    </row>
    <row r="128" spans="1:13">
      <c r="A128" s="282">
        <v>119</v>
      </c>
      <c r="B128" s="263" t="s">
        <v>257</v>
      </c>
      <c r="C128" s="263">
        <v>1839.15</v>
      </c>
      <c r="D128" s="265">
        <v>1833.8000000000002</v>
      </c>
      <c r="E128" s="265">
        <v>1805.6500000000003</v>
      </c>
      <c r="F128" s="265">
        <v>1772.15</v>
      </c>
      <c r="G128" s="265">
        <v>1744.0000000000002</v>
      </c>
      <c r="H128" s="265">
        <v>1867.3000000000004</v>
      </c>
      <c r="I128" s="265">
        <v>1895.45</v>
      </c>
      <c r="J128" s="265">
        <v>1928.9500000000005</v>
      </c>
      <c r="K128" s="263">
        <v>1861.95</v>
      </c>
      <c r="L128" s="263">
        <v>1800.3</v>
      </c>
      <c r="M128" s="263">
        <v>4.4132899999999999</v>
      </c>
    </row>
    <row r="129" spans="1:13">
      <c r="A129" s="282">
        <v>120</v>
      </c>
      <c r="B129" s="263" t="s">
        <v>258</v>
      </c>
      <c r="C129" s="263">
        <v>84.8</v>
      </c>
      <c r="D129" s="265">
        <v>83.55</v>
      </c>
      <c r="E129" s="265">
        <v>81.449999999999989</v>
      </c>
      <c r="F129" s="265">
        <v>78.099999999999994</v>
      </c>
      <c r="G129" s="265">
        <v>75.999999999999986</v>
      </c>
      <c r="H129" s="265">
        <v>86.899999999999991</v>
      </c>
      <c r="I129" s="265">
        <v>88.999999999999986</v>
      </c>
      <c r="J129" s="265">
        <v>92.35</v>
      </c>
      <c r="K129" s="263">
        <v>85.65</v>
      </c>
      <c r="L129" s="263">
        <v>80.2</v>
      </c>
      <c r="M129" s="263">
        <v>38.826880000000003</v>
      </c>
    </row>
    <row r="130" spans="1:13">
      <c r="A130" s="282">
        <v>121</v>
      </c>
      <c r="B130" s="263" t="s">
        <v>128</v>
      </c>
      <c r="C130" s="263">
        <v>440.55</v>
      </c>
      <c r="D130" s="265">
        <v>432.2833333333333</v>
      </c>
      <c r="E130" s="265">
        <v>418.26666666666659</v>
      </c>
      <c r="F130" s="265">
        <v>395.98333333333329</v>
      </c>
      <c r="G130" s="265">
        <v>381.96666666666658</v>
      </c>
      <c r="H130" s="265">
        <v>454.56666666666661</v>
      </c>
      <c r="I130" s="265">
        <v>468.58333333333326</v>
      </c>
      <c r="J130" s="265">
        <v>490.86666666666662</v>
      </c>
      <c r="K130" s="263">
        <v>446.3</v>
      </c>
      <c r="L130" s="263">
        <v>410</v>
      </c>
      <c r="M130" s="263">
        <v>111.16495</v>
      </c>
    </row>
    <row r="131" spans="1:13">
      <c r="A131" s="282">
        <v>122</v>
      </c>
      <c r="B131" s="263" t="s">
        <v>127</v>
      </c>
      <c r="C131" s="263">
        <v>313.05</v>
      </c>
      <c r="D131" s="265">
        <v>308.91666666666669</v>
      </c>
      <c r="E131" s="265">
        <v>300.83333333333337</v>
      </c>
      <c r="F131" s="265">
        <v>288.61666666666667</v>
      </c>
      <c r="G131" s="265">
        <v>280.53333333333336</v>
      </c>
      <c r="H131" s="265">
        <v>321.13333333333338</v>
      </c>
      <c r="I131" s="265">
        <v>329.21666666666675</v>
      </c>
      <c r="J131" s="265">
        <v>341.43333333333339</v>
      </c>
      <c r="K131" s="263">
        <v>317</v>
      </c>
      <c r="L131" s="263">
        <v>296.7</v>
      </c>
      <c r="M131" s="263">
        <v>128.19655</v>
      </c>
    </row>
    <row r="132" spans="1:13">
      <c r="A132" s="282">
        <v>123</v>
      </c>
      <c r="B132" s="263" t="s">
        <v>129</v>
      </c>
      <c r="C132" s="263">
        <v>2868.05</v>
      </c>
      <c r="D132" s="265">
        <v>2813.7333333333336</v>
      </c>
      <c r="E132" s="265">
        <v>2744.3166666666671</v>
      </c>
      <c r="F132" s="265">
        <v>2620.5833333333335</v>
      </c>
      <c r="G132" s="265">
        <v>2551.166666666667</v>
      </c>
      <c r="H132" s="265">
        <v>2937.4666666666672</v>
      </c>
      <c r="I132" s="265">
        <v>3006.8833333333332</v>
      </c>
      <c r="J132" s="265">
        <v>3130.6166666666672</v>
      </c>
      <c r="K132" s="263">
        <v>2883.15</v>
      </c>
      <c r="L132" s="263">
        <v>2690</v>
      </c>
      <c r="M132" s="263">
        <v>8.4677600000000002</v>
      </c>
    </row>
    <row r="133" spans="1:13">
      <c r="A133" s="282">
        <v>124</v>
      </c>
      <c r="B133" s="263" t="s">
        <v>131</v>
      </c>
      <c r="C133" s="263">
        <v>1834.15</v>
      </c>
      <c r="D133" s="265">
        <v>1840.0666666666666</v>
      </c>
      <c r="E133" s="265">
        <v>1808.1333333333332</v>
      </c>
      <c r="F133" s="265">
        <v>1782.1166666666666</v>
      </c>
      <c r="G133" s="265">
        <v>1750.1833333333332</v>
      </c>
      <c r="H133" s="265">
        <v>1866.0833333333333</v>
      </c>
      <c r="I133" s="265">
        <v>1898.0166666666667</v>
      </c>
      <c r="J133" s="265">
        <v>1924.0333333333333</v>
      </c>
      <c r="K133" s="263">
        <v>1872</v>
      </c>
      <c r="L133" s="263">
        <v>1814.05</v>
      </c>
      <c r="M133" s="263">
        <v>48.030160000000002</v>
      </c>
    </row>
    <row r="134" spans="1:13">
      <c r="A134" s="282">
        <v>125</v>
      </c>
      <c r="B134" s="263" t="s">
        <v>132</v>
      </c>
      <c r="C134" s="263">
        <v>101.6</v>
      </c>
      <c r="D134" s="265">
        <v>99.649999999999991</v>
      </c>
      <c r="E134" s="265">
        <v>96.949999999999989</v>
      </c>
      <c r="F134" s="265">
        <v>92.3</v>
      </c>
      <c r="G134" s="265">
        <v>89.6</v>
      </c>
      <c r="H134" s="265">
        <v>104.29999999999998</v>
      </c>
      <c r="I134" s="265">
        <v>107</v>
      </c>
      <c r="J134" s="265">
        <v>111.64999999999998</v>
      </c>
      <c r="K134" s="263">
        <v>102.35</v>
      </c>
      <c r="L134" s="263">
        <v>95</v>
      </c>
      <c r="M134" s="263">
        <v>147.76526000000001</v>
      </c>
    </row>
    <row r="135" spans="1:13">
      <c r="A135" s="282">
        <v>126</v>
      </c>
      <c r="B135" s="263" t="s">
        <v>259</v>
      </c>
      <c r="C135" s="263">
        <v>2592.4</v>
      </c>
      <c r="D135" s="265">
        <v>2577</v>
      </c>
      <c r="E135" s="265">
        <v>2516.4</v>
      </c>
      <c r="F135" s="265">
        <v>2440.4</v>
      </c>
      <c r="G135" s="265">
        <v>2379.8000000000002</v>
      </c>
      <c r="H135" s="265">
        <v>2653</v>
      </c>
      <c r="I135" s="265">
        <v>2713.6000000000004</v>
      </c>
      <c r="J135" s="265">
        <v>2789.6</v>
      </c>
      <c r="K135" s="263">
        <v>2637.6</v>
      </c>
      <c r="L135" s="263">
        <v>2501</v>
      </c>
      <c r="M135" s="263">
        <v>4.73949</v>
      </c>
    </row>
    <row r="136" spans="1:13">
      <c r="A136" s="282">
        <v>127</v>
      </c>
      <c r="B136" s="263" t="s">
        <v>133</v>
      </c>
      <c r="C136" s="263">
        <v>416.45</v>
      </c>
      <c r="D136" s="265">
        <v>410.98333333333335</v>
      </c>
      <c r="E136" s="265">
        <v>402.4666666666667</v>
      </c>
      <c r="F136" s="265">
        <v>388.48333333333335</v>
      </c>
      <c r="G136" s="265">
        <v>379.9666666666667</v>
      </c>
      <c r="H136" s="265">
        <v>424.9666666666667</v>
      </c>
      <c r="I136" s="265">
        <v>433.48333333333335</v>
      </c>
      <c r="J136" s="265">
        <v>447.4666666666667</v>
      </c>
      <c r="K136" s="263">
        <v>419.5</v>
      </c>
      <c r="L136" s="263">
        <v>397</v>
      </c>
      <c r="M136" s="263">
        <v>57.525210000000001</v>
      </c>
    </row>
    <row r="137" spans="1:13">
      <c r="A137" s="282">
        <v>128</v>
      </c>
      <c r="B137" s="263" t="s">
        <v>260</v>
      </c>
      <c r="C137" s="263">
        <v>4075.1</v>
      </c>
      <c r="D137" s="265">
        <v>4026.75</v>
      </c>
      <c r="E137" s="265">
        <v>3958.35</v>
      </c>
      <c r="F137" s="265">
        <v>3841.6</v>
      </c>
      <c r="G137" s="265">
        <v>3773.2</v>
      </c>
      <c r="H137" s="265">
        <v>4143.5</v>
      </c>
      <c r="I137" s="265">
        <v>4211.8999999999996</v>
      </c>
      <c r="J137" s="265">
        <v>4328.6499999999996</v>
      </c>
      <c r="K137" s="263">
        <v>4095.15</v>
      </c>
      <c r="L137" s="263">
        <v>3910</v>
      </c>
      <c r="M137" s="263">
        <v>2.7974399999999999</v>
      </c>
    </row>
    <row r="138" spans="1:13">
      <c r="A138" s="282">
        <v>129</v>
      </c>
      <c r="B138" s="263" t="s">
        <v>134</v>
      </c>
      <c r="C138" s="263">
        <v>1411.25</v>
      </c>
      <c r="D138" s="265">
        <v>1403.8999999999999</v>
      </c>
      <c r="E138" s="265">
        <v>1385.9499999999998</v>
      </c>
      <c r="F138" s="265">
        <v>1360.6499999999999</v>
      </c>
      <c r="G138" s="265">
        <v>1342.6999999999998</v>
      </c>
      <c r="H138" s="265">
        <v>1429.1999999999998</v>
      </c>
      <c r="I138" s="265">
        <v>1447.15</v>
      </c>
      <c r="J138" s="265">
        <v>1472.4499999999998</v>
      </c>
      <c r="K138" s="263">
        <v>1421.85</v>
      </c>
      <c r="L138" s="263">
        <v>1378.6</v>
      </c>
      <c r="M138" s="263">
        <v>99.208119999999994</v>
      </c>
    </row>
    <row r="139" spans="1:13">
      <c r="A139" s="282">
        <v>130</v>
      </c>
      <c r="B139" s="263" t="s">
        <v>135</v>
      </c>
      <c r="C139" s="263">
        <v>1005.1</v>
      </c>
      <c r="D139" s="265">
        <v>1000.2166666666666</v>
      </c>
      <c r="E139" s="265">
        <v>983.18333333333317</v>
      </c>
      <c r="F139" s="265">
        <v>961.26666666666654</v>
      </c>
      <c r="G139" s="265">
        <v>944.23333333333312</v>
      </c>
      <c r="H139" s="265">
        <v>1022.1333333333332</v>
      </c>
      <c r="I139" s="265">
        <v>1039.1666666666667</v>
      </c>
      <c r="J139" s="265">
        <v>1061.0833333333333</v>
      </c>
      <c r="K139" s="263">
        <v>1017.25</v>
      </c>
      <c r="L139" s="263">
        <v>978.3</v>
      </c>
      <c r="M139" s="263">
        <v>17.239460000000001</v>
      </c>
    </row>
    <row r="140" spans="1:13">
      <c r="A140" s="282">
        <v>131</v>
      </c>
      <c r="B140" s="263" t="s">
        <v>146</v>
      </c>
      <c r="C140" s="263">
        <v>84539.8</v>
      </c>
      <c r="D140" s="265">
        <v>83355.516666666663</v>
      </c>
      <c r="E140" s="265">
        <v>81790.083333333328</v>
      </c>
      <c r="F140" s="265">
        <v>79040.366666666669</v>
      </c>
      <c r="G140" s="265">
        <v>77474.933333333334</v>
      </c>
      <c r="H140" s="265">
        <v>86105.233333333323</v>
      </c>
      <c r="I140" s="265">
        <v>87670.666666666672</v>
      </c>
      <c r="J140" s="265">
        <v>90420.383333333317</v>
      </c>
      <c r="K140" s="263">
        <v>84920.95</v>
      </c>
      <c r="L140" s="263">
        <v>80605.8</v>
      </c>
      <c r="M140" s="263">
        <v>0.63105999999999995</v>
      </c>
    </row>
    <row r="141" spans="1:13">
      <c r="A141" s="282">
        <v>132</v>
      </c>
      <c r="B141" s="263" t="s">
        <v>143</v>
      </c>
      <c r="C141" s="263">
        <v>1112.7</v>
      </c>
      <c r="D141" s="265">
        <v>1103.7</v>
      </c>
      <c r="E141" s="265">
        <v>1087</v>
      </c>
      <c r="F141" s="265">
        <v>1061.3</v>
      </c>
      <c r="G141" s="265">
        <v>1044.5999999999999</v>
      </c>
      <c r="H141" s="265">
        <v>1129.4000000000001</v>
      </c>
      <c r="I141" s="265">
        <v>1146.1000000000004</v>
      </c>
      <c r="J141" s="265">
        <v>1171.8000000000002</v>
      </c>
      <c r="K141" s="263">
        <v>1120.4000000000001</v>
      </c>
      <c r="L141" s="263">
        <v>1078</v>
      </c>
      <c r="M141" s="263">
        <v>6.1589099999999997</v>
      </c>
    </row>
    <row r="142" spans="1:13">
      <c r="A142" s="282">
        <v>133</v>
      </c>
      <c r="B142" s="263" t="s">
        <v>137</v>
      </c>
      <c r="C142" s="263">
        <v>215.1</v>
      </c>
      <c r="D142" s="265">
        <v>210.21666666666667</v>
      </c>
      <c r="E142" s="265">
        <v>203.63333333333333</v>
      </c>
      <c r="F142" s="265">
        <v>192.16666666666666</v>
      </c>
      <c r="G142" s="265">
        <v>185.58333333333331</v>
      </c>
      <c r="H142" s="265">
        <v>221.68333333333334</v>
      </c>
      <c r="I142" s="265">
        <v>228.26666666666665</v>
      </c>
      <c r="J142" s="265">
        <v>239.73333333333335</v>
      </c>
      <c r="K142" s="263">
        <v>216.8</v>
      </c>
      <c r="L142" s="263">
        <v>198.75</v>
      </c>
      <c r="M142" s="263">
        <v>118.24943</v>
      </c>
    </row>
    <row r="143" spans="1:13">
      <c r="A143" s="282">
        <v>134</v>
      </c>
      <c r="B143" s="263" t="s">
        <v>136</v>
      </c>
      <c r="C143" s="263">
        <v>850.3</v>
      </c>
      <c r="D143" s="265">
        <v>843.61666666666667</v>
      </c>
      <c r="E143" s="265">
        <v>827.23333333333335</v>
      </c>
      <c r="F143" s="265">
        <v>804.16666666666663</v>
      </c>
      <c r="G143" s="265">
        <v>787.7833333333333</v>
      </c>
      <c r="H143" s="265">
        <v>866.68333333333339</v>
      </c>
      <c r="I143" s="265">
        <v>883.06666666666683</v>
      </c>
      <c r="J143" s="265">
        <v>906.13333333333344</v>
      </c>
      <c r="K143" s="263">
        <v>860</v>
      </c>
      <c r="L143" s="263">
        <v>820.55</v>
      </c>
      <c r="M143" s="263">
        <v>75.383269999999996</v>
      </c>
    </row>
    <row r="144" spans="1:13">
      <c r="A144" s="282">
        <v>135</v>
      </c>
      <c r="B144" s="263" t="s">
        <v>138</v>
      </c>
      <c r="C144" s="263">
        <v>159.05000000000001</v>
      </c>
      <c r="D144" s="265">
        <v>158</v>
      </c>
      <c r="E144" s="265">
        <v>156.30000000000001</v>
      </c>
      <c r="F144" s="265">
        <v>153.55000000000001</v>
      </c>
      <c r="G144" s="265">
        <v>151.85000000000002</v>
      </c>
      <c r="H144" s="265">
        <v>160.75</v>
      </c>
      <c r="I144" s="265">
        <v>162.44999999999999</v>
      </c>
      <c r="J144" s="265">
        <v>165.2</v>
      </c>
      <c r="K144" s="263">
        <v>159.69999999999999</v>
      </c>
      <c r="L144" s="263">
        <v>155.25</v>
      </c>
      <c r="M144" s="263">
        <v>39.236370000000001</v>
      </c>
    </row>
    <row r="145" spans="1:13">
      <c r="A145" s="282">
        <v>136</v>
      </c>
      <c r="B145" s="263" t="s">
        <v>139</v>
      </c>
      <c r="C145" s="263">
        <v>394.9</v>
      </c>
      <c r="D145" s="265">
        <v>390.06666666666661</v>
      </c>
      <c r="E145" s="265">
        <v>383.93333333333322</v>
      </c>
      <c r="F145" s="265">
        <v>372.96666666666664</v>
      </c>
      <c r="G145" s="265">
        <v>366.83333333333326</v>
      </c>
      <c r="H145" s="265">
        <v>401.03333333333319</v>
      </c>
      <c r="I145" s="265">
        <v>407.16666666666663</v>
      </c>
      <c r="J145" s="265">
        <v>418.13333333333316</v>
      </c>
      <c r="K145" s="263">
        <v>396.2</v>
      </c>
      <c r="L145" s="263">
        <v>379.1</v>
      </c>
      <c r="M145" s="263">
        <v>28.345300000000002</v>
      </c>
    </row>
    <row r="146" spans="1:13">
      <c r="A146" s="282">
        <v>137</v>
      </c>
      <c r="B146" s="263" t="s">
        <v>140</v>
      </c>
      <c r="C146" s="263">
        <v>7113.55</v>
      </c>
      <c r="D146" s="265">
        <v>7056.333333333333</v>
      </c>
      <c r="E146" s="265">
        <v>6962.7166666666662</v>
      </c>
      <c r="F146" s="265">
        <v>6811.8833333333332</v>
      </c>
      <c r="G146" s="265">
        <v>6718.2666666666664</v>
      </c>
      <c r="H146" s="265">
        <v>7207.1666666666661</v>
      </c>
      <c r="I146" s="265">
        <v>7300.7833333333328</v>
      </c>
      <c r="J146" s="265">
        <v>7451.6166666666659</v>
      </c>
      <c r="K146" s="263">
        <v>7149.95</v>
      </c>
      <c r="L146" s="263">
        <v>6905.5</v>
      </c>
      <c r="M146" s="263">
        <v>8.3875600000000006</v>
      </c>
    </row>
    <row r="147" spans="1:13">
      <c r="A147" s="282">
        <v>138</v>
      </c>
      <c r="B147" s="263" t="s">
        <v>142</v>
      </c>
      <c r="C147" s="263">
        <v>859.95</v>
      </c>
      <c r="D147" s="265">
        <v>857.4</v>
      </c>
      <c r="E147" s="265">
        <v>847.75</v>
      </c>
      <c r="F147" s="265">
        <v>835.55000000000007</v>
      </c>
      <c r="G147" s="265">
        <v>825.90000000000009</v>
      </c>
      <c r="H147" s="265">
        <v>869.59999999999991</v>
      </c>
      <c r="I147" s="265">
        <v>879.24999999999977</v>
      </c>
      <c r="J147" s="265">
        <v>891.44999999999982</v>
      </c>
      <c r="K147" s="263">
        <v>867.05</v>
      </c>
      <c r="L147" s="263">
        <v>845.2</v>
      </c>
      <c r="M147" s="263">
        <v>26.775659999999998</v>
      </c>
    </row>
    <row r="148" spans="1:13">
      <c r="A148" s="282">
        <v>139</v>
      </c>
      <c r="B148" s="263" t="s">
        <v>144</v>
      </c>
      <c r="C148" s="263">
        <v>1989.65</v>
      </c>
      <c r="D148" s="265">
        <v>1984.2666666666667</v>
      </c>
      <c r="E148" s="265">
        <v>1948.3333333333333</v>
      </c>
      <c r="F148" s="265">
        <v>1907.0166666666667</v>
      </c>
      <c r="G148" s="265">
        <v>1871.0833333333333</v>
      </c>
      <c r="H148" s="265">
        <v>2025.5833333333333</v>
      </c>
      <c r="I148" s="265">
        <v>2061.5166666666664</v>
      </c>
      <c r="J148" s="265">
        <v>2102.833333333333</v>
      </c>
      <c r="K148" s="263">
        <v>2020.2</v>
      </c>
      <c r="L148" s="263">
        <v>1942.95</v>
      </c>
      <c r="M148" s="263">
        <v>18.416070000000001</v>
      </c>
    </row>
    <row r="149" spans="1:13">
      <c r="A149" s="282">
        <v>140</v>
      </c>
      <c r="B149" s="263" t="s">
        <v>145</v>
      </c>
      <c r="C149" s="263">
        <v>211.65</v>
      </c>
      <c r="D149" s="265">
        <v>210.63333333333335</v>
      </c>
      <c r="E149" s="265">
        <v>206.31666666666672</v>
      </c>
      <c r="F149" s="265">
        <v>200.98333333333338</v>
      </c>
      <c r="G149" s="265">
        <v>196.66666666666674</v>
      </c>
      <c r="H149" s="265">
        <v>215.9666666666667</v>
      </c>
      <c r="I149" s="265">
        <v>220.28333333333336</v>
      </c>
      <c r="J149" s="265">
        <v>225.61666666666667</v>
      </c>
      <c r="K149" s="263">
        <v>214.95</v>
      </c>
      <c r="L149" s="263">
        <v>205.3</v>
      </c>
      <c r="M149" s="263">
        <v>223.47164000000001</v>
      </c>
    </row>
    <row r="150" spans="1:13">
      <c r="A150" s="282">
        <v>141</v>
      </c>
      <c r="B150" s="263" t="s">
        <v>262</v>
      </c>
      <c r="C150" s="263">
        <v>1666.3</v>
      </c>
      <c r="D150" s="265">
        <v>1658.4833333333333</v>
      </c>
      <c r="E150" s="265">
        <v>1631.0666666666666</v>
      </c>
      <c r="F150" s="265">
        <v>1595.8333333333333</v>
      </c>
      <c r="G150" s="265">
        <v>1568.4166666666665</v>
      </c>
      <c r="H150" s="265">
        <v>1693.7166666666667</v>
      </c>
      <c r="I150" s="265">
        <v>1721.1333333333332</v>
      </c>
      <c r="J150" s="265">
        <v>1756.3666666666668</v>
      </c>
      <c r="K150" s="263">
        <v>1685.9</v>
      </c>
      <c r="L150" s="263">
        <v>1623.25</v>
      </c>
      <c r="M150" s="263">
        <v>4.7354099999999999</v>
      </c>
    </row>
    <row r="151" spans="1:13">
      <c r="A151" s="282">
        <v>142</v>
      </c>
      <c r="B151" s="263" t="s">
        <v>147</v>
      </c>
      <c r="C151" s="263">
        <v>1230.45</v>
      </c>
      <c r="D151" s="265">
        <v>1225.1666666666667</v>
      </c>
      <c r="E151" s="265">
        <v>1203.2833333333335</v>
      </c>
      <c r="F151" s="265">
        <v>1176.1166666666668</v>
      </c>
      <c r="G151" s="265">
        <v>1154.2333333333336</v>
      </c>
      <c r="H151" s="265">
        <v>1252.3333333333335</v>
      </c>
      <c r="I151" s="265">
        <v>1274.2166666666667</v>
      </c>
      <c r="J151" s="265">
        <v>1301.3833333333334</v>
      </c>
      <c r="K151" s="263">
        <v>1247.05</v>
      </c>
      <c r="L151" s="263">
        <v>1198</v>
      </c>
      <c r="M151" s="263">
        <v>13.566599999999999</v>
      </c>
    </row>
    <row r="152" spans="1:13">
      <c r="A152" s="282">
        <v>143</v>
      </c>
      <c r="B152" s="263" t="s">
        <v>263</v>
      </c>
      <c r="C152" s="263">
        <v>810.9</v>
      </c>
      <c r="D152" s="265">
        <v>810.2166666666667</v>
      </c>
      <c r="E152" s="265">
        <v>798.53333333333342</v>
      </c>
      <c r="F152" s="265">
        <v>786.16666666666674</v>
      </c>
      <c r="G152" s="265">
        <v>774.48333333333346</v>
      </c>
      <c r="H152" s="265">
        <v>822.58333333333337</v>
      </c>
      <c r="I152" s="265">
        <v>834.26666666666677</v>
      </c>
      <c r="J152" s="265">
        <v>846.63333333333333</v>
      </c>
      <c r="K152" s="263">
        <v>821.9</v>
      </c>
      <c r="L152" s="263">
        <v>797.85</v>
      </c>
      <c r="M152" s="263">
        <v>2.0801699999999999</v>
      </c>
    </row>
    <row r="153" spans="1:13">
      <c r="A153" s="282">
        <v>144</v>
      </c>
      <c r="B153" s="263" t="s">
        <v>152</v>
      </c>
      <c r="C153" s="263">
        <v>133.35</v>
      </c>
      <c r="D153" s="265">
        <v>131.28333333333333</v>
      </c>
      <c r="E153" s="265">
        <v>128.76666666666665</v>
      </c>
      <c r="F153" s="265">
        <v>124.18333333333332</v>
      </c>
      <c r="G153" s="265">
        <v>121.66666666666664</v>
      </c>
      <c r="H153" s="265">
        <v>135.86666666666667</v>
      </c>
      <c r="I153" s="265">
        <v>138.38333333333338</v>
      </c>
      <c r="J153" s="265">
        <v>142.96666666666667</v>
      </c>
      <c r="K153" s="263">
        <v>133.80000000000001</v>
      </c>
      <c r="L153" s="263">
        <v>126.7</v>
      </c>
      <c r="M153" s="263">
        <v>165.11843999999999</v>
      </c>
    </row>
    <row r="154" spans="1:13">
      <c r="A154" s="282">
        <v>145</v>
      </c>
      <c r="B154" s="263" t="s">
        <v>153</v>
      </c>
      <c r="C154" s="263">
        <v>108.5</v>
      </c>
      <c r="D154" s="265">
        <v>106.68333333333334</v>
      </c>
      <c r="E154" s="265">
        <v>103.81666666666668</v>
      </c>
      <c r="F154" s="265">
        <v>99.13333333333334</v>
      </c>
      <c r="G154" s="265">
        <v>96.26666666666668</v>
      </c>
      <c r="H154" s="265">
        <v>111.36666666666667</v>
      </c>
      <c r="I154" s="265">
        <v>114.23333333333335</v>
      </c>
      <c r="J154" s="265">
        <v>118.91666666666667</v>
      </c>
      <c r="K154" s="263">
        <v>109.55</v>
      </c>
      <c r="L154" s="263">
        <v>102</v>
      </c>
      <c r="M154" s="263">
        <v>722.49183000000005</v>
      </c>
    </row>
    <row r="155" spans="1:13">
      <c r="A155" s="282">
        <v>146</v>
      </c>
      <c r="B155" s="263" t="s">
        <v>148</v>
      </c>
      <c r="C155" s="263">
        <v>55.8</v>
      </c>
      <c r="D155" s="265">
        <v>55.333333333333336</v>
      </c>
      <c r="E155" s="265">
        <v>53.866666666666674</v>
      </c>
      <c r="F155" s="265">
        <v>51.933333333333337</v>
      </c>
      <c r="G155" s="265">
        <v>50.466666666666676</v>
      </c>
      <c r="H155" s="265">
        <v>57.266666666666673</v>
      </c>
      <c r="I155" s="265">
        <v>58.733333333333327</v>
      </c>
      <c r="J155" s="265">
        <v>60.666666666666671</v>
      </c>
      <c r="K155" s="263">
        <v>56.8</v>
      </c>
      <c r="L155" s="263">
        <v>53.4</v>
      </c>
      <c r="M155" s="263">
        <v>530.64530000000002</v>
      </c>
    </row>
    <row r="156" spans="1:13">
      <c r="A156" s="282">
        <v>147</v>
      </c>
      <c r="B156" s="263" t="s">
        <v>450</v>
      </c>
      <c r="C156" s="263">
        <v>2528.85</v>
      </c>
      <c r="D156" s="265">
        <v>2489.6833333333334</v>
      </c>
      <c r="E156" s="265">
        <v>2428.6166666666668</v>
      </c>
      <c r="F156" s="265">
        <v>2328.3833333333332</v>
      </c>
      <c r="G156" s="265">
        <v>2267.3166666666666</v>
      </c>
      <c r="H156" s="265">
        <v>2589.916666666667</v>
      </c>
      <c r="I156" s="265">
        <v>2650.9833333333336</v>
      </c>
      <c r="J156" s="265">
        <v>2751.2166666666672</v>
      </c>
      <c r="K156" s="263">
        <v>2550.75</v>
      </c>
      <c r="L156" s="263">
        <v>2389.4499999999998</v>
      </c>
      <c r="M156" s="263">
        <v>2.1858399999999998</v>
      </c>
    </row>
    <row r="157" spans="1:13">
      <c r="A157" s="282">
        <v>148</v>
      </c>
      <c r="B157" s="263" t="s">
        <v>151</v>
      </c>
      <c r="C157" s="263">
        <v>16450.849999999999</v>
      </c>
      <c r="D157" s="265">
        <v>16371.949999999999</v>
      </c>
      <c r="E157" s="265">
        <v>16148.899999999998</v>
      </c>
      <c r="F157" s="265">
        <v>15846.949999999999</v>
      </c>
      <c r="G157" s="265">
        <v>15623.899999999998</v>
      </c>
      <c r="H157" s="265">
        <v>16673.899999999998</v>
      </c>
      <c r="I157" s="265">
        <v>16896.949999999997</v>
      </c>
      <c r="J157" s="265">
        <v>17198.899999999998</v>
      </c>
      <c r="K157" s="263">
        <v>16595</v>
      </c>
      <c r="L157" s="263">
        <v>16070</v>
      </c>
      <c r="M157" s="263">
        <v>1.9941599999999999</v>
      </c>
    </row>
    <row r="158" spans="1:13">
      <c r="A158" s="282">
        <v>149</v>
      </c>
      <c r="B158" s="263" t="s">
        <v>790</v>
      </c>
      <c r="C158" s="263">
        <v>326.8</v>
      </c>
      <c r="D158" s="265">
        <v>323.56666666666666</v>
      </c>
      <c r="E158" s="265">
        <v>317.2833333333333</v>
      </c>
      <c r="F158" s="265">
        <v>307.76666666666665</v>
      </c>
      <c r="G158" s="265">
        <v>301.48333333333329</v>
      </c>
      <c r="H158" s="265">
        <v>333.08333333333331</v>
      </c>
      <c r="I158" s="265">
        <v>339.36666666666673</v>
      </c>
      <c r="J158" s="265">
        <v>348.88333333333333</v>
      </c>
      <c r="K158" s="263">
        <v>329.85</v>
      </c>
      <c r="L158" s="263">
        <v>314.05</v>
      </c>
      <c r="M158" s="263">
        <v>10.51754</v>
      </c>
    </row>
    <row r="159" spans="1:13">
      <c r="A159" s="282">
        <v>150</v>
      </c>
      <c r="B159" s="263" t="s">
        <v>265</v>
      </c>
      <c r="C159" s="263">
        <v>590</v>
      </c>
      <c r="D159" s="265">
        <v>576.69999999999993</v>
      </c>
      <c r="E159" s="265">
        <v>557.29999999999984</v>
      </c>
      <c r="F159" s="265">
        <v>524.59999999999991</v>
      </c>
      <c r="G159" s="265">
        <v>505.19999999999982</v>
      </c>
      <c r="H159" s="265">
        <v>609.39999999999986</v>
      </c>
      <c r="I159" s="265">
        <v>628.79999999999995</v>
      </c>
      <c r="J159" s="265">
        <v>661.49999999999989</v>
      </c>
      <c r="K159" s="263">
        <v>596.1</v>
      </c>
      <c r="L159" s="263">
        <v>544</v>
      </c>
      <c r="M159" s="263">
        <v>6.4166100000000004</v>
      </c>
    </row>
    <row r="160" spans="1:13">
      <c r="A160" s="282">
        <v>151</v>
      </c>
      <c r="B160" s="263" t="s">
        <v>155</v>
      </c>
      <c r="C160" s="263">
        <v>110.5</v>
      </c>
      <c r="D160" s="265">
        <v>109.39999999999999</v>
      </c>
      <c r="E160" s="265">
        <v>105.54999999999998</v>
      </c>
      <c r="F160" s="265">
        <v>100.6</v>
      </c>
      <c r="G160" s="265">
        <v>96.749999999999986</v>
      </c>
      <c r="H160" s="265">
        <v>114.34999999999998</v>
      </c>
      <c r="I160" s="265">
        <v>118.19999999999997</v>
      </c>
      <c r="J160" s="265">
        <v>123.14999999999998</v>
      </c>
      <c r="K160" s="263">
        <v>113.25</v>
      </c>
      <c r="L160" s="263">
        <v>104.45</v>
      </c>
      <c r="M160" s="263">
        <v>503.86784999999998</v>
      </c>
    </row>
    <row r="161" spans="1:13">
      <c r="A161" s="282">
        <v>152</v>
      </c>
      <c r="B161" s="263" t="s">
        <v>154</v>
      </c>
      <c r="C161" s="263">
        <v>119.65</v>
      </c>
      <c r="D161" s="265">
        <v>119.83333333333333</v>
      </c>
      <c r="E161" s="265">
        <v>115.71666666666665</v>
      </c>
      <c r="F161" s="265">
        <v>111.78333333333333</v>
      </c>
      <c r="G161" s="265">
        <v>107.66666666666666</v>
      </c>
      <c r="H161" s="265">
        <v>123.76666666666665</v>
      </c>
      <c r="I161" s="265">
        <v>127.88333333333333</v>
      </c>
      <c r="J161" s="265">
        <v>131.81666666666666</v>
      </c>
      <c r="K161" s="263">
        <v>123.95</v>
      </c>
      <c r="L161" s="263">
        <v>115.9</v>
      </c>
      <c r="M161" s="263">
        <v>122.05334999999999</v>
      </c>
    </row>
    <row r="162" spans="1:13">
      <c r="A162" s="282">
        <v>153</v>
      </c>
      <c r="B162" s="263" t="s">
        <v>266</v>
      </c>
      <c r="C162" s="263">
        <v>3205.15</v>
      </c>
      <c r="D162" s="265">
        <v>3169.2166666666667</v>
      </c>
      <c r="E162" s="265">
        <v>3058.4333333333334</v>
      </c>
      <c r="F162" s="265">
        <v>2911.7166666666667</v>
      </c>
      <c r="G162" s="265">
        <v>2800.9333333333334</v>
      </c>
      <c r="H162" s="265">
        <v>3315.9333333333334</v>
      </c>
      <c r="I162" s="265">
        <v>3426.7166666666672</v>
      </c>
      <c r="J162" s="265">
        <v>3573.4333333333334</v>
      </c>
      <c r="K162" s="263">
        <v>3280</v>
      </c>
      <c r="L162" s="263">
        <v>3022.5</v>
      </c>
      <c r="M162" s="263">
        <v>1.1989099999999999</v>
      </c>
    </row>
    <row r="163" spans="1:13">
      <c r="A163" s="282">
        <v>154</v>
      </c>
      <c r="B163" s="263" t="s">
        <v>267</v>
      </c>
      <c r="C163" s="263">
        <v>2278.9</v>
      </c>
      <c r="D163" s="265">
        <v>2235.7999999999997</v>
      </c>
      <c r="E163" s="265">
        <v>2166.0999999999995</v>
      </c>
      <c r="F163" s="265">
        <v>2053.2999999999997</v>
      </c>
      <c r="G163" s="265">
        <v>1983.5999999999995</v>
      </c>
      <c r="H163" s="265">
        <v>2348.5999999999995</v>
      </c>
      <c r="I163" s="265">
        <v>2418.2999999999993</v>
      </c>
      <c r="J163" s="265">
        <v>2531.0999999999995</v>
      </c>
      <c r="K163" s="263">
        <v>2305.5</v>
      </c>
      <c r="L163" s="263">
        <v>2123</v>
      </c>
      <c r="M163" s="263">
        <v>5.2075199999999997</v>
      </c>
    </row>
    <row r="164" spans="1:13">
      <c r="A164" s="282">
        <v>155</v>
      </c>
      <c r="B164" s="263" t="s">
        <v>156</v>
      </c>
      <c r="C164" s="263">
        <v>28334.05</v>
      </c>
      <c r="D164" s="265">
        <v>28291.366666666669</v>
      </c>
      <c r="E164" s="265">
        <v>27782.733333333337</v>
      </c>
      <c r="F164" s="265">
        <v>27231.416666666668</v>
      </c>
      <c r="G164" s="265">
        <v>26722.783333333336</v>
      </c>
      <c r="H164" s="265">
        <v>28842.683333333338</v>
      </c>
      <c r="I164" s="265">
        <v>29351.316666666669</v>
      </c>
      <c r="J164" s="265">
        <v>29902.633333333339</v>
      </c>
      <c r="K164" s="263">
        <v>28800</v>
      </c>
      <c r="L164" s="263">
        <v>27740.05</v>
      </c>
      <c r="M164" s="263">
        <v>0.51263000000000003</v>
      </c>
    </row>
    <row r="165" spans="1:13">
      <c r="A165" s="282">
        <v>156</v>
      </c>
      <c r="B165" s="263" t="s">
        <v>158</v>
      </c>
      <c r="C165" s="263">
        <v>224.1</v>
      </c>
      <c r="D165" s="265">
        <v>224.23333333333335</v>
      </c>
      <c r="E165" s="265">
        <v>221.1166666666667</v>
      </c>
      <c r="F165" s="265">
        <v>218.13333333333335</v>
      </c>
      <c r="G165" s="265">
        <v>215.01666666666671</v>
      </c>
      <c r="H165" s="265">
        <v>227.2166666666667</v>
      </c>
      <c r="I165" s="265">
        <v>230.33333333333337</v>
      </c>
      <c r="J165" s="265">
        <v>233.31666666666669</v>
      </c>
      <c r="K165" s="263">
        <v>227.35</v>
      </c>
      <c r="L165" s="263">
        <v>221.25</v>
      </c>
      <c r="M165" s="263">
        <v>73.757800000000003</v>
      </c>
    </row>
    <row r="166" spans="1:13">
      <c r="A166" s="282">
        <v>157</v>
      </c>
      <c r="B166" s="263" t="s">
        <v>269</v>
      </c>
      <c r="C166" s="263">
        <v>4394.3999999999996</v>
      </c>
      <c r="D166" s="265">
        <v>4403.05</v>
      </c>
      <c r="E166" s="265">
        <v>4321.3500000000004</v>
      </c>
      <c r="F166" s="265">
        <v>4248.3</v>
      </c>
      <c r="G166" s="265">
        <v>4166.6000000000004</v>
      </c>
      <c r="H166" s="265">
        <v>4476.1000000000004</v>
      </c>
      <c r="I166" s="265">
        <v>4557.7999999999993</v>
      </c>
      <c r="J166" s="265">
        <v>4630.8500000000004</v>
      </c>
      <c r="K166" s="263">
        <v>4484.75</v>
      </c>
      <c r="L166" s="263">
        <v>4330</v>
      </c>
      <c r="M166" s="263">
        <v>0.60063</v>
      </c>
    </row>
    <row r="167" spans="1:13">
      <c r="A167" s="282">
        <v>158</v>
      </c>
      <c r="B167" s="263" t="s">
        <v>160</v>
      </c>
      <c r="C167" s="263">
        <v>1751.05</v>
      </c>
      <c r="D167" s="265">
        <v>1731.1499999999999</v>
      </c>
      <c r="E167" s="265">
        <v>1700.8999999999996</v>
      </c>
      <c r="F167" s="265">
        <v>1650.7499999999998</v>
      </c>
      <c r="G167" s="265">
        <v>1620.4999999999995</v>
      </c>
      <c r="H167" s="265">
        <v>1781.2999999999997</v>
      </c>
      <c r="I167" s="265">
        <v>1811.5500000000002</v>
      </c>
      <c r="J167" s="265">
        <v>1861.6999999999998</v>
      </c>
      <c r="K167" s="263">
        <v>1761.4</v>
      </c>
      <c r="L167" s="263">
        <v>1681</v>
      </c>
      <c r="M167" s="263">
        <v>7.3938800000000002</v>
      </c>
    </row>
    <row r="168" spans="1:13">
      <c r="A168" s="282">
        <v>159</v>
      </c>
      <c r="B168" s="263" t="s">
        <v>157</v>
      </c>
      <c r="C168" s="263">
        <v>1889.05</v>
      </c>
      <c r="D168" s="265">
        <v>1856.3333333333333</v>
      </c>
      <c r="E168" s="265">
        <v>1809.7166666666665</v>
      </c>
      <c r="F168" s="265">
        <v>1730.3833333333332</v>
      </c>
      <c r="G168" s="265">
        <v>1683.7666666666664</v>
      </c>
      <c r="H168" s="265">
        <v>1935.6666666666665</v>
      </c>
      <c r="I168" s="265">
        <v>1982.2833333333333</v>
      </c>
      <c r="J168" s="265">
        <v>2061.6166666666668</v>
      </c>
      <c r="K168" s="263">
        <v>1902.95</v>
      </c>
      <c r="L168" s="263">
        <v>1777</v>
      </c>
      <c r="M168" s="263">
        <v>12.16812</v>
      </c>
    </row>
    <row r="169" spans="1:13">
      <c r="A169" s="282">
        <v>160</v>
      </c>
      <c r="B169" s="263" t="s">
        <v>461</v>
      </c>
      <c r="C169" s="263">
        <v>1353.1</v>
      </c>
      <c r="D169" s="265">
        <v>1323.45</v>
      </c>
      <c r="E169" s="265">
        <v>1276.9000000000001</v>
      </c>
      <c r="F169" s="265">
        <v>1200.7</v>
      </c>
      <c r="G169" s="265">
        <v>1154.1500000000001</v>
      </c>
      <c r="H169" s="265">
        <v>1399.65</v>
      </c>
      <c r="I169" s="265">
        <v>1446.1999999999998</v>
      </c>
      <c r="J169" s="265">
        <v>1522.4</v>
      </c>
      <c r="K169" s="263">
        <v>1370</v>
      </c>
      <c r="L169" s="263">
        <v>1247.25</v>
      </c>
      <c r="M169" s="263">
        <v>3.6042200000000002</v>
      </c>
    </row>
    <row r="170" spans="1:13">
      <c r="A170" s="282">
        <v>161</v>
      </c>
      <c r="B170" s="263" t="s">
        <v>159</v>
      </c>
      <c r="C170" s="263">
        <v>123.5</v>
      </c>
      <c r="D170" s="265">
        <v>122.53333333333335</v>
      </c>
      <c r="E170" s="265">
        <v>120.41666666666669</v>
      </c>
      <c r="F170" s="265">
        <v>117.33333333333334</v>
      </c>
      <c r="G170" s="265">
        <v>115.21666666666668</v>
      </c>
      <c r="H170" s="265">
        <v>125.61666666666669</v>
      </c>
      <c r="I170" s="265">
        <v>127.73333333333333</v>
      </c>
      <c r="J170" s="265">
        <v>130.81666666666669</v>
      </c>
      <c r="K170" s="263">
        <v>124.65</v>
      </c>
      <c r="L170" s="263">
        <v>119.45</v>
      </c>
      <c r="M170" s="263">
        <v>263.15676000000002</v>
      </c>
    </row>
    <row r="171" spans="1:13">
      <c r="A171" s="282">
        <v>162</v>
      </c>
      <c r="B171" s="263" t="s">
        <v>162</v>
      </c>
      <c r="C171" s="263">
        <v>230.2</v>
      </c>
      <c r="D171" s="265">
        <v>227.14999999999998</v>
      </c>
      <c r="E171" s="265">
        <v>222.19999999999996</v>
      </c>
      <c r="F171" s="265">
        <v>214.2</v>
      </c>
      <c r="G171" s="265">
        <v>209.24999999999997</v>
      </c>
      <c r="H171" s="265">
        <v>235.14999999999995</v>
      </c>
      <c r="I171" s="265">
        <v>240.1</v>
      </c>
      <c r="J171" s="265">
        <v>248.09999999999994</v>
      </c>
      <c r="K171" s="263">
        <v>232.1</v>
      </c>
      <c r="L171" s="263">
        <v>219.15</v>
      </c>
      <c r="M171" s="263">
        <v>395.63112000000001</v>
      </c>
    </row>
    <row r="172" spans="1:13">
      <c r="A172" s="282">
        <v>163</v>
      </c>
      <c r="B172" s="263" t="s">
        <v>270</v>
      </c>
      <c r="C172" s="263">
        <v>285.60000000000002</v>
      </c>
      <c r="D172" s="265">
        <v>281.51666666666671</v>
      </c>
      <c r="E172" s="265">
        <v>273.23333333333341</v>
      </c>
      <c r="F172" s="265">
        <v>260.86666666666667</v>
      </c>
      <c r="G172" s="265">
        <v>252.58333333333337</v>
      </c>
      <c r="H172" s="265">
        <v>293.88333333333344</v>
      </c>
      <c r="I172" s="265">
        <v>302.16666666666674</v>
      </c>
      <c r="J172" s="265">
        <v>314.53333333333347</v>
      </c>
      <c r="K172" s="263">
        <v>289.8</v>
      </c>
      <c r="L172" s="263">
        <v>269.14999999999998</v>
      </c>
      <c r="M172" s="263">
        <v>8.0184599999999993</v>
      </c>
    </row>
    <row r="173" spans="1:13">
      <c r="A173" s="282">
        <v>164</v>
      </c>
      <c r="B173" s="263" t="s">
        <v>271</v>
      </c>
      <c r="C173" s="263">
        <v>12939.75</v>
      </c>
      <c r="D173" s="265">
        <v>12769.550000000001</v>
      </c>
      <c r="E173" s="265">
        <v>12519.100000000002</v>
      </c>
      <c r="F173" s="265">
        <v>12098.45</v>
      </c>
      <c r="G173" s="265">
        <v>11848.000000000002</v>
      </c>
      <c r="H173" s="265">
        <v>13190.200000000003</v>
      </c>
      <c r="I173" s="265">
        <v>13440.650000000003</v>
      </c>
      <c r="J173" s="265">
        <v>13861.300000000003</v>
      </c>
      <c r="K173" s="263">
        <v>13020</v>
      </c>
      <c r="L173" s="263">
        <v>12348.9</v>
      </c>
      <c r="M173" s="263">
        <v>9.7919999999999993E-2</v>
      </c>
    </row>
    <row r="174" spans="1:13">
      <c r="A174" s="282">
        <v>165</v>
      </c>
      <c r="B174" s="263" t="s">
        <v>161</v>
      </c>
      <c r="C174" s="263">
        <v>38.450000000000003</v>
      </c>
      <c r="D174" s="265">
        <v>37.85</v>
      </c>
      <c r="E174" s="265">
        <v>36.950000000000003</v>
      </c>
      <c r="F174" s="265">
        <v>35.450000000000003</v>
      </c>
      <c r="G174" s="265">
        <v>34.550000000000004</v>
      </c>
      <c r="H174" s="265">
        <v>39.35</v>
      </c>
      <c r="I174" s="265">
        <v>40.249999999999993</v>
      </c>
      <c r="J174" s="265">
        <v>41.75</v>
      </c>
      <c r="K174" s="263">
        <v>38.75</v>
      </c>
      <c r="L174" s="263">
        <v>36.35</v>
      </c>
      <c r="M174" s="263">
        <v>1359.8743199999999</v>
      </c>
    </row>
    <row r="175" spans="1:13">
      <c r="A175" s="282">
        <v>166</v>
      </c>
      <c r="B175" s="263" t="s">
        <v>165</v>
      </c>
      <c r="C175" s="263">
        <v>228.55</v>
      </c>
      <c r="D175" s="265">
        <v>224.15</v>
      </c>
      <c r="E175" s="265">
        <v>218.8</v>
      </c>
      <c r="F175" s="265">
        <v>209.05</v>
      </c>
      <c r="G175" s="265">
        <v>203.70000000000002</v>
      </c>
      <c r="H175" s="265">
        <v>233.9</v>
      </c>
      <c r="I175" s="265">
        <v>239.24999999999997</v>
      </c>
      <c r="J175" s="265">
        <v>249</v>
      </c>
      <c r="K175" s="263">
        <v>229.5</v>
      </c>
      <c r="L175" s="263">
        <v>214.4</v>
      </c>
      <c r="M175" s="263">
        <v>195.13845000000001</v>
      </c>
    </row>
    <row r="176" spans="1:13">
      <c r="A176" s="282">
        <v>167</v>
      </c>
      <c r="B176" s="263" t="s">
        <v>166</v>
      </c>
      <c r="C176" s="263">
        <v>143.15</v>
      </c>
      <c r="D176" s="265">
        <v>141.71666666666667</v>
      </c>
      <c r="E176" s="265">
        <v>138.98333333333335</v>
      </c>
      <c r="F176" s="265">
        <v>134.81666666666669</v>
      </c>
      <c r="G176" s="265">
        <v>132.08333333333337</v>
      </c>
      <c r="H176" s="265">
        <v>145.88333333333333</v>
      </c>
      <c r="I176" s="265">
        <v>148.61666666666662</v>
      </c>
      <c r="J176" s="265">
        <v>152.7833333333333</v>
      </c>
      <c r="K176" s="263">
        <v>144.44999999999999</v>
      </c>
      <c r="L176" s="263">
        <v>137.55000000000001</v>
      </c>
      <c r="M176" s="263">
        <v>135.99507</v>
      </c>
    </row>
    <row r="177" spans="1:13">
      <c r="A177" s="282">
        <v>168</v>
      </c>
      <c r="B177" s="263" t="s">
        <v>273</v>
      </c>
      <c r="C177" s="263">
        <v>477.9</v>
      </c>
      <c r="D177" s="265">
        <v>488.98333333333335</v>
      </c>
      <c r="E177" s="265">
        <v>461.9666666666667</v>
      </c>
      <c r="F177" s="265">
        <v>446.03333333333336</v>
      </c>
      <c r="G177" s="265">
        <v>419.01666666666671</v>
      </c>
      <c r="H177" s="265">
        <v>504.91666666666669</v>
      </c>
      <c r="I177" s="265">
        <v>531.93333333333339</v>
      </c>
      <c r="J177" s="265">
        <v>547.86666666666667</v>
      </c>
      <c r="K177" s="263">
        <v>516</v>
      </c>
      <c r="L177" s="263">
        <v>473.05</v>
      </c>
      <c r="M177" s="263">
        <v>10.056430000000001</v>
      </c>
    </row>
    <row r="178" spans="1:13">
      <c r="A178" s="282">
        <v>169</v>
      </c>
      <c r="B178" s="263" t="s">
        <v>167</v>
      </c>
      <c r="C178" s="263">
        <v>2082</v>
      </c>
      <c r="D178" s="265">
        <v>2053.5500000000002</v>
      </c>
      <c r="E178" s="265">
        <v>2011.2500000000005</v>
      </c>
      <c r="F178" s="265">
        <v>1940.5000000000002</v>
      </c>
      <c r="G178" s="265">
        <v>1898.2000000000005</v>
      </c>
      <c r="H178" s="265">
        <v>2124.3000000000002</v>
      </c>
      <c r="I178" s="265">
        <v>2166.5999999999995</v>
      </c>
      <c r="J178" s="265">
        <v>2237.3500000000004</v>
      </c>
      <c r="K178" s="263">
        <v>2095.85</v>
      </c>
      <c r="L178" s="263">
        <v>1982.8</v>
      </c>
      <c r="M178" s="263">
        <v>192.84891999999999</v>
      </c>
    </row>
    <row r="179" spans="1:13">
      <c r="A179" s="282">
        <v>170</v>
      </c>
      <c r="B179" s="263" t="s">
        <v>815</v>
      </c>
      <c r="C179" s="263">
        <v>991.25</v>
      </c>
      <c r="D179" s="265">
        <v>992.7833333333333</v>
      </c>
      <c r="E179" s="265">
        <v>973.56666666666661</v>
      </c>
      <c r="F179" s="265">
        <v>955.88333333333333</v>
      </c>
      <c r="G179" s="265">
        <v>936.66666666666663</v>
      </c>
      <c r="H179" s="265">
        <v>1010.4666666666666</v>
      </c>
      <c r="I179" s="265">
        <v>1029.6833333333334</v>
      </c>
      <c r="J179" s="265">
        <v>1047.3666666666666</v>
      </c>
      <c r="K179" s="263">
        <v>1012</v>
      </c>
      <c r="L179" s="263">
        <v>975.1</v>
      </c>
      <c r="M179" s="263">
        <v>16.950990000000001</v>
      </c>
    </row>
    <row r="180" spans="1:13">
      <c r="A180" s="282">
        <v>171</v>
      </c>
      <c r="B180" s="263" t="s">
        <v>274</v>
      </c>
      <c r="C180" s="263">
        <v>906.7</v>
      </c>
      <c r="D180" s="265">
        <v>899.65</v>
      </c>
      <c r="E180" s="265">
        <v>889.34999999999991</v>
      </c>
      <c r="F180" s="265">
        <v>871.99999999999989</v>
      </c>
      <c r="G180" s="265">
        <v>861.69999999999982</v>
      </c>
      <c r="H180" s="265">
        <v>917</v>
      </c>
      <c r="I180" s="265">
        <v>927.3</v>
      </c>
      <c r="J180" s="265">
        <v>944.65000000000009</v>
      </c>
      <c r="K180" s="263">
        <v>909.95</v>
      </c>
      <c r="L180" s="263">
        <v>882.3</v>
      </c>
      <c r="M180" s="263">
        <v>28.49173</v>
      </c>
    </row>
    <row r="181" spans="1:13">
      <c r="A181" s="282">
        <v>172</v>
      </c>
      <c r="B181" s="263" t="s">
        <v>172</v>
      </c>
      <c r="C181" s="263">
        <v>5314.65</v>
      </c>
      <c r="D181" s="265">
        <v>5281.9000000000005</v>
      </c>
      <c r="E181" s="265">
        <v>5163.8000000000011</v>
      </c>
      <c r="F181" s="265">
        <v>5012.9500000000007</v>
      </c>
      <c r="G181" s="265">
        <v>4894.8500000000013</v>
      </c>
      <c r="H181" s="265">
        <v>5432.7500000000009</v>
      </c>
      <c r="I181" s="265">
        <v>5550.8500000000013</v>
      </c>
      <c r="J181" s="265">
        <v>5701.7000000000007</v>
      </c>
      <c r="K181" s="263">
        <v>5400</v>
      </c>
      <c r="L181" s="263">
        <v>5131.05</v>
      </c>
      <c r="M181" s="263">
        <v>2.8324099999999999</v>
      </c>
    </row>
    <row r="182" spans="1:13">
      <c r="A182" s="282">
        <v>173</v>
      </c>
      <c r="B182" s="263" t="s">
        <v>478</v>
      </c>
      <c r="C182" s="263">
        <v>7745.1</v>
      </c>
      <c r="D182" s="265">
        <v>7801.3666666666659</v>
      </c>
      <c r="E182" s="265">
        <v>7619.7333333333318</v>
      </c>
      <c r="F182" s="265">
        <v>7494.3666666666659</v>
      </c>
      <c r="G182" s="265">
        <v>7312.7333333333318</v>
      </c>
      <c r="H182" s="265">
        <v>7926.7333333333318</v>
      </c>
      <c r="I182" s="265">
        <v>8108.366666666665</v>
      </c>
      <c r="J182" s="265">
        <v>8233.7333333333318</v>
      </c>
      <c r="K182" s="263">
        <v>7983</v>
      </c>
      <c r="L182" s="263">
        <v>7676</v>
      </c>
      <c r="M182" s="263">
        <v>0.60933999999999999</v>
      </c>
    </row>
    <row r="183" spans="1:13">
      <c r="A183" s="282">
        <v>174</v>
      </c>
      <c r="B183" s="263" t="s">
        <v>170</v>
      </c>
      <c r="C183" s="263">
        <v>26936.7</v>
      </c>
      <c r="D183" s="265">
        <v>26718.316666666666</v>
      </c>
      <c r="E183" s="265">
        <v>26318.383333333331</v>
      </c>
      <c r="F183" s="265">
        <v>25700.066666666666</v>
      </c>
      <c r="G183" s="265">
        <v>25300.133333333331</v>
      </c>
      <c r="H183" s="265">
        <v>27336.633333333331</v>
      </c>
      <c r="I183" s="265">
        <v>27736.566666666666</v>
      </c>
      <c r="J183" s="265">
        <v>28354.883333333331</v>
      </c>
      <c r="K183" s="263">
        <v>27118.25</v>
      </c>
      <c r="L183" s="263">
        <v>26100</v>
      </c>
      <c r="M183" s="263">
        <v>0.74153000000000002</v>
      </c>
    </row>
    <row r="184" spans="1:13">
      <c r="A184" s="282">
        <v>175</v>
      </c>
      <c r="B184" s="263" t="s">
        <v>173</v>
      </c>
      <c r="C184" s="263">
        <v>1373.95</v>
      </c>
      <c r="D184" s="265">
        <v>1351.3666666666666</v>
      </c>
      <c r="E184" s="265">
        <v>1323.1833333333332</v>
      </c>
      <c r="F184" s="265">
        <v>1272.4166666666665</v>
      </c>
      <c r="G184" s="265">
        <v>1244.2333333333331</v>
      </c>
      <c r="H184" s="265">
        <v>1402.1333333333332</v>
      </c>
      <c r="I184" s="265">
        <v>1430.3166666666666</v>
      </c>
      <c r="J184" s="265">
        <v>1481.0833333333333</v>
      </c>
      <c r="K184" s="263">
        <v>1379.55</v>
      </c>
      <c r="L184" s="263">
        <v>1300.5999999999999</v>
      </c>
      <c r="M184" s="263">
        <v>28.804770000000001</v>
      </c>
    </row>
    <row r="185" spans="1:13">
      <c r="A185" s="282">
        <v>176</v>
      </c>
      <c r="B185" s="263" t="s">
        <v>171</v>
      </c>
      <c r="C185" s="263">
        <v>1842.8</v>
      </c>
      <c r="D185" s="265">
        <v>1817.2833333333335</v>
      </c>
      <c r="E185" s="265">
        <v>1783.5666666666671</v>
      </c>
      <c r="F185" s="265">
        <v>1724.3333333333335</v>
      </c>
      <c r="G185" s="265">
        <v>1690.616666666667</v>
      </c>
      <c r="H185" s="265">
        <v>1876.5166666666671</v>
      </c>
      <c r="I185" s="265">
        <v>1910.2333333333338</v>
      </c>
      <c r="J185" s="265">
        <v>1969.4666666666672</v>
      </c>
      <c r="K185" s="263">
        <v>1851</v>
      </c>
      <c r="L185" s="263">
        <v>1758.05</v>
      </c>
      <c r="M185" s="263">
        <v>4.2626499999999998</v>
      </c>
    </row>
    <row r="186" spans="1:13">
      <c r="A186" s="282">
        <v>177</v>
      </c>
      <c r="B186" s="263" t="s">
        <v>169</v>
      </c>
      <c r="C186" s="263">
        <v>371.15</v>
      </c>
      <c r="D186" s="265">
        <v>367.09999999999997</v>
      </c>
      <c r="E186" s="265">
        <v>361.29999999999995</v>
      </c>
      <c r="F186" s="265">
        <v>351.45</v>
      </c>
      <c r="G186" s="265">
        <v>345.65</v>
      </c>
      <c r="H186" s="265">
        <v>376.94999999999993</v>
      </c>
      <c r="I186" s="265">
        <v>382.75</v>
      </c>
      <c r="J186" s="265">
        <v>392.59999999999991</v>
      </c>
      <c r="K186" s="263">
        <v>372.9</v>
      </c>
      <c r="L186" s="263">
        <v>357.25</v>
      </c>
      <c r="M186" s="263">
        <v>603.09145000000001</v>
      </c>
    </row>
    <row r="187" spans="1:13">
      <c r="A187" s="282">
        <v>178</v>
      </c>
      <c r="B187" s="263" t="s">
        <v>168</v>
      </c>
      <c r="C187" s="263">
        <v>73.5</v>
      </c>
      <c r="D187" s="265">
        <v>71.75</v>
      </c>
      <c r="E187" s="265">
        <v>68.849999999999994</v>
      </c>
      <c r="F187" s="265">
        <v>64.199999999999989</v>
      </c>
      <c r="G187" s="265">
        <v>61.299999999999983</v>
      </c>
      <c r="H187" s="265">
        <v>76.400000000000006</v>
      </c>
      <c r="I187" s="265">
        <v>79.300000000000011</v>
      </c>
      <c r="J187" s="265">
        <v>83.950000000000017</v>
      </c>
      <c r="K187" s="263">
        <v>74.650000000000006</v>
      </c>
      <c r="L187" s="263">
        <v>67.099999999999994</v>
      </c>
      <c r="M187" s="263">
        <v>516.35353999999995</v>
      </c>
    </row>
    <row r="188" spans="1:13">
      <c r="A188" s="282">
        <v>179</v>
      </c>
      <c r="B188" s="263" t="s">
        <v>175</v>
      </c>
      <c r="C188" s="263">
        <v>578.29999999999995</v>
      </c>
      <c r="D188" s="265">
        <v>574.34999999999991</v>
      </c>
      <c r="E188" s="265">
        <v>566.04999999999984</v>
      </c>
      <c r="F188" s="265">
        <v>553.79999999999995</v>
      </c>
      <c r="G188" s="265">
        <v>545.49999999999989</v>
      </c>
      <c r="H188" s="265">
        <v>586.5999999999998</v>
      </c>
      <c r="I188" s="265">
        <v>594.9</v>
      </c>
      <c r="J188" s="265">
        <v>607.14999999999975</v>
      </c>
      <c r="K188" s="263">
        <v>582.65</v>
      </c>
      <c r="L188" s="263">
        <v>562.1</v>
      </c>
      <c r="M188" s="263">
        <v>61.866430000000001</v>
      </c>
    </row>
    <row r="189" spans="1:13">
      <c r="A189" s="282">
        <v>180</v>
      </c>
      <c r="B189" s="263" t="s">
        <v>176</v>
      </c>
      <c r="C189" s="263">
        <v>478.45</v>
      </c>
      <c r="D189" s="265">
        <v>472.73333333333335</v>
      </c>
      <c r="E189" s="265">
        <v>461.4666666666667</v>
      </c>
      <c r="F189" s="265">
        <v>444.48333333333335</v>
      </c>
      <c r="G189" s="265">
        <v>433.2166666666667</v>
      </c>
      <c r="H189" s="265">
        <v>489.7166666666667</v>
      </c>
      <c r="I189" s="265">
        <v>500.98333333333335</v>
      </c>
      <c r="J189" s="265">
        <v>517.9666666666667</v>
      </c>
      <c r="K189" s="263">
        <v>484</v>
      </c>
      <c r="L189" s="263">
        <v>455.75</v>
      </c>
      <c r="M189" s="263">
        <v>31.088190000000001</v>
      </c>
    </row>
    <row r="190" spans="1:13">
      <c r="A190" s="282">
        <v>181</v>
      </c>
      <c r="B190" s="263" t="s">
        <v>275</v>
      </c>
      <c r="C190" s="263">
        <v>507.55</v>
      </c>
      <c r="D190" s="265">
        <v>504.0333333333333</v>
      </c>
      <c r="E190" s="265">
        <v>494.01666666666665</v>
      </c>
      <c r="F190" s="265">
        <v>480.48333333333335</v>
      </c>
      <c r="G190" s="265">
        <v>470.4666666666667</v>
      </c>
      <c r="H190" s="265">
        <v>517.56666666666661</v>
      </c>
      <c r="I190" s="265">
        <v>527.58333333333326</v>
      </c>
      <c r="J190" s="265">
        <v>541.11666666666656</v>
      </c>
      <c r="K190" s="263">
        <v>514.04999999999995</v>
      </c>
      <c r="L190" s="263">
        <v>490.5</v>
      </c>
      <c r="M190" s="263">
        <v>9.2361199999999997</v>
      </c>
    </row>
    <row r="191" spans="1:13">
      <c r="A191" s="282">
        <v>182</v>
      </c>
      <c r="B191" s="263" t="s">
        <v>188</v>
      </c>
      <c r="C191" s="263">
        <v>584.04999999999995</v>
      </c>
      <c r="D191" s="265">
        <v>578.53333333333342</v>
      </c>
      <c r="E191" s="265">
        <v>566.96666666666681</v>
      </c>
      <c r="F191" s="265">
        <v>549.88333333333344</v>
      </c>
      <c r="G191" s="265">
        <v>538.31666666666683</v>
      </c>
      <c r="H191" s="265">
        <v>595.61666666666679</v>
      </c>
      <c r="I191" s="265">
        <v>607.18333333333339</v>
      </c>
      <c r="J191" s="265">
        <v>624.26666666666677</v>
      </c>
      <c r="K191" s="263">
        <v>590.1</v>
      </c>
      <c r="L191" s="263">
        <v>561.45000000000005</v>
      </c>
      <c r="M191" s="263">
        <v>23.574339999999999</v>
      </c>
    </row>
    <row r="192" spans="1:13">
      <c r="A192" s="282">
        <v>183</v>
      </c>
      <c r="B192" s="263" t="s">
        <v>177</v>
      </c>
      <c r="C192" s="263">
        <v>752.05</v>
      </c>
      <c r="D192" s="265">
        <v>733.75</v>
      </c>
      <c r="E192" s="265">
        <v>708.5</v>
      </c>
      <c r="F192" s="265">
        <v>664.95</v>
      </c>
      <c r="G192" s="265">
        <v>639.70000000000005</v>
      </c>
      <c r="H192" s="265">
        <v>777.3</v>
      </c>
      <c r="I192" s="265">
        <v>802.55</v>
      </c>
      <c r="J192" s="265">
        <v>846.09999999999991</v>
      </c>
      <c r="K192" s="263">
        <v>759</v>
      </c>
      <c r="L192" s="263">
        <v>690.2</v>
      </c>
      <c r="M192" s="263">
        <v>180.59484</v>
      </c>
    </row>
    <row r="193" spans="1:13">
      <c r="A193" s="282">
        <v>184</v>
      </c>
      <c r="B193" s="263" t="s">
        <v>183</v>
      </c>
      <c r="C193" s="263">
        <v>3050.2</v>
      </c>
      <c r="D193" s="265">
        <v>3051.4</v>
      </c>
      <c r="E193" s="265">
        <v>3003.8</v>
      </c>
      <c r="F193" s="265">
        <v>2957.4</v>
      </c>
      <c r="G193" s="265">
        <v>2909.8</v>
      </c>
      <c r="H193" s="265">
        <v>3097.8</v>
      </c>
      <c r="I193" s="265">
        <v>3145.3999999999996</v>
      </c>
      <c r="J193" s="265">
        <v>3191.8</v>
      </c>
      <c r="K193" s="263">
        <v>3099</v>
      </c>
      <c r="L193" s="263">
        <v>3005</v>
      </c>
      <c r="M193" s="263">
        <v>57.766260000000003</v>
      </c>
    </row>
    <row r="194" spans="1:13">
      <c r="A194" s="282">
        <v>185</v>
      </c>
      <c r="B194" s="263" t="s">
        <v>804</v>
      </c>
      <c r="C194" s="263">
        <v>600.25</v>
      </c>
      <c r="D194" s="265">
        <v>594.98333333333335</v>
      </c>
      <c r="E194" s="265">
        <v>582.31666666666672</v>
      </c>
      <c r="F194" s="265">
        <v>564.38333333333333</v>
      </c>
      <c r="G194" s="265">
        <v>551.7166666666667</v>
      </c>
      <c r="H194" s="265">
        <v>612.91666666666674</v>
      </c>
      <c r="I194" s="265">
        <v>625.58333333333326</v>
      </c>
      <c r="J194" s="265">
        <v>643.51666666666677</v>
      </c>
      <c r="K194" s="263">
        <v>607.65</v>
      </c>
      <c r="L194" s="263">
        <v>577.04999999999995</v>
      </c>
      <c r="M194" s="263">
        <v>48.741770000000002</v>
      </c>
    </row>
    <row r="195" spans="1:13">
      <c r="A195" s="282">
        <v>186</v>
      </c>
      <c r="B195" s="263" t="s">
        <v>179</v>
      </c>
      <c r="C195" s="263">
        <v>308.95</v>
      </c>
      <c r="D195" s="265">
        <v>303.38333333333338</v>
      </c>
      <c r="E195" s="265">
        <v>295.76666666666677</v>
      </c>
      <c r="F195" s="265">
        <v>282.58333333333337</v>
      </c>
      <c r="G195" s="265">
        <v>274.96666666666675</v>
      </c>
      <c r="H195" s="265">
        <v>316.56666666666678</v>
      </c>
      <c r="I195" s="265">
        <v>324.18333333333345</v>
      </c>
      <c r="J195" s="265">
        <v>337.36666666666679</v>
      </c>
      <c r="K195" s="263">
        <v>311</v>
      </c>
      <c r="L195" s="263">
        <v>290.2</v>
      </c>
      <c r="M195" s="263">
        <v>1099.32681</v>
      </c>
    </row>
    <row r="196" spans="1:13">
      <c r="A196" s="282">
        <v>187</v>
      </c>
      <c r="B196" s="254" t="s">
        <v>181</v>
      </c>
      <c r="C196" s="254">
        <v>104.15</v>
      </c>
      <c r="D196" s="289">
        <v>101.73333333333333</v>
      </c>
      <c r="E196" s="289">
        <v>98.716666666666669</v>
      </c>
      <c r="F196" s="289">
        <v>93.283333333333331</v>
      </c>
      <c r="G196" s="289">
        <v>90.266666666666666</v>
      </c>
      <c r="H196" s="289">
        <v>107.16666666666667</v>
      </c>
      <c r="I196" s="289">
        <v>110.18333333333335</v>
      </c>
      <c r="J196" s="289">
        <v>115.61666666666667</v>
      </c>
      <c r="K196" s="254">
        <v>104.75</v>
      </c>
      <c r="L196" s="254">
        <v>96.3</v>
      </c>
      <c r="M196" s="254">
        <v>1189.96777</v>
      </c>
    </row>
    <row r="197" spans="1:13">
      <c r="A197" s="282">
        <v>188</v>
      </c>
      <c r="B197" s="254" t="s">
        <v>182</v>
      </c>
      <c r="C197" s="254">
        <v>733</v>
      </c>
      <c r="D197" s="289">
        <v>717</v>
      </c>
      <c r="E197" s="289">
        <v>697.25</v>
      </c>
      <c r="F197" s="289">
        <v>661.5</v>
      </c>
      <c r="G197" s="289">
        <v>641.75</v>
      </c>
      <c r="H197" s="289">
        <v>752.75</v>
      </c>
      <c r="I197" s="289">
        <v>772.5</v>
      </c>
      <c r="J197" s="289">
        <v>808.25</v>
      </c>
      <c r="K197" s="254">
        <v>736.75</v>
      </c>
      <c r="L197" s="254">
        <v>681.25</v>
      </c>
      <c r="M197" s="254">
        <v>246.37814</v>
      </c>
    </row>
    <row r="198" spans="1:13">
      <c r="A198" s="282">
        <v>189</v>
      </c>
      <c r="B198" s="254" t="s">
        <v>184</v>
      </c>
      <c r="C198" s="254">
        <v>989.45</v>
      </c>
      <c r="D198" s="289">
        <v>988.44999999999993</v>
      </c>
      <c r="E198" s="289">
        <v>976.14999999999986</v>
      </c>
      <c r="F198" s="289">
        <v>962.84999999999991</v>
      </c>
      <c r="G198" s="289">
        <v>950.54999999999984</v>
      </c>
      <c r="H198" s="289">
        <v>1001.7499999999999</v>
      </c>
      <c r="I198" s="289">
        <v>1014.0499999999998</v>
      </c>
      <c r="J198" s="289">
        <v>1027.3499999999999</v>
      </c>
      <c r="K198" s="254">
        <v>1000.75</v>
      </c>
      <c r="L198" s="254">
        <v>975.15</v>
      </c>
      <c r="M198" s="254">
        <v>62.08</v>
      </c>
    </row>
    <row r="199" spans="1:13">
      <c r="A199" s="282">
        <v>190</v>
      </c>
      <c r="B199" s="254" t="s">
        <v>164</v>
      </c>
      <c r="C199" s="254">
        <v>952.7</v>
      </c>
      <c r="D199" s="289">
        <v>946.2166666666667</v>
      </c>
      <c r="E199" s="289">
        <v>927.23333333333335</v>
      </c>
      <c r="F199" s="289">
        <v>901.76666666666665</v>
      </c>
      <c r="G199" s="289">
        <v>882.7833333333333</v>
      </c>
      <c r="H199" s="289">
        <v>971.68333333333339</v>
      </c>
      <c r="I199" s="289">
        <v>990.66666666666674</v>
      </c>
      <c r="J199" s="289">
        <v>1016.1333333333334</v>
      </c>
      <c r="K199" s="254">
        <v>965.2</v>
      </c>
      <c r="L199" s="254">
        <v>920.75</v>
      </c>
      <c r="M199" s="254">
        <v>7.0978300000000001</v>
      </c>
    </row>
    <row r="200" spans="1:13">
      <c r="A200" s="282">
        <v>191</v>
      </c>
      <c r="B200" s="254" t="s">
        <v>185</v>
      </c>
      <c r="C200" s="254">
        <v>1465.45</v>
      </c>
      <c r="D200" s="289">
        <v>1456.1166666666668</v>
      </c>
      <c r="E200" s="289">
        <v>1441.3833333333337</v>
      </c>
      <c r="F200" s="289">
        <v>1417.3166666666668</v>
      </c>
      <c r="G200" s="289">
        <v>1402.5833333333337</v>
      </c>
      <c r="H200" s="289">
        <v>1480.1833333333336</v>
      </c>
      <c r="I200" s="289">
        <v>1494.9166666666667</v>
      </c>
      <c r="J200" s="289">
        <v>1518.9833333333336</v>
      </c>
      <c r="K200" s="254">
        <v>1470.85</v>
      </c>
      <c r="L200" s="254">
        <v>1432.05</v>
      </c>
      <c r="M200" s="254">
        <v>23.606719999999999</v>
      </c>
    </row>
    <row r="201" spans="1:13">
      <c r="A201" s="282">
        <v>192</v>
      </c>
      <c r="B201" s="254" t="s">
        <v>186</v>
      </c>
      <c r="C201" s="254">
        <v>2414.1999999999998</v>
      </c>
      <c r="D201" s="289">
        <v>2382.9333333333329</v>
      </c>
      <c r="E201" s="289">
        <v>2342.3666666666659</v>
      </c>
      <c r="F201" s="289">
        <v>2270.5333333333328</v>
      </c>
      <c r="G201" s="289">
        <v>2229.9666666666658</v>
      </c>
      <c r="H201" s="289">
        <v>2454.766666666666</v>
      </c>
      <c r="I201" s="289">
        <v>2495.3333333333326</v>
      </c>
      <c r="J201" s="289">
        <v>2567.1666666666661</v>
      </c>
      <c r="K201" s="254">
        <v>2423.5</v>
      </c>
      <c r="L201" s="254">
        <v>2311.1</v>
      </c>
      <c r="M201" s="254">
        <v>3.0143200000000001</v>
      </c>
    </row>
    <row r="202" spans="1:13">
      <c r="A202" s="282">
        <v>193</v>
      </c>
      <c r="B202" s="254" t="s">
        <v>187</v>
      </c>
      <c r="C202" s="254">
        <v>425.8</v>
      </c>
      <c r="D202" s="289">
        <v>420.59999999999997</v>
      </c>
      <c r="E202" s="289">
        <v>412.19999999999993</v>
      </c>
      <c r="F202" s="289">
        <v>398.59999999999997</v>
      </c>
      <c r="G202" s="289">
        <v>390.19999999999993</v>
      </c>
      <c r="H202" s="289">
        <v>434.19999999999993</v>
      </c>
      <c r="I202" s="289">
        <v>442.59999999999991</v>
      </c>
      <c r="J202" s="289">
        <v>456.19999999999993</v>
      </c>
      <c r="K202" s="254">
        <v>429</v>
      </c>
      <c r="L202" s="254">
        <v>407</v>
      </c>
      <c r="M202" s="254">
        <v>23.748640000000002</v>
      </c>
    </row>
    <row r="203" spans="1:13">
      <c r="A203" s="282">
        <v>194</v>
      </c>
      <c r="B203" s="254" t="s">
        <v>510</v>
      </c>
      <c r="C203" s="254">
        <v>799.2</v>
      </c>
      <c r="D203" s="289">
        <v>800.83333333333337</v>
      </c>
      <c r="E203" s="289">
        <v>774.36666666666679</v>
      </c>
      <c r="F203" s="289">
        <v>749.53333333333342</v>
      </c>
      <c r="G203" s="289">
        <v>723.06666666666683</v>
      </c>
      <c r="H203" s="289">
        <v>825.66666666666674</v>
      </c>
      <c r="I203" s="289">
        <v>852.13333333333321</v>
      </c>
      <c r="J203" s="289">
        <v>876.9666666666667</v>
      </c>
      <c r="K203" s="254">
        <v>827.3</v>
      </c>
      <c r="L203" s="254">
        <v>776</v>
      </c>
      <c r="M203" s="254">
        <v>12.4215</v>
      </c>
    </row>
    <row r="204" spans="1:13">
      <c r="A204" s="282">
        <v>195</v>
      </c>
      <c r="B204" s="254" t="s">
        <v>193</v>
      </c>
      <c r="C204" s="254">
        <v>625.45000000000005</v>
      </c>
      <c r="D204" s="289">
        <v>613.51666666666665</v>
      </c>
      <c r="E204" s="289">
        <v>598.13333333333333</v>
      </c>
      <c r="F204" s="289">
        <v>570.81666666666672</v>
      </c>
      <c r="G204" s="289">
        <v>555.43333333333339</v>
      </c>
      <c r="H204" s="289">
        <v>640.83333333333326</v>
      </c>
      <c r="I204" s="289">
        <v>656.21666666666647</v>
      </c>
      <c r="J204" s="289">
        <v>683.53333333333319</v>
      </c>
      <c r="K204" s="254">
        <v>628.9</v>
      </c>
      <c r="L204" s="254">
        <v>586.20000000000005</v>
      </c>
      <c r="M204" s="254">
        <v>83.228700000000003</v>
      </c>
    </row>
    <row r="205" spans="1:13">
      <c r="A205" s="282">
        <v>196</v>
      </c>
      <c r="B205" s="254" t="s">
        <v>191</v>
      </c>
      <c r="C205" s="254">
        <v>6672</v>
      </c>
      <c r="D205" s="289">
        <v>6580.1833333333334</v>
      </c>
      <c r="E205" s="289">
        <v>6460.3666666666668</v>
      </c>
      <c r="F205" s="289">
        <v>6248.7333333333336</v>
      </c>
      <c r="G205" s="289">
        <v>6128.916666666667</v>
      </c>
      <c r="H205" s="289">
        <v>6791.8166666666666</v>
      </c>
      <c r="I205" s="289">
        <v>6911.6333333333341</v>
      </c>
      <c r="J205" s="289">
        <v>7123.2666666666664</v>
      </c>
      <c r="K205" s="254">
        <v>6700</v>
      </c>
      <c r="L205" s="254">
        <v>6368.55</v>
      </c>
      <c r="M205" s="254">
        <v>6.5445700000000002</v>
      </c>
    </row>
    <row r="206" spans="1:13">
      <c r="A206" s="282">
        <v>197</v>
      </c>
      <c r="B206" s="254" t="s">
        <v>192</v>
      </c>
      <c r="C206" s="254">
        <v>35.25</v>
      </c>
      <c r="D206" s="289">
        <v>34.683333333333337</v>
      </c>
      <c r="E206" s="289">
        <v>33.916666666666671</v>
      </c>
      <c r="F206" s="289">
        <v>32.583333333333336</v>
      </c>
      <c r="G206" s="289">
        <v>31.81666666666667</v>
      </c>
      <c r="H206" s="289">
        <v>36.016666666666673</v>
      </c>
      <c r="I206" s="289">
        <v>36.783333333333339</v>
      </c>
      <c r="J206" s="289">
        <v>38.116666666666674</v>
      </c>
      <c r="K206" s="254">
        <v>35.450000000000003</v>
      </c>
      <c r="L206" s="254">
        <v>33.35</v>
      </c>
      <c r="M206" s="254">
        <v>97.326220000000006</v>
      </c>
    </row>
    <row r="207" spans="1:13">
      <c r="A207" s="282">
        <v>198</v>
      </c>
      <c r="B207" s="254" t="s">
        <v>189</v>
      </c>
      <c r="C207" s="254">
        <v>1217.8499999999999</v>
      </c>
      <c r="D207" s="289">
        <v>1201.1333333333332</v>
      </c>
      <c r="E207" s="289">
        <v>1177.2666666666664</v>
      </c>
      <c r="F207" s="289">
        <v>1136.6833333333332</v>
      </c>
      <c r="G207" s="289">
        <v>1112.8166666666664</v>
      </c>
      <c r="H207" s="289">
        <v>1241.7166666666665</v>
      </c>
      <c r="I207" s="289">
        <v>1265.5833333333333</v>
      </c>
      <c r="J207" s="289">
        <v>1306.1666666666665</v>
      </c>
      <c r="K207" s="254">
        <v>1225</v>
      </c>
      <c r="L207" s="254">
        <v>1160.55</v>
      </c>
      <c r="M207" s="254">
        <v>6.7864699999999996</v>
      </c>
    </row>
    <row r="208" spans="1:13">
      <c r="A208" s="282">
        <v>199</v>
      </c>
      <c r="B208" s="254" t="s">
        <v>141</v>
      </c>
      <c r="C208" s="254">
        <v>536.35</v>
      </c>
      <c r="D208" s="289">
        <v>531.25</v>
      </c>
      <c r="E208" s="289">
        <v>522.75</v>
      </c>
      <c r="F208" s="289">
        <v>509.15</v>
      </c>
      <c r="G208" s="289">
        <v>500.65</v>
      </c>
      <c r="H208" s="289">
        <v>544.85</v>
      </c>
      <c r="I208" s="289">
        <v>553.35</v>
      </c>
      <c r="J208" s="289">
        <v>566.95000000000005</v>
      </c>
      <c r="K208" s="254">
        <v>539.75</v>
      </c>
      <c r="L208" s="254">
        <v>517.65</v>
      </c>
      <c r="M208" s="254">
        <v>23.95956</v>
      </c>
    </row>
    <row r="209" spans="1:13">
      <c r="A209" s="282">
        <v>200</v>
      </c>
      <c r="B209" s="254" t="s">
        <v>277</v>
      </c>
      <c r="C209" s="254">
        <v>229.1</v>
      </c>
      <c r="D209" s="289">
        <v>228.70000000000002</v>
      </c>
      <c r="E209" s="289">
        <v>224.40000000000003</v>
      </c>
      <c r="F209" s="289">
        <v>219.70000000000002</v>
      </c>
      <c r="G209" s="289">
        <v>215.40000000000003</v>
      </c>
      <c r="H209" s="289">
        <v>233.40000000000003</v>
      </c>
      <c r="I209" s="289">
        <v>237.70000000000005</v>
      </c>
      <c r="J209" s="289">
        <v>242.40000000000003</v>
      </c>
      <c r="K209" s="254">
        <v>233</v>
      </c>
      <c r="L209" s="254">
        <v>224</v>
      </c>
      <c r="M209" s="254">
        <v>10.014290000000001</v>
      </c>
    </row>
    <row r="210" spans="1:13">
      <c r="A210" s="282">
        <v>201</v>
      </c>
      <c r="B210" s="254" t="s">
        <v>522</v>
      </c>
      <c r="C210" s="254">
        <v>976.05</v>
      </c>
      <c r="D210" s="289">
        <v>982.06666666666661</v>
      </c>
      <c r="E210" s="289">
        <v>954.13333333333321</v>
      </c>
      <c r="F210" s="289">
        <v>932.21666666666658</v>
      </c>
      <c r="G210" s="289">
        <v>904.28333333333319</v>
      </c>
      <c r="H210" s="289">
        <v>1003.9833333333332</v>
      </c>
      <c r="I210" s="289">
        <v>1031.9166666666665</v>
      </c>
      <c r="J210" s="289">
        <v>1053.8333333333333</v>
      </c>
      <c r="K210" s="254">
        <v>1010</v>
      </c>
      <c r="L210" s="254">
        <v>960.15</v>
      </c>
      <c r="M210" s="254">
        <v>15.4819</v>
      </c>
    </row>
    <row r="211" spans="1:13">
      <c r="A211" s="282">
        <v>202</v>
      </c>
      <c r="B211" s="254" t="s">
        <v>118</v>
      </c>
      <c r="C211" s="254">
        <v>9.75</v>
      </c>
      <c r="D211" s="289">
        <v>9.75</v>
      </c>
      <c r="E211" s="289">
        <v>9.5500000000000007</v>
      </c>
      <c r="F211" s="289">
        <v>9.3500000000000014</v>
      </c>
      <c r="G211" s="289">
        <v>9.1500000000000021</v>
      </c>
      <c r="H211" s="289">
        <v>9.9499999999999993</v>
      </c>
      <c r="I211" s="289">
        <v>10.149999999999999</v>
      </c>
      <c r="J211" s="289">
        <v>10.349999999999998</v>
      </c>
      <c r="K211" s="254">
        <v>9.9499999999999993</v>
      </c>
      <c r="L211" s="254">
        <v>9.5500000000000007</v>
      </c>
      <c r="M211" s="254">
        <v>2191.7660599999999</v>
      </c>
    </row>
    <row r="212" spans="1:13">
      <c r="A212" s="282">
        <v>203</v>
      </c>
      <c r="B212" s="254" t="s">
        <v>195</v>
      </c>
      <c r="C212" s="254">
        <v>980.25</v>
      </c>
      <c r="D212" s="289">
        <v>976.9</v>
      </c>
      <c r="E212" s="289">
        <v>965.34999999999991</v>
      </c>
      <c r="F212" s="289">
        <v>950.44999999999993</v>
      </c>
      <c r="G212" s="289">
        <v>938.89999999999986</v>
      </c>
      <c r="H212" s="289">
        <v>991.8</v>
      </c>
      <c r="I212" s="289">
        <v>1003.3499999999999</v>
      </c>
      <c r="J212" s="289">
        <v>1018.25</v>
      </c>
      <c r="K212" s="254">
        <v>988.45</v>
      </c>
      <c r="L212" s="254">
        <v>962</v>
      </c>
      <c r="M212" s="254">
        <v>28.222239999999999</v>
      </c>
    </row>
    <row r="213" spans="1:13">
      <c r="A213" s="282">
        <v>204</v>
      </c>
      <c r="B213" s="254" t="s">
        <v>528</v>
      </c>
      <c r="C213" s="254">
        <v>2317.35</v>
      </c>
      <c r="D213" s="289">
        <v>2325.7666666666664</v>
      </c>
      <c r="E213" s="289">
        <v>2281.583333333333</v>
      </c>
      <c r="F213" s="289">
        <v>2245.8166666666666</v>
      </c>
      <c r="G213" s="289">
        <v>2201.6333333333332</v>
      </c>
      <c r="H213" s="289">
        <v>2361.5333333333328</v>
      </c>
      <c r="I213" s="289">
        <v>2405.7166666666662</v>
      </c>
      <c r="J213" s="289">
        <v>2441.4833333333327</v>
      </c>
      <c r="K213" s="254">
        <v>2369.9499999999998</v>
      </c>
      <c r="L213" s="254">
        <v>2290</v>
      </c>
      <c r="M213" s="254">
        <v>1.5461400000000001</v>
      </c>
    </row>
    <row r="214" spans="1:13">
      <c r="A214" s="282">
        <v>205</v>
      </c>
      <c r="B214" s="254" t="s">
        <v>196</v>
      </c>
      <c r="C214" s="289">
        <v>410.5</v>
      </c>
      <c r="D214" s="289">
        <v>407.86666666666662</v>
      </c>
      <c r="E214" s="289">
        <v>402.08333333333326</v>
      </c>
      <c r="F214" s="289">
        <v>393.66666666666663</v>
      </c>
      <c r="G214" s="289">
        <v>387.88333333333327</v>
      </c>
      <c r="H214" s="289">
        <v>416.28333333333325</v>
      </c>
      <c r="I214" s="289">
        <v>422.06666666666666</v>
      </c>
      <c r="J214" s="289">
        <v>430.48333333333323</v>
      </c>
      <c r="K214" s="289">
        <v>413.65</v>
      </c>
      <c r="L214" s="289">
        <v>399.45</v>
      </c>
      <c r="M214" s="289">
        <v>168.75402</v>
      </c>
    </row>
    <row r="215" spans="1:13">
      <c r="A215" s="282">
        <v>206</v>
      </c>
      <c r="B215" s="254" t="s">
        <v>197</v>
      </c>
      <c r="C215" s="289">
        <v>14.95</v>
      </c>
      <c r="D215" s="289">
        <v>14.766666666666666</v>
      </c>
      <c r="E215" s="289">
        <v>14.483333333333331</v>
      </c>
      <c r="F215" s="289">
        <v>14.016666666666666</v>
      </c>
      <c r="G215" s="289">
        <v>13.733333333333331</v>
      </c>
      <c r="H215" s="289">
        <v>15.233333333333331</v>
      </c>
      <c r="I215" s="289">
        <v>15.516666666666666</v>
      </c>
      <c r="J215" s="289">
        <v>15.983333333333331</v>
      </c>
      <c r="K215" s="289">
        <v>15.05</v>
      </c>
      <c r="L215" s="289">
        <v>14.3</v>
      </c>
      <c r="M215" s="289">
        <v>1334.1047699999999</v>
      </c>
    </row>
    <row r="216" spans="1:13">
      <c r="A216" s="282">
        <v>207</v>
      </c>
      <c r="B216" s="254" t="s">
        <v>198</v>
      </c>
      <c r="C216" s="289">
        <v>215.85</v>
      </c>
      <c r="D216" s="289">
        <v>211.96666666666667</v>
      </c>
      <c r="E216" s="289">
        <v>207.08333333333334</v>
      </c>
      <c r="F216" s="289">
        <v>198.31666666666666</v>
      </c>
      <c r="G216" s="289">
        <v>193.43333333333334</v>
      </c>
      <c r="H216" s="289">
        <v>220.73333333333335</v>
      </c>
      <c r="I216" s="289">
        <v>225.61666666666667</v>
      </c>
      <c r="J216" s="289">
        <v>234.38333333333335</v>
      </c>
      <c r="K216" s="289">
        <v>216.85</v>
      </c>
      <c r="L216" s="289">
        <v>203.2</v>
      </c>
      <c r="M216" s="289">
        <v>162.39367999999999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4"/>
      <c r="B1" s="574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44277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71" t="s">
        <v>16</v>
      </c>
      <c r="B9" s="572" t="s">
        <v>18</v>
      </c>
      <c r="C9" s="570" t="s">
        <v>19</v>
      </c>
      <c r="D9" s="570" t="s">
        <v>20</v>
      </c>
      <c r="E9" s="570" t="s">
        <v>21</v>
      </c>
      <c r="F9" s="570"/>
      <c r="G9" s="570"/>
      <c r="H9" s="570" t="s">
        <v>22</v>
      </c>
      <c r="I9" s="570"/>
      <c r="J9" s="570"/>
      <c r="K9" s="260"/>
      <c r="L9" s="267"/>
      <c r="M9" s="268"/>
    </row>
    <row r="10" spans="1:15" ht="42.75" customHeight="1">
      <c r="A10" s="566"/>
      <c r="B10" s="568"/>
      <c r="C10" s="573" t="s">
        <v>23</v>
      </c>
      <c r="D10" s="573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27585.1</v>
      </c>
      <c r="D11" s="507">
        <v>27420.05</v>
      </c>
      <c r="E11" s="507">
        <v>26840.05</v>
      </c>
      <c r="F11" s="507">
        <v>26095</v>
      </c>
      <c r="G11" s="507">
        <v>25515</v>
      </c>
      <c r="H11" s="507">
        <v>28165.1</v>
      </c>
      <c r="I11" s="507">
        <v>28745.1</v>
      </c>
      <c r="J11" s="507">
        <v>29490.149999999998</v>
      </c>
      <c r="K11" s="506">
        <v>28000.05</v>
      </c>
      <c r="L11" s="506">
        <v>26675</v>
      </c>
      <c r="M11" s="506">
        <v>0.11797000000000001</v>
      </c>
    </row>
    <row r="12" spans="1:15" ht="12" customHeight="1">
      <c r="A12" s="254">
        <v>2</v>
      </c>
      <c r="B12" s="509" t="s">
        <v>785</v>
      </c>
      <c r="C12" s="506">
        <v>1413.85</v>
      </c>
      <c r="D12" s="507">
        <v>1393.2833333333335</v>
      </c>
      <c r="E12" s="507">
        <v>1353.5666666666671</v>
      </c>
      <c r="F12" s="507">
        <v>1293.2833333333335</v>
      </c>
      <c r="G12" s="507">
        <v>1253.5666666666671</v>
      </c>
      <c r="H12" s="507">
        <v>1453.5666666666671</v>
      </c>
      <c r="I12" s="507">
        <v>1493.2833333333338</v>
      </c>
      <c r="J12" s="507">
        <v>1553.5666666666671</v>
      </c>
      <c r="K12" s="506">
        <v>1433</v>
      </c>
      <c r="L12" s="506">
        <v>1333</v>
      </c>
      <c r="M12" s="506">
        <v>1.5787599999999999</v>
      </c>
    </row>
    <row r="13" spans="1:15" ht="12" customHeight="1">
      <c r="A13" s="254">
        <v>3</v>
      </c>
      <c r="B13" s="509" t="s">
        <v>816</v>
      </c>
      <c r="C13" s="506">
        <v>1311.45</v>
      </c>
      <c r="D13" s="507">
        <v>1298.3500000000001</v>
      </c>
      <c r="E13" s="507">
        <v>1278.4000000000003</v>
      </c>
      <c r="F13" s="507">
        <v>1245.3500000000001</v>
      </c>
      <c r="G13" s="507">
        <v>1225.4000000000003</v>
      </c>
      <c r="H13" s="507">
        <v>1331.4000000000003</v>
      </c>
      <c r="I13" s="507">
        <v>1351.3500000000001</v>
      </c>
      <c r="J13" s="507">
        <v>1384.4000000000003</v>
      </c>
      <c r="K13" s="506">
        <v>1318.3</v>
      </c>
      <c r="L13" s="506">
        <v>1265.3</v>
      </c>
      <c r="M13" s="506">
        <v>0.28105000000000002</v>
      </c>
    </row>
    <row r="14" spans="1:15" ht="12" customHeight="1">
      <c r="A14" s="254">
        <v>4</v>
      </c>
      <c r="B14" s="509" t="s">
        <v>38</v>
      </c>
      <c r="C14" s="506">
        <v>1755</v>
      </c>
      <c r="D14" s="507">
        <v>1739</v>
      </c>
      <c r="E14" s="507">
        <v>1708</v>
      </c>
      <c r="F14" s="507">
        <v>1661</v>
      </c>
      <c r="G14" s="507">
        <v>1630</v>
      </c>
      <c r="H14" s="507">
        <v>1786</v>
      </c>
      <c r="I14" s="507">
        <v>1817</v>
      </c>
      <c r="J14" s="507">
        <v>1864</v>
      </c>
      <c r="K14" s="506">
        <v>1770</v>
      </c>
      <c r="L14" s="506">
        <v>1692</v>
      </c>
      <c r="M14" s="506">
        <v>10.91315</v>
      </c>
    </row>
    <row r="15" spans="1:15" ht="12" customHeight="1">
      <c r="A15" s="254">
        <v>5</v>
      </c>
      <c r="B15" s="509" t="s">
        <v>285</v>
      </c>
      <c r="C15" s="506">
        <v>1869.35</v>
      </c>
      <c r="D15" s="507">
        <v>1845.8666666666668</v>
      </c>
      <c r="E15" s="507">
        <v>1816.7333333333336</v>
      </c>
      <c r="F15" s="507">
        <v>1764.1166666666668</v>
      </c>
      <c r="G15" s="507">
        <v>1734.9833333333336</v>
      </c>
      <c r="H15" s="507">
        <v>1898.4833333333336</v>
      </c>
      <c r="I15" s="507">
        <v>1927.6166666666668</v>
      </c>
      <c r="J15" s="507">
        <v>1980.2333333333336</v>
      </c>
      <c r="K15" s="506">
        <v>1875</v>
      </c>
      <c r="L15" s="506">
        <v>1793.25</v>
      </c>
      <c r="M15" s="506">
        <v>0.36645</v>
      </c>
    </row>
    <row r="16" spans="1:15" ht="12" customHeight="1">
      <c r="A16" s="254">
        <v>6</v>
      </c>
      <c r="B16" s="509" t="s">
        <v>286</v>
      </c>
      <c r="C16" s="506">
        <v>1254.5999999999999</v>
      </c>
      <c r="D16" s="507">
        <v>1239.2</v>
      </c>
      <c r="E16" s="507">
        <v>1204.4000000000001</v>
      </c>
      <c r="F16" s="507">
        <v>1154.2</v>
      </c>
      <c r="G16" s="507">
        <v>1119.4000000000001</v>
      </c>
      <c r="H16" s="507">
        <v>1289.4000000000001</v>
      </c>
      <c r="I16" s="507">
        <v>1324.1999999999998</v>
      </c>
      <c r="J16" s="507">
        <v>1374.4</v>
      </c>
      <c r="K16" s="506">
        <v>1274</v>
      </c>
      <c r="L16" s="506">
        <v>1189</v>
      </c>
      <c r="M16" s="506">
        <v>4.6068199999999999</v>
      </c>
    </row>
    <row r="17" spans="1:13" ht="12" customHeight="1">
      <c r="A17" s="254">
        <v>7</v>
      </c>
      <c r="B17" s="509" t="s">
        <v>222</v>
      </c>
      <c r="C17" s="506">
        <v>1197.75</v>
      </c>
      <c r="D17" s="507">
        <v>1181.3666666666666</v>
      </c>
      <c r="E17" s="507">
        <v>1140.3833333333332</v>
      </c>
      <c r="F17" s="507">
        <v>1083.0166666666667</v>
      </c>
      <c r="G17" s="507">
        <v>1042.0333333333333</v>
      </c>
      <c r="H17" s="507">
        <v>1238.7333333333331</v>
      </c>
      <c r="I17" s="507">
        <v>1279.7166666666662</v>
      </c>
      <c r="J17" s="507">
        <v>1337.083333333333</v>
      </c>
      <c r="K17" s="506">
        <v>1222.3499999999999</v>
      </c>
      <c r="L17" s="506">
        <v>1124</v>
      </c>
      <c r="M17" s="506">
        <v>9.7555800000000001</v>
      </c>
    </row>
    <row r="18" spans="1:13" ht="12" customHeight="1">
      <c r="A18" s="254">
        <v>8</v>
      </c>
      <c r="B18" s="509" t="s">
        <v>734</v>
      </c>
      <c r="C18" s="506">
        <v>749.85</v>
      </c>
      <c r="D18" s="507">
        <v>734.94999999999993</v>
      </c>
      <c r="E18" s="507">
        <v>683.89999999999986</v>
      </c>
      <c r="F18" s="507">
        <v>617.94999999999993</v>
      </c>
      <c r="G18" s="507">
        <v>566.89999999999986</v>
      </c>
      <c r="H18" s="507">
        <v>800.89999999999986</v>
      </c>
      <c r="I18" s="507">
        <v>851.94999999999982</v>
      </c>
      <c r="J18" s="507">
        <v>917.89999999999986</v>
      </c>
      <c r="K18" s="506">
        <v>786</v>
      </c>
      <c r="L18" s="506">
        <v>669</v>
      </c>
      <c r="M18" s="506">
        <v>78.246020000000001</v>
      </c>
    </row>
    <row r="19" spans="1:13" ht="12" customHeight="1">
      <c r="A19" s="254">
        <v>9</v>
      </c>
      <c r="B19" s="509" t="s">
        <v>735</v>
      </c>
      <c r="C19" s="506">
        <v>1256.75</v>
      </c>
      <c r="D19" s="507">
        <v>1241.4333333333334</v>
      </c>
      <c r="E19" s="507">
        <v>1207.8666666666668</v>
      </c>
      <c r="F19" s="507">
        <v>1158.9833333333333</v>
      </c>
      <c r="G19" s="507">
        <v>1125.4166666666667</v>
      </c>
      <c r="H19" s="507">
        <v>1290.3166666666668</v>
      </c>
      <c r="I19" s="507">
        <v>1323.8833333333334</v>
      </c>
      <c r="J19" s="507">
        <v>1372.7666666666669</v>
      </c>
      <c r="K19" s="506">
        <v>1275</v>
      </c>
      <c r="L19" s="506">
        <v>1192.55</v>
      </c>
      <c r="M19" s="506">
        <v>5.0882899999999998</v>
      </c>
    </row>
    <row r="20" spans="1:13" ht="12" customHeight="1">
      <c r="A20" s="254">
        <v>10</v>
      </c>
      <c r="B20" s="509" t="s">
        <v>287</v>
      </c>
      <c r="C20" s="506">
        <v>2253.75</v>
      </c>
      <c r="D20" s="507">
        <v>2244.0166666666669</v>
      </c>
      <c r="E20" s="507">
        <v>2203.0333333333338</v>
      </c>
      <c r="F20" s="507">
        <v>2152.3166666666671</v>
      </c>
      <c r="G20" s="507">
        <v>2111.3333333333339</v>
      </c>
      <c r="H20" s="507">
        <v>2294.7333333333336</v>
      </c>
      <c r="I20" s="507">
        <v>2335.7166666666662</v>
      </c>
      <c r="J20" s="507">
        <v>2386.4333333333334</v>
      </c>
      <c r="K20" s="506">
        <v>2285</v>
      </c>
      <c r="L20" s="506">
        <v>2193.3000000000002</v>
      </c>
      <c r="M20" s="506">
        <v>4.41974</v>
      </c>
    </row>
    <row r="21" spans="1:13" ht="12" customHeight="1">
      <c r="A21" s="254">
        <v>11</v>
      </c>
      <c r="B21" s="509" t="s">
        <v>288</v>
      </c>
      <c r="C21" s="506">
        <v>14794.95</v>
      </c>
      <c r="D21" s="507">
        <v>14656.366666666667</v>
      </c>
      <c r="E21" s="507">
        <v>14452.733333333334</v>
      </c>
      <c r="F21" s="507">
        <v>14110.516666666666</v>
      </c>
      <c r="G21" s="507">
        <v>13906.883333333333</v>
      </c>
      <c r="H21" s="507">
        <v>14998.583333333334</v>
      </c>
      <c r="I21" s="507">
        <v>15202.216666666669</v>
      </c>
      <c r="J21" s="507">
        <v>15544.433333333334</v>
      </c>
      <c r="K21" s="506">
        <v>14860</v>
      </c>
      <c r="L21" s="506">
        <v>14314.15</v>
      </c>
      <c r="M21" s="506">
        <v>0.17230000000000001</v>
      </c>
    </row>
    <row r="22" spans="1:13" ht="12" customHeight="1">
      <c r="A22" s="254">
        <v>12</v>
      </c>
      <c r="B22" s="509" t="s">
        <v>40</v>
      </c>
      <c r="C22" s="506">
        <v>889.65</v>
      </c>
      <c r="D22" s="507">
        <v>875.08333333333337</v>
      </c>
      <c r="E22" s="507">
        <v>854.76666666666677</v>
      </c>
      <c r="F22" s="507">
        <v>819.88333333333344</v>
      </c>
      <c r="G22" s="507">
        <v>799.56666666666683</v>
      </c>
      <c r="H22" s="507">
        <v>909.9666666666667</v>
      </c>
      <c r="I22" s="507">
        <v>930.2833333333333</v>
      </c>
      <c r="J22" s="507">
        <v>965.16666666666663</v>
      </c>
      <c r="K22" s="506">
        <v>895.4</v>
      </c>
      <c r="L22" s="506">
        <v>840.2</v>
      </c>
      <c r="M22" s="506">
        <v>47.949950000000001</v>
      </c>
    </row>
    <row r="23" spans="1:13">
      <c r="A23" s="254">
        <v>13</v>
      </c>
      <c r="B23" s="509" t="s">
        <v>289</v>
      </c>
      <c r="C23" s="506">
        <v>1192.5999999999999</v>
      </c>
      <c r="D23" s="507">
        <v>1155.4333333333332</v>
      </c>
      <c r="E23" s="507">
        <v>1118.2666666666664</v>
      </c>
      <c r="F23" s="507">
        <v>1043.9333333333332</v>
      </c>
      <c r="G23" s="507">
        <v>1006.7666666666664</v>
      </c>
      <c r="H23" s="507">
        <v>1229.7666666666664</v>
      </c>
      <c r="I23" s="507">
        <v>1266.9333333333329</v>
      </c>
      <c r="J23" s="507">
        <v>1341.2666666666664</v>
      </c>
      <c r="K23" s="506">
        <v>1192.5999999999999</v>
      </c>
      <c r="L23" s="506">
        <v>1081.0999999999999</v>
      </c>
      <c r="M23" s="506">
        <v>6.2262000000000004</v>
      </c>
    </row>
    <row r="24" spans="1:13">
      <c r="A24" s="254">
        <v>14</v>
      </c>
      <c r="B24" s="509" t="s">
        <v>41</v>
      </c>
      <c r="C24" s="506">
        <v>686.25</v>
      </c>
      <c r="D24" s="507">
        <v>678.2833333333333</v>
      </c>
      <c r="E24" s="507">
        <v>665.06666666666661</v>
      </c>
      <c r="F24" s="507">
        <v>643.88333333333333</v>
      </c>
      <c r="G24" s="507">
        <v>630.66666666666663</v>
      </c>
      <c r="H24" s="507">
        <v>699.46666666666658</v>
      </c>
      <c r="I24" s="507">
        <v>712.68333333333328</v>
      </c>
      <c r="J24" s="507">
        <v>733.86666666666656</v>
      </c>
      <c r="K24" s="506">
        <v>691.5</v>
      </c>
      <c r="L24" s="506">
        <v>657.1</v>
      </c>
      <c r="M24" s="506">
        <v>103.73421999999999</v>
      </c>
    </row>
    <row r="25" spans="1:13">
      <c r="A25" s="254">
        <v>15</v>
      </c>
      <c r="B25" s="509" t="s">
        <v>832</v>
      </c>
      <c r="C25" s="506">
        <v>739.2</v>
      </c>
      <c r="D25" s="507">
        <v>718.4</v>
      </c>
      <c r="E25" s="507">
        <v>691.8</v>
      </c>
      <c r="F25" s="507">
        <v>644.4</v>
      </c>
      <c r="G25" s="507">
        <v>617.79999999999995</v>
      </c>
      <c r="H25" s="507">
        <v>765.8</v>
      </c>
      <c r="I25" s="507">
        <v>792.40000000000009</v>
      </c>
      <c r="J25" s="507">
        <v>839.8</v>
      </c>
      <c r="K25" s="506">
        <v>745</v>
      </c>
      <c r="L25" s="506">
        <v>671</v>
      </c>
      <c r="M25" s="506">
        <v>57.147239999999996</v>
      </c>
    </row>
    <row r="26" spans="1:13">
      <c r="A26" s="254">
        <v>16</v>
      </c>
      <c r="B26" s="509" t="s">
        <v>290</v>
      </c>
      <c r="C26" s="506">
        <v>767.8</v>
      </c>
      <c r="D26" s="507">
        <v>751.26666666666677</v>
      </c>
      <c r="E26" s="507">
        <v>730.53333333333353</v>
      </c>
      <c r="F26" s="507">
        <v>693.26666666666677</v>
      </c>
      <c r="G26" s="507">
        <v>672.53333333333353</v>
      </c>
      <c r="H26" s="507">
        <v>788.53333333333353</v>
      </c>
      <c r="I26" s="507">
        <v>809.26666666666688</v>
      </c>
      <c r="J26" s="507">
        <v>846.53333333333353</v>
      </c>
      <c r="K26" s="506">
        <v>772</v>
      </c>
      <c r="L26" s="506">
        <v>714</v>
      </c>
      <c r="M26" s="506">
        <v>8.1931799999999999</v>
      </c>
    </row>
    <row r="27" spans="1:13">
      <c r="A27" s="254">
        <v>17</v>
      </c>
      <c r="B27" s="509" t="s">
        <v>223</v>
      </c>
      <c r="C27" s="506">
        <v>120.8</v>
      </c>
      <c r="D27" s="507">
        <v>120</v>
      </c>
      <c r="E27" s="507">
        <v>116.35</v>
      </c>
      <c r="F27" s="507">
        <v>111.89999999999999</v>
      </c>
      <c r="G27" s="507">
        <v>108.24999999999999</v>
      </c>
      <c r="H27" s="507">
        <v>124.45</v>
      </c>
      <c r="I27" s="507">
        <v>128.10000000000002</v>
      </c>
      <c r="J27" s="507">
        <v>132.55000000000001</v>
      </c>
      <c r="K27" s="506">
        <v>123.65</v>
      </c>
      <c r="L27" s="506">
        <v>115.55</v>
      </c>
      <c r="M27" s="506">
        <v>38.957030000000003</v>
      </c>
    </row>
    <row r="28" spans="1:13">
      <c r="A28" s="254">
        <v>18</v>
      </c>
      <c r="B28" s="509" t="s">
        <v>224</v>
      </c>
      <c r="C28" s="506">
        <v>206.15</v>
      </c>
      <c r="D28" s="507">
        <v>203.78333333333333</v>
      </c>
      <c r="E28" s="507">
        <v>198.36666666666667</v>
      </c>
      <c r="F28" s="507">
        <v>190.58333333333334</v>
      </c>
      <c r="G28" s="507">
        <v>185.16666666666669</v>
      </c>
      <c r="H28" s="507">
        <v>211.56666666666666</v>
      </c>
      <c r="I28" s="507">
        <v>216.98333333333335</v>
      </c>
      <c r="J28" s="507">
        <v>224.76666666666665</v>
      </c>
      <c r="K28" s="506">
        <v>209.2</v>
      </c>
      <c r="L28" s="506">
        <v>196</v>
      </c>
      <c r="M28" s="506">
        <v>35.559310000000004</v>
      </c>
    </row>
    <row r="29" spans="1:13">
      <c r="A29" s="254">
        <v>19</v>
      </c>
      <c r="B29" s="509" t="s">
        <v>291</v>
      </c>
      <c r="C29" s="506">
        <v>355.5</v>
      </c>
      <c r="D29" s="507">
        <v>353.5</v>
      </c>
      <c r="E29" s="507">
        <v>343</v>
      </c>
      <c r="F29" s="507">
        <v>330.5</v>
      </c>
      <c r="G29" s="507">
        <v>320</v>
      </c>
      <c r="H29" s="507">
        <v>366</v>
      </c>
      <c r="I29" s="507">
        <v>376.5</v>
      </c>
      <c r="J29" s="507">
        <v>389</v>
      </c>
      <c r="K29" s="506">
        <v>364</v>
      </c>
      <c r="L29" s="506">
        <v>341</v>
      </c>
      <c r="M29" s="506">
        <v>3.1959499999999998</v>
      </c>
    </row>
    <row r="30" spans="1:13">
      <c r="A30" s="254">
        <v>20</v>
      </c>
      <c r="B30" s="509" t="s">
        <v>292</v>
      </c>
      <c r="C30" s="506">
        <v>300.2</v>
      </c>
      <c r="D30" s="507">
        <v>292.73333333333335</v>
      </c>
      <c r="E30" s="507">
        <v>280.7166666666667</v>
      </c>
      <c r="F30" s="507">
        <v>261.23333333333335</v>
      </c>
      <c r="G30" s="507">
        <v>249.2166666666667</v>
      </c>
      <c r="H30" s="507">
        <v>312.2166666666667</v>
      </c>
      <c r="I30" s="507">
        <v>324.23333333333335</v>
      </c>
      <c r="J30" s="507">
        <v>343.7166666666667</v>
      </c>
      <c r="K30" s="506">
        <v>304.75</v>
      </c>
      <c r="L30" s="506">
        <v>273.25</v>
      </c>
      <c r="M30" s="506">
        <v>4.2634100000000004</v>
      </c>
    </row>
    <row r="31" spans="1:13">
      <c r="A31" s="254">
        <v>21</v>
      </c>
      <c r="B31" s="509" t="s">
        <v>736</v>
      </c>
      <c r="C31" s="506">
        <v>5347.5</v>
      </c>
      <c r="D31" s="507">
        <v>5394.2666666666664</v>
      </c>
      <c r="E31" s="507">
        <v>5264.5333333333328</v>
      </c>
      <c r="F31" s="507">
        <v>5181.5666666666666</v>
      </c>
      <c r="G31" s="507">
        <v>5051.833333333333</v>
      </c>
      <c r="H31" s="507">
        <v>5477.2333333333327</v>
      </c>
      <c r="I31" s="507">
        <v>5606.9666666666662</v>
      </c>
      <c r="J31" s="507">
        <v>5689.9333333333325</v>
      </c>
      <c r="K31" s="506">
        <v>5524</v>
      </c>
      <c r="L31" s="506">
        <v>5311.3</v>
      </c>
      <c r="M31" s="506">
        <v>3.2138</v>
      </c>
    </row>
    <row r="32" spans="1:13">
      <c r="A32" s="254">
        <v>22</v>
      </c>
      <c r="B32" s="509" t="s">
        <v>225</v>
      </c>
      <c r="C32" s="506">
        <v>1809.75</v>
      </c>
      <c r="D32" s="507">
        <v>1791.0833333333333</v>
      </c>
      <c r="E32" s="507">
        <v>1750.1666666666665</v>
      </c>
      <c r="F32" s="507">
        <v>1690.5833333333333</v>
      </c>
      <c r="G32" s="507">
        <v>1649.6666666666665</v>
      </c>
      <c r="H32" s="507">
        <v>1850.6666666666665</v>
      </c>
      <c r="I32" s="507">
        <v>1891.583333333333</v>
      </c>
      <c r="J32" s="507">
        <v>1951.1666666666665</v>
      </c>
      <c r="K32" s="506">
        <v>1832</v>
      </c>
      <c r="L32" s="506">
        <v>1731.5</v>
      </c>
      <c r="M32" s="506">
        <v>0.95474999999999999</v>
      </c>
    </row>
    <row r="33" spans="1:13">
      <c r="A33" s="254">
        <v>23</v>
      </c>
      <c r="B33" s="509" t="s">
        <v>293</v>
      </c>
      <c r="C33" s="506">
        <v>2199.6</v>
      </c>
      <c r="D33" s="507">
        <v>2204.7333333333336</v>
      </c>
      <c r="E33" s="507">
        <v>2142.7166666666672</v>
      </c>
      <c r="F33" s="507">
        <v>2085.8333333333335</v>
      </c>
      <c r="G33" s="507">
        <v>2023.8166666666671</v>
      </c>
      <c r="H33" s="507">
        <v>2261.6166666666672</v>
      </c>
      <c r="I33" s="507">
        <v>2323.6333333333337</v>
      </c>
      <c r="J33" s="507">
        <v>2380.5166666666673</v>
      </c>
      <c r="K33" s="506">
        <v>2266.75</v>
      </c>
      <c r="L33" s="506">
        <v>2147.85</v>
      </c>
      <c r="M33" s="506">
        <v>2.7259799999999998</v>
      </c>
    </row>
    <row r="34" spans="1:13">
      <c r="A34" s="254">
        <v>24</v>
      </c>
      <c r="B34" s="509" t="s">
        <v>737</v>
      </c>
      <c r="C34" s="506">
        <v>100.65</v>
      </c>
      <c r="D34" s="507">
        <v>100.10000000000001</v>
      </c>
      <c r="E34" s="507">
        <v>98.700000000000017</v>
      </c>
      <c r="F34" s="507">
        <v>96.750000000000014</v>
      </c>
      <c r="G34" s="507">
        <v>95.350000000000023</v>
      </c>
      <c r="H34" s="507">
        <v>102.05000000000001</v>
      </c>
      <c r="I34" s="507">
        <v>103.45000000000002</v>
      </c>
      <c r="J34" s="507">
        <v>105.4</v>
      </c>
      <c r="K34" s="506">
        <v>101.5</v>
      </c>
      <c r="L34" s="506">
        <v>98.15</v>
      </c>
      <c r="M34" s="506">
        <v>3.5280200000000002</v>
      </c>
    </row>
    <row r="35" spans="1:13">
      <c r="A35" s="254">
        <v>25</v>
      </c>
      <c r="B35" s="509" t="s">
        <v>294</v>
      </c>
      <c r="C35" s="506">
        <v>887.55</v>
      </c>
      <c r="D35" s="507">
        <v>881.2833333333333</v>
      </c>
      <c r="E35" s="507">
        <v>870.56666666666661</v>
      </c>
      <c r="F35" s="507">
        <v>853.58333333333326</v>
      </c>
      <c r="G35" s="507">
        <v>842.86666666666656</v>
      </c>
      <c r="H35" s="507">
        <v>898.26666666666665</v>
      </c>
      <c r="I35" s="507">
        <v>908.98333333333335</v>
      </c>
      <c r="J35" s="507">
        <v>925.9666666666667</v>
      </c>
      <c r="K35" s="506">
        <v>892</v>
      </c>
      <c r="L35" s="506">
        <v>864.3</v>
      </c>
      <c r="M35" s="506">
        <v>2.4957199999999999</v>
      </c>
    </row>
    <row r="36" spans="1:13">
      <c r="A36" s="254">
        <v>26</v>
      </c>
      <c r="B36" s="509" t="s">
        <v>226</v>
      </c>
      <c r="C36" s="506">
        <v>2624.85</v>
      </c>
      <c r="D36" s="507">
        <v>2614.75</v>
      </c>
      <c r="E36" s="507">
        <v>2594.5</v>
      </c>
      <c r="F36" s="507">
        <v>2564.15</v>
      </c>
      <c r="G36" s="507">
        <v>2543.9</v>
      </c>
      <c r="H36" s="507">
        <v>2645.1</v>
      </c>
      <c r="I36" s="507">
        <v>2665.35</v>
      </c>
      <c r="J36" s="507">
        <v>2695.7</v>
      </c>
      <c r="K36" s="506">
        <v>2635</v>
      </c>
      <c r="L36" s="506">
        <v>2584.4</v>
      </c>
      <c r="M36" s="506">
        <v>1.4366699999999999</v>
      </c>
    </row>
    <row r="37" spans="1:13">
      <c r="A37" s="254">
        <v>27</v>
      </c>
      <c r="B37" s="509" t="s">
        <v>738</v>
      </c>
      <c r="C37" s="506">
        <v>5335.3</v>
      </c>
      <c r="D37" s="507">
        <v>5310.0166666666664</v>
      </c>
      <c r="E37" s="507">
        <v>5173.0333333333328</v>
      </c>
      <c r="F37" s="507">
        <v>5010.7666666666664</v>
      </c>
      <c r="G37" s="507">
        <v>4873.7833333333328</v>
      </c>
      <c r="H37" s="507">
        <v>5472.2833333333328</v>
      </c>
      <c r="I37" s="507">
        <v>5609.2666666666664</v>
      </c>
      <c r="J37" s="507">
        <v>5771.5333333333328</v>
      </c>
      <c r="K37" s="506">
        <v>5447</v>
      </c>
      <c r="L37" s="506">
        <v>5147.75</v>
      </c>
      <c r="M37" s="506">
        <v>0.41894999999999999</v>
      </c>
    </row>
    <row r="38" spans="1:13">
      <c r="A38" s="254">
        <v>28</v>
      </c>
      <c r="B38" s="509" t="s">
        <v>800</v>
      </c>
      <c r="C38" s="506">
        <v>19.899999999999999</v>
      </c>
      <c r="D38" s="507">
        <v>19.766666666666666</v>
      </c>
      <c r="E38" s="507">
        <v>19.383333333333333</v>
      </c>
      <c r="F38" s="507">
        <v>18.866666666666667</v>
      </c>
      <c r="G38" s="507">
        <v>18.483333333333334</v>
      </c>
      <c r="H38" s="507">
        <v>20.283333333333331</v>
      </c>
      <c r="I38" s="507">
        <v>20.666666666666664</v>
      </c>
      <c r="J38" s="507">
        <v>21.18333333333333</v>
      </c>
      <c r="K38" s="506">
        <v>20.149999999999999</v>
      </c>
      <c r="L38" s="506">
        <v>19.25</v>
      </c>
      <c r="M38" s="506">
        <v>352.79370999999998</v>
      </c>
    </row>
    <row r="39" spans="1:13">
      <c r="A39" s="254">
        <v>29</v>
      </c>
      <c r="B39" s="509" t="s">
        <v>44</v>
      </c>
      <c r="C39" s="506">
        <v>868.8</v>
      </c>
      <c r="D39" s="507">
        <v>866.41666666666663</v>
      </c>
      <c r="E39" s="507">
        <v>855.38333333333321</v>
      </c>
      <c r="F39" s="507">
        <v>841.96666666666658</v>
      </c>
      <c r="G39" s="507">
        <v>830.93333333333317</v>
      </c>
      <c r="H39" s="507">
        <v>879.83333333333326</v>
      </c>
      <c r="I39" s="507">
        <v>890.86666666666679</v>
      </c>
      <c r="J39" s="507">
        <v>904.2833333333333</v>
      </c>
      <c r="K39" s="506">
        <v>877.45</v>
      </c>
      <c r="L39" s="506">
        <v>853</v>
      </c>
      <c r="M39" s="506">
        <v>14.088609999999999</v>
      </c>
    </row>
    <row r="40" spans="1:13">
      <c r="A40" s="254">
        <v>30</v>
      </c>
      <c r="B40" s="509" t="s">
        <v>296</v>
      </c>
      <c r="C40" s="506">
        <v>3254.2</v>
      </c>
      <c r="D40" s="507">
        <v>3234.7166666666667</v>
      </c>
      <c r="E40" s="507">
        <v>3180.4833333333336</v>
      </c>
      <c r="F40" s="507">
        <v>3106.7666666666669</v>
      </c>
      <c r="G40" s="507">
        <v>3052.5333333333338</v>
      </c>
      <c r="H40" s="507">
        <v>3308.4333333333334</v>
      </c>
      <c r="I40" s="507">
        <v>3362.6666666666661</v>
      </c>
      <c r="J40" s="507">
        <v>3436.3833333333332</v>
      </c>
      <c r="K40" s="506">
        <v>3288.95</v>
      </c>
      <c r="L40" s="506">
        <v>3161</v>
      </c>
      <c r="M40" s="506">
        <v>0.75555000000000005</v>
      </c>
    </row>
    <row r="41" spans="1:13">
      <c r="A41" s="254">
        <v>31</v>
      </c>
      <c r="B41" s="509" t="s">
        <v>45</v>
      </c>
      <c r="C41" s="506">
        <v>283.45</v>
      </c>
      <c r="D41" s="507">
        <v>280.7</v>
      </c>
      <c r="E41" s="507">
        <v>276.79999999999995</v>
      </c>
      <c r="F41" s="507">
        <v>270.14999999999998</v>
      </c>
      <c r="G41" s="507">
        <v>266.24999999999994</v>
      </c>
      <c r="H41" s="507">
        <v>287.34999999999997</v>
      </c>
      <c r="I41" s="507">
        <v>291.24999999999994</v>
      </c>
      <c r="J41" s="507">
        <v>297.89999999999998</v>
      </c>
      <c r="K41" s="506">
        <v>284.60000000000002</v>
      </c>
      <c r="L41" s="506">
        <v>274.05</v>
      </c>
      <c r="M41" s="506">
        <v>67.531080000000003</v>
      </c>
    </row>
    <row r="42" spans="1:13">
      <c r="A42" s="254">
        <v>32</v>
      </c>
      <c r="B42" s="509" t="s">
        <v>46</v>
      </c>
      <c r="C42" s="506">
        <v>2934.6</v>
      </c>
      <c r="D42" s="507">
        <v>2934.9</v>
      </c>
      <c r="E42" s="507">
        <v>2886.9500000000003</v>
      </c>
      <c r="F42" s="507">
        <v>2839.3</v>
      </c>
      <c r="G42" s="507">
        <v>2791.3500000000004</v>
      </c>
      <c r="H42" s="507">
        <v>2982.55</v>
      </c>
      <c r="I42" s="507">
        <v>3030.5</v>
      </c>
      <c r="J42" s="507">
        <v>3078.15</v>
      </c>
      <c r="K42" s="506">
        <v>2982.85</v>
      </c>
      <c r="L42" s="506">
        <v>2887.25</v>
      </c>
      <c r="M42" s="506">
        <v>22.883040000000001</v>
      </c>
    </row>
    <row r="43" spans="1:13">
      <c r="A43" s="254">
        <v>33</v>
      </c>
      <c r="B43" s="509" t="s">
        <v>47</v>
      </c>
      <c r="C43" s="506">
        <v>225.1</v>
      </c>
      <c r="D43" s="507">
        <v>220.95000000000002</v>
      </c>
      <c r="E43" s="507">
        <v>214.40000000000003</v>
      </c>
      <c r="F43" s="507">
        <v>203.70000000000002</v>
      </c>
      <c r="G43" s="507">
        <v>197.15000000000003</v>
      </c>
      <c r="H43" s="507">
        <v>231.65000000000003</v>
      </c>
      <c r="I43" s="507">
        <v>238.20000000000005</v>
      </c>
      <c r="J43" s="507">
        <v>248.90000000000003</v>
      </c>
      <c r="K43" s="506">
        <v>227.5</v>
      </c>
      <c r="L43" s="506">
        <v>210.25</v>
      </c>
      <c r="M43" s="506">
        <v>107.88227999999999</v>
      </c>
    </row>
    <row r="44" spans="1:13">
      <c r="A44" s="254">
        <v>34</v>
      </c>
      <c r="B44" s="509" t="s">
        <v>48</v>
      </c>
      <c r="C44" s="506">
        <v>116.3</v>
      </c>
      <c r="D44" s="507">
        <v>113.76666666666667</v>
      </c>
      <c r="E44" s="507">
        <v>110.53333333333333</v>
      </c>
      <c r="F44" s="507">
        <v>104.76666666666667</v>
      </c>
      <c r="G44" s="507">
        <v>101.53333333333333</v>
      </c>
      <c r="H44" s="507">
        <v>119.53333333333333</v>
      </c>
      <c r="I44" s="507">
        <v>122.76666666666665</v>
      </c>
      <c r="J44" s="507">
        <v>128.53333333333333</v>
      </c>
      <c r="K44" s="506">
        <v>117</v>
      </c>
      <c r="L44" s="506">
        <v>108</v>
      </c>
      <c r="M44" s="506">
        <v>359.38285999999999</v>
      </c>
    </row>
    <row r="45" spans="1:13">
      <c r="A45" s="254">
        <v>35</v>
      </c>
      <c r="B45" s="509" t="s">
        <v>297</v>
      </c>
      <c r="C45" s="506">
        <v>103.15</v>
      </c>
      <c r="D45" s="507">
        <v>101.11666666666667</v>
      </c>
      <c r="E45" s="507">
        <v>98.333333333333343</v>
      </c>
      <c r="F45" s="507">
        <v>93.516666666666666</v>
      </c>
      <c r="G45" s="507">
        <v>90.733333333333334</v>
      </c>
      <c r="H45" s="507">
        <v>105.93333333333335</v>
      </c>
      <c r="I45" s="507">
        <v>108.71666666666668</v>
      </c>
      <c r="J45" s="507">
        <v>113.53333333333336</v>
      </c>
      <c r="K45" s="506">
        <v>103.9</v>
      </c>
      <c r="L45" s="506">
        <v>96.3</v>
      </c>
      <c r="M45" s="506">
        <v>14.039210000000001</v>
      </c>
    </row>
    <row r="46" spans="1:13">
      <c r="A46" s="254">
        <v>36</v>
      </c>
      <c r="B46" s="509" t="s">
        <v>50</v>
      </c>
      <c r="C46" s="506">
        <v>2411.25</v>
      </c>
      <c r="D46" s="507">
        <v>2400.2000000000003</v>
      </c>
      <c r="E46" s="507">
        <v>2366.4000000000005</v>
      </c>
      <c r="F46" s="507">
        <v>2321.5500000000002</v>
      </c>
      <c r="G46" s="507">
        <v>2287.7500000000005</v>
      </c>
      <c r="H46" s="507">
        <v>2445.0500000000006</v>
      </c>
      <c r="I46" s="507">
        <v>2478.8500000000008</v>
      </c>
      <c r="J46" s="507">
        <v>2523.7000000000007</v>
      </c>
      <c r="K46" s="506">
        <v>2434</v>
      </c>
      <c r="L46" s="506">
        <v>2355.35</v>
      </c>
      <c r="M46" s="506">
        <v>37.380789999999998</v>
      </c>
    </row>
    <row r="47" spans="1:13">
      <c r="A47" s="254">
        <v>37</v>
      </c>
      <c r="B47" s="509" t="s">
        <v>298</v>
      </c>
      <c r="C47" s="506">
        <v>140.19999999999999</v>
      </c>
      <c r="D47" s="507">
        <v>139.56666666666666</v>
      </c>
      <c r="E47" s="507">
        <v>136.63333333333333</v>
      </c>
      <c r="F47" s="507">
        <v>133.06666666666666</v>
      </c>
      <c r="G47" s="507">
        <v>130.13333333333333</v>
      </c>
      <c r="H47" s="507">
        <v>143.13333333333333</v>
      </c>
      <c r="I47" s="507">
        <v>146.06666666666666</v>
      </c>
      <c r="J47" s="507">
        <v>149.63333333333333</v>
      </c>
      <c r="K47" s="506">
        <v>142.5</v>
      </c>
      <c r="L47" s="506">
        <v>136</v>
      </c>
      <c r="M47" s="506">
        <v>1.0642799999999999</v>
      </c>
    </row>
    <row r="48" spans="1:13">
      <c r="A48" s="254">
        <v>38</v>
      </c>
      <c r="B48" s="509" t="s">
        <v>299</v>
      </c>
      <c r="C48" s="506">
        <v>3248.4</v>
      </c>
      <c r="D48" s="507">
        <v>3228.1666666666665</v>
      </c>
      <c r="E48" s="507">
        <v>3176.2833333333328</v>
      </c>
      <c r="F48" s="507">
        <v>3104.1666666666665</v>
      </c>
      <c r="G48" s="507">
        <v>3052.2833333333328</v>
      </c>
      <c r="H48" s="507">
        <v>3300.2833333333328</v>
      </c>
      <c r="I48" s="507">
        <v>3352.166666666667</v>
      </c>
      <c r="J48" s="507">
        <v>3424.2833333333328</v>
      </c>
      <c r="K48" s="506">
        <v>3280.05</v>
      </c>
      <c r="L48" s="506">
        <v>3156.05</v>
      </c>
      <c r="M48" s="506">
        <v>0.48977999999999999</v>
      </c>
    </row>
    <row r="49" spans="1:13">
      <c r="A49" s="254">
        <v>39</v>
      </c>
      <c r="B49" s="509" t="s">
        <v>300</v>
      </c>
      <c r="C49" s="506">
        <v>1671.25</v>
      </c>
      <c r="D49" s="507">
        <v>1692.55</v>
      </c>
      <c r="E49" s="507">
        <v>1623.1999999999998</v>
      </c>
      <c r="F49" s="507">
        <v>1575.1499999999999</v>
      </c>
      <c r="G49" s="507">
        <v>1505.7999999999997</v>
      </c>
      <c r="H49" s="507">
        <v>1740.6</v>
      </c>
      <c r="I49" s="507">
        <v>1809.9499999999998</v>
      </c>
      <c r="J49" s="507">
        <v>1858</v>
      </c>
      <c r="K49" s="506">
        <v>1761.9</v>
      </c>
      <c r="L49" s="506">
        <v>1644.5</v>
      </c>
      <c r="M49" s="506">
        <v>16.731940000000002</v>
      </c>
    </row>
    <row r="50" spans="1:13">
      <c r="A50" s="254">
        <v>40</v>
      </c>
      <c r="B50" s="509" t="s">
        <v>301</v>
      </c>
      <c r="C50" s="506">
        <v>6732.5</v>
      </c>
      <c r="D50" s="507">
        <v>6654.833333333333</v>
      </c>
      <c r="E50" s="507">
        <v>6529.8666666666659</v>
      </c>
      <c r="F50" s="507">
        <v>6327.2333333333327</v>
      </c>
      <c r="G50" s="507">
        <v>6202.2666666666655</v>
      </c>
      <c r="H50" s="507">
        <v>6857.4666666666662</v>
      </c>
      <c r="I50" s="507">
        <v>6982.4333333333334</v>
      </c>
      <c r="J50" s="507">
        <v>7185.0666666666666</v>
      </c>
      <c r="K50" s="506">
        <v>6779.8</v>
      </c>
      <c r="L50" s="506">
        <v>6452.2</v>
      </c>
      <c r="M50" s="506">
        <v>0.12166</v>
      </c>
    </row>
    <row r="51" spans="1:13">
      <c r="A51" s="254">
        <v>41</v>
      </c>
      <c r="B51" s="509" t="s">
        <v>52</v>
      </c>
      <c r="C51" s="506">
        <v>822.25</v>
      </c>
      <c r="D51" s="507">
        <v>815.31666666666661</v>
      </c>
      <c r="E51" s="507">
        <v>804.23333333333323</v>
      </c>
      <c r="F51" s="507">
        <v>786.21666666666658</v>
      </c>
      <c r="G51" s="507">
        <v>775.13333333333321</v>
      </c>
      <c r="H51" s="507">
        <v>833.33333333333326</v>
      </c>
      <c r="I51" s="507">
        <v>844.41666666666674</v>
      </c>
      <c r="J51" s="507">
        <v>862.43333333333328</v>
      </c>
      <c r="K51" s="506">
        <v>826.4</v>
      </c>
      <c r="L51" s="506">
        <v>797.3</v>
      </c>
      <c r="M51" s="506">
        <v>28.961410000000001</v>
      </c>
    </row>
    <row r="52" spans="1:13">
      <c r="A52" s="254">
        <v>42</v>
      </c>
      <c r="B52" s="509" t="s">
        <v>302</v>
      </c>
      <c r="C52" s="506">
        <v>450.7</v>
      </c>
      <c r="D52" s="507">
        <v>453.83333333333331</v>
      </c>
      <c r="E52" s="507">
        <v>445.86666666666662</v>
      </c>
      <c r="F52" s="507">
        <v>441.0333333333333</v>
      </c>
      <c r="G52" s="507">
        <v>433.06666666666661</v>
      </c>
      <c r="H52" s="507">
        <v>458.66666666666663</v>
      </c>
      <c r="I52" s="507">
        <v>466.63333333333333</v>
      </c>
      <c r="J52" s="507">
        <v>471.46666666666664</v>
      </c>
      <c r="K52" s="506">
        <v>461.8</v>
      </c>
      <c r="L52" s="506">
        <v>449</v>
      </c>
      <c r="M52" s="506">
        <v>3.75604</v>
      </c>
    </row>
    <row r="53" spans="1:13">
      <c r="A53" s="254">
        <v>43</v>
      </c>
      <c r="B53" s="509" t="s">
        <v>227</v>
      </c>
      <c r="C53" s="506">
        <v>2960.3</v>
      </c>
      <c r="D53" s="507">
        <v>2968.9333333333329</v>
      </c>
      <c r="E53" s="507">
        <v>2916.3666666666659</v>
      </c>
      <c r="F53" s="507">
        <v>2872.4333333333329</v>
      </c>
      <c r="G53" s="507">
        <v>2819.8666666666659</v>
      </c>
      <c r="H53" s="507">
        <v>3012.8666666666659</v>
      </c>
      <c r="I53" s="507">
        <v>3065.4333333333325</v>
      </c>
      <c r="J53" s="507">
        <v>3109.3666666666659</v>
      </c>
      <c r="K53" s="506">
        <v>3021.5</v>
      </c>
      <c r="L53" s="506">
        <v>2925</v>
      </c>
      <c r="M53" s="506">
        <v>5.7099500000000001</v>
      </c>
    </row>
    <row r="54" spans="1:13">
      <c r="A54" s="254">
        <v>44</v>
      </c>
      <c r="B54" s="509" t="s">
        <v>54</v>
      </c>
      <c r="C54" s="506">
        <v>726.25</v>
      </c>
      <c r="D54" s="507">
        <v>719.69999999999993</v>
      </c>
      <c r="E54" s="507">
        <v>710.04999999999984</v>
      </c>
      <c r="F54" s="507">
        <v>693.84999999999991</v>
      </c>
      <c r="G54" s="507">
        <v>684.19999999999982</v>
      </c>
      <c r="H54" s="507">
        <v>735.89999999999986</v>
      </c>
      <c r="I54" s="507">
        <v>745.55</v>
      </c>
      <c r="J54" s="507">
        <v>761.74999999999989</v>
      </c>
      <c r="K54" s="506">
        <v>729.35</v>
      </c>
      <c r="L54" s="506">
        <v>703.5</v>
      </c>
      <c r="M54" s="506">
        <v>203.77672000000001</v>
      </c>
    </row>
    <row r="55" spans="1:13">
      <c r="A55" s="254">
        <v>45</v>
      </c>
      <c r="B55" s="509" t="s">
        <v>303</v>
      </c>
      <c r="C55" s="506">
        <v>2079.5500000000002</v>
      </c>
      <c r="D55" s="507">
        <v>2057.8666666666668</v>
      </c>
      <c r="E55" s="507">
        <v>2021.7333333333336</v>
      </c>
      <c r="F55" s="507">
        <v>1963.9166666666667</v>
      </c>
      <c r="G55" s="507">
        <v>1927.7833333333335</v>
      </c>
      <c r="H55" s="507">
        <v>2115.6833333333334</v>
      </c>
      <c r="I55" s="507">
        <v>2151.8166666666666</v>
      </c>
      <c r="J55" s="507">
        <v>2209.6333333333337</v>
      </c>
      <c r="K55" s="506">
        <v>2094</v>
      </c>
      <c r="L55" s="506">
        <v>2000.05</v>
      </c>
      <c r="M55" s="506">
        <v>0.63578000000000001</v>
      </c>
    </row>
    <row r="56" spans="1:13">
      <c r="A56" s="254">
        <v>46</v>
      </c>
      <c r="B56" s="509" t="s">
        <v>304</v>
      </c>
      <c r="C56" s="506">
        <v>1342.7</v>
      </c>
      <c r="D56" s="507">
        <v>1317.7166666666667</v>
      </c>
      <c r="E56" s="507">
        <v>1260.6333333333334</v>
      </c>
      <c r="F56" s="507">
        <v>1178.5666666666668</v>
      </c>
      <c r="G56" s="507">
        <v>1121.4833333333336</v>
      </c>
      <c r="H56" s="507">
        <v>1399.7833333333333</v>
      </c>
      <c r="I56" s="507">
        <v>1456.8666666666663</v>
      </c>
      <c r="J56" s="507">
        <v>1538.9333333333332</v>
      </c>
      <c r="K56" s="506">
        <v>1374.8</v>
      </c>
      <c r="L56" s="506">
        <v>1235.6500000000001</v>
      </c>
      <c r="M56" s="506">
        <v>10.51422</v>
      </c>
    </row>
    <row r="57" spans="1:13">
      <c r="A57" s="254">
        <v>47</v>
      </c>
      <c r="B57" s="509" t="s">
        <v>305</v>
      </c>
      <c r="C57" s="506">
        <v>566.65</v>
      </c>
      <c r="D57" s="507">
        <v>564.76666666666665</v>
      </c>
      <c r="E57" s="507">
        <v>554.83333333333326</v>
      </c>
      <c r="F57" s="507">
        <v>543.01666666666665</v>
      </c>
      <c r="G57" s="507">
        <v>533.08333333333326</v>
      </c>
      <c r="H57" s="507">
        <v>576.58333333333326</v>
      </c>
      <c r="I57" s="507">
        <v>586.51666666666665</v>
      </c>
      <c r="J57" s="507">
        <v>598.33333333333326</v>
      </c>
      <c r="K57" s="506">
        <v>574.70000000000005</v>
      </c>
      <c r="L57" s="506">
        <v>552.95000000000005</v>
      </c>
      <c r="M57" s="506">
        <v>2.4592900000000002</v>
      </c>
    </row>
    <row r="58" spans="1:13">
      <c r="A58" s="254">
        <v>48</v>
      </c>
      <c r="B58" s="509" t="s">
        <v>55</v>
      </c>
      <c r="C58" s="506">
        <v>3650.05</v>
      </c>
      <c r="D58" s="507">
        <v>3631.0833333333335</v>
      </c>
      <c r="E58" s="507">
        <v>3589.166666666667</v>
      </c>
      <c r="F58" s="507">
        <v>3528.2833333333333</v>
      </c>
      <c r="G58" s="507">
        <v>3486.3666666666668</v>
      </c>
      <c r="H58" s="507">
        <v>3691.9666666666672</v>
      </c>
      <c r="I58" s="507">
        <v>3733.8833333333341</v>
      </c>
      <c r="J58" s="507">
        <v>3794.7666666666673</v>
      </c>
      <c r="K58" s="506">
        <v>3673</v>
      </c>
      <c r="L58" s="506">
        <v>3570.2</v>
      </c>
      <c r="M58" s="506">
        <v>11.32705</v>
      </c>
    </row>
    <row r="59" spans="1:13">
      <c r="A59" s="254">
        <v>49</v>
      </c>
      <c r="B59" s="509" t="s">
        <v>306</v>
      </c>
      <c r="C59" s="506">
        <v>269.05</v>
      </c>
      <c r="D59" s="507">
        <v>269.2166666666667</v>
      </c>
      <c r="E59" s="507">
        <v>261.03333333333342</v>
      </c>
      <c r="F59" s="507">
        <v>253.01666666666671</v>
      </c>
      <c r="G59" s="507">
        <v>244.83333333333343</v>
      </c>
      <c r="H59" s="507">
        <v>277.23333333333341</v>
      </c>
      <c r="I59" s="507">
        <v>285.41666666666669</v>
      </c>
      <c r="J59" s="507">
        <v>293.43333333333339</v>
      </c>
      <c r="K59" s="506">
        <v>277.39999999999998</v>
      </c>
      <c r="L59" s="506">
        <v>261.2</v>
      </c>
      <c r="M59" s="506">
        <v>13.450430000000001</v>
      </c>
    </row>
    <row r="60" spans="1:13" ht="12" customHeight="1">
      <c r="A60" s="254">
        <v>50</v>
      </c>
      <c r="B60" s="509" t="s">
        <v>307</v>
      </c>
      <c r="C60" s="506">
        <v>921.1</v>
      </c>
      <c r="D60" s="507">
        <v>915.0333333333333</v>
      </c>
      <c r="E60" s="507">
        <v>901.06666666666661</v>
      </c>
      <c r="F60" s="507">
        <v>881.0333333333333</v>
      </c>
      <c r="G60" s="507">
        <v>867.06666666666661</v>
      </c>
      <c r="H60" s="507">
        <v>935.06666666666661</v>
      </c>
      <c r="I60" s="507">
        <v>949.0333333333333</v>
      </c>
      <c r="J60" s="507">
        <v>969.06666666666661</v>
      </c>
      <c r="K60" s="506">
        <v>929</v>
      </c>
      <c r="L60" s="506">
        <v>895</v>
      </c>
      <c r="M60" s="506">
        <v>1.1091299999999999</v>
      </c>
    </row>
    <row r="61" spans="1:13">
      <c r="A61" s="254">
        <v>51</v>
      </c>
      <c r="B61" s="509" t="s">
        <v>58</v>
      </c>
      <c r="C61" s="506">
        <v>5453.25</v>
      </c>
      <c r="D61" s="507">
        <v>5374.0999999999995</v>
      </c>
      <c r="E61" s="507">
        <v>5269.1999999999989</v>
      </c>
      <c r="F61" s="507">
        <v>5085.1499999999996</v>
      </c>
      <c r="G61" s="507">
        <v>4980.2499999999991</v>
      </c>
      <c r="H61" s="507">
        <v>5558.1499999999987</v>
      </c>
      <c r="I61" s="507">
        <v>5663.0499999999984</v>
      </c>
      <c r="J61" s="507">
        <v>5847.0999999999985</v>
      </c>
      <c r="K61" s="506">
        <v>5479</v>
      </c>
      <c r="L61" s="506">
        <v>5190.05</v>
      </c>
      <c r="M61" s="506">
        <v>32.203099999999999</v>
      </c>
    </row>
    <row r="62" spans="1:13">
      <c r="A62" s="254">
        <v>52</v>
      </c>
      <c r="B62" s="509" t="s">
        <v>57</v>
      </c>
      <c r="C62" s="506">
        <v>9440.65</v>
      </c>
      <c r="D62" s="507">
        <v>9380.6999999999989</v>
      </c>
      <c r="E62" s="507">
        <v>9271.5499999999975</v>
      </c>
      <c r="F62" s="507">
        <v>9102.4499999999989</v>
      </c>
      <c r="G62" s="507">
        <v>8993.2999999999975</v>
      </c>
      <c r="H62" s="507">
        <v>9549.7999999999975</v>
      </c>
      <c r="I62" s="507">
        <v>9658.9499999999989</v>
      </c>
      <c r="J62" s="507">
        <v>9828.0499999999975</v>
      </c>
      <c r="K62" s="506">
        <v>9489.85</v>
      </c>
      <c r="L62" s="506">
        <v>9211.6</v>
      </c>
      <c r="M62" s="506">
        <v>4.8812600000000002</v>
      </c>
    </row>
    <row r="63" spans="1:13">
      <c r="A63" s="254">
        <v>53</v>
      </c>
      <c r="B63" s="509" t="s">
        <v>228</v>
      </c>
      <c r="C63" s="506">
        <v>3429</v>
      </c>
      <c r="D63" s="507">
        <v>3465.3333333333335</v>
      </c>
      <c r="E63" s="507">
        <v>3323.666666666667</v>
      </c>
      <c r="F63" s="507">
        <v>3218.3333333333335</v>
      </c>
      <c r="G63" s="507">
        <v>3076.666666666667</v>
      </c>
      <c r="H63" s="507">
        <v>3570.666666666667</v>
      </c>
      <c r="I63" s="507">
        <v>3712.3333333333339</v>
      </c>
      <c r="J63" s="507">
        <v>3817.666666666667</v>
      </c>
      <c r="K63" s="506">
        <v>3607</v>
      </c>
      <c r="L63" s="506">
        <v>3360</v>
      </c>
      <c r="M63" s="506">
        <v>0.87375000000000003</v>
      </c>
    </row>
    <row r="64" spans="1:13">
      <c r="A64" s="254">
        <v>54</v>
      </c>
      <c r="B64" s="509" t="s">
        <v>59</v>
      </c>
      <c r="C64" s="506">
        <v>1616.85</v>
      </c>
      <c r="D64" s="507">
        <v>1592.3</v>
      </c>
      <c r="E64" s="507">
        <v>1554.6</v>
      </c>
      <c r="F64" s="507">
        <v>1492.35</v>
      </c>
      <c r="G64" s="507">
        <v>1454.6499999999999</v>
      </c>
      <c r="H64" s="507">
        <v>1654.55</v>
      </c>
      <c r="I64" s="507">
        <v>1692.2500000000002</v>
      </c>
      <c r="J64" s="507">
        <v>1754.5</v>
      </c>
      <c r="K64" s="506">
        <v>1630</v>
      </c>
      <c r="L64" s="506">
        <v>1530.05</v>
      </c>
      <c r="M64" s="506">
        <v>7.93208</v>
      </c>
    </row>
    <row r="65" spans="1:13">
      <c r="A65" s="254">
        <v>55</v>
      </c>
      <c r="B65" s="509" t="s">
        <v>308</v>
      </c>
      <c r="C65" s="506">
        <v>135.5</v>
      </c>
      <c r="D65" s="507">
        <v>133.51666666666665</v>
      </c>
      <c r="E65" s="507">
        <v>130.8833333333333</v>
      </c>
      <c r="F65" s="507">
        <v>126.26666666666665</v>
      </c>
      <c r="G65" s="507">
        <v>123.6333333333333</v>
      </c>
      <c r="H65" s="507">
        <v>138.1333333333333</v>
      </c>
      <c r="I65" s="507">
        <v>140.76666666666662</v>
      </c>
      <c r="J65" s="507">
        <v>145.3833333333333</v>
      </c>
      <c r="K65" s="506">
        <v>136.15</v>
      </c>
      <c r="L65" s="506">
        <v>128.9</v>
      </c>
      <c r="M65" s="506">
        <v>8.7375600000000002</v>
      </c>
    </row>
    <row r="66" spans="1:13">
      <c r="A66" s="254">
        <v>56</v>
      </c>
      <c r="B66" s="509" t="s">
        <v>309</v>
      </c>
      <c r="C66" s="506">
        <v>202.25</v>
      </c>
      <c r="D66" s="507">
        <v>198.6</v>
      </c>
      <c r="E66" s="507">
        <v>193.79999999999998</v>
      </c>
      <c r="F66" s="507">
        <v>185.35</v>
      </c>
      <c r="G66" s="507">
        <v>180.54999999999998</v>
      </c>
      <c r="H66" s="507">
        <v>207.04999999999998</v>
      </c>
      <c r="I66" s="507">
        <v>211.85</v>
      </c>
      <c r="J66" s="507">
        <v>220.29999999999998</v>
      </c>
      <c r="K66" s="506">
        <v>203.4</v>
      </c>
      <c r="L66" s="506">
        <v>190.15</v>
      </c>
      <c r="M66" s="506">
        <v>19.83943</v>
      </c>
    </row>
    <row r="67" spans="1:13">
      <c r="A67" s="254">
        <v>57</v>
      </c>
      <c r="B67" s="509" t="s">
        <v>229</v>
      </c>
      <c r="C67" s="506">
        <v>346.05</v>
      </c>
      <c r="D67" s="507">
        <v>342.18333333333334</v>
      </c>
      <c r="E67" s="507">
        <v>336.86666666666667</v>
      </c>
      <c r="F67" s="507">
        <v>327.68333333333334</v>
      </c>
      <c r="G67" s="507">
        <v>322.36666666666667</v>
      </c>
      <c r="H67" s="507">
        <v>351.36666666666667</v>
      </c>
      <c r="I67" s="507">
        <v>356.68333333333339</v>
      </c>
      <c r="J67" s="507">
        <v>365.86666666666667</v>
      </c>
      <c r="K67" s="506">
        <v>347.5</v>
      </c>
      <c r="L67" s="506">
        <v>333</v>
      </c>
      <c r="M67" s="506">
        <v>104.49988999999999</v>
      </c>
    </row>
    <row r="68" spans="1:13">
      <c r="A68" s="254">
        <v>58</v>
      </c>
      <c r="B68" s="509" t="s">
        <v>60</v>
      </c>
      <c r="C68" s="506">
        <v>73.7</v>
      </c>
      <c r="D68" s="507">
        <v>72.533333333333346</v>
      </c>
      <c r="E68" s="507">
        <v>70.716666666666697</v>
      </c>
      <c r="F68" s="507">
        <v>67.733333333333348</v>
      </c>
      <c r="G68" s="507">
        <v>65.9166666666667</v>
      </c>
      <c r="H68" s="507">
        <v>75.516666666666694</v>
      </c>
      <c r="I68" s="507">
        <v>77.333333333333329</v>
      </c>
      <c r="J68" s="507">
        <v>80.316666666666691</v>
      </c>
      <c r="K68" s="506">
        <v>74.349999999999994</v>
      </c>
      <c r="L68" s="506">
        <v>69.55</v>
      </c>
      <c r="M68" s="506">
        <v>636.57565</v>
      </c>
    </row>
    <row r="69" spans="1:13">
      <c r="A69" s="254">
        <v>59</v>
      </c>
      <c r="B69" s="509" t="s">
        <v>61</v>
      </c>
      <c r="C69" s="506">
        <v>66.7</v>
      </c>
      <c r="D69" s="507">
        <v>65.399999999999991</v>
      </c>
      <c r="E69" s="507">
        <v>63.799999999999983</v>
      </c>
      <c r="F69" s="507">
        <v>60.899999999999991</v>
      </c>
      <c r="G69" s="507">
        <v>59.299999999999983</v>
      </c>
      <c r="H69" s="507">
        <v>68.299999999999983</v>
      </c>
      <c r="I69" s="507">
        <v>69.899999999999977</v>
      </c>
      <c r="J69" s="507">
        <v>72.799999999999983</v>
      </c>
      <c r="K69" s="506">
        <v>67</v>
      </c>
      <c r="L69" s="506">
        <v>62.5</v>
      </c>
      <c r="M69" s="506">
        <v>67.485870000000006</v>
      </c>
    </row>
    <row r="70" spans="1:13">
      <c r="A70" s="254">
        <v>60</v>
      </c>
      <c r="B70" s="509" t="s">
        <v>310</v>
      </c>
      <c r="C70" s="506">
        <v>18.95</v>
      </c>
      <c r="D70" s="507">
        <v>18.899999999999999</v>
      </c>
      <c r="E70" s="507">
        <v>18.149999999999999</v>
      </c>
      <c r="F70" s="507">
        <v>17.350000000000001</v>
      </c>
      <c r="G70" s="507">
        <v>16.600000000000001</v>
      </c>
      <c r="H70" s="507">
        <v>19.699999999999996</v>
      </c>
      <c r="I70" s="507">
        <v>20.449999999999996</v>
      </c>
      <c r="J70" s="507">
        <v>21.249999999999993</v>
      </c>
      <c r="K70" s="506">
        <v>19.649999999999999</v>
      </c>
      <c r="L70" s="506">
        <v>18.100000000000001</v>
      </c>
      <c r="M70" s="506">
        <v>80.517300000000006</v>
      </c>
    </row>
    <row r="71" spans="1:13">
      <c r="A71" s="254">
        <v>61</v>
      </c>
      <c r="B71" s="509" t="s">
        <v>62</v>
      </c>
      <c r="C71" s="506">
        <v>1489.8</v>
      </c>
      <c r="D71" s="507">
        <v>1473.3</v>
      </c>
      <c r="E71" s="507">
        <v>1446.6</v>
      </c>
      <c r="F71" s="507">
        <v>1403.3999999999999</v>
      </c>
      <c r="G71" s="507">
        <v>1376.6999999999998</v>
      </c>
      <c r="H71" s="507">
        <v>1516.5</v>
      </c>
      <c r="I71" s="507">
        <v>1543.2000000000003</v>
      </c>
      <c r="J71" s="507">
        <v>1586.4</v>
      </c>
      <c r="K71" s="506">
        <v>1500</v>
      </c>
      <c r="L71" s="506">
        <v>1430.1</v>
      </c>
      <c r="M71" s="506">
        <v>8.7224299999999992</v>
      </c>
    </row>
    <row r="72" spans="1:13">
      <c r="A72" s="254">
        <v>62</v>
      </c>
      <c r="B72" s="509" t="s">
        <v>311</v>
      </c>
      <c r="C72" s="506">
        <v>5086.95</v>
      </c>
      <c r="D72" s="507">
        <v>5084.6500000000005</v>
      </c>
      <c r="E72" s="507">
        <v>5009.3000000000011</v>
      </c>
      <c r="F72" s="507">
        <v>4931.6500000000005</v>
      </c>
      <c r="G72" s="507">
        <v>4856.3000000000011</v>
      </c>
      <c r="H72" s="507">
        <v>5162.3000000000011</v>
      </c>
      <c r="I72" s="507">
        <v>5237.6500000000015</v>
      </c>
      <c r="J72" s="507">
        <v>5315.3000000000011</v>
      </c>
      <c r="K72" s="506">
        <v>5160</v>
      </c>
      <c r="L72" s="506">
        <v>5007</v>
      </c>
      <c r="M72" s="506">
        <v>0.38829999999999998</v>
      </c>
    </row>
    <row r="73" spans="1:13">
      <c r="A73" s="254">
        <v>63</v>
      </c>
      <c r="B73" s="509" t="s">
        <v>65</v>
      </c>
      <c r="C73" s="506">
        <v>725.7</v>
      </c>
      <c r="D73" s="507">
        <v>715.66666666666663</v>
      </c>
      <c r="E73" s="507">
        <v>697.13333333333321</v>
      </c>
      <c r="F73" s="507">
        <v>668.56666666666661</v>
      </c>
      <c r="G73" s="507">
        <v>650.03333333333319</v>
      </c>
      <c r="H73" s="507">
        <v>744.23333333333323</v>
      </c>
      <c r="I73" s="507">
        <v>762.76666666666677</v>
      </c>
      <c r="J73" s="507">
        <v>791.33333333333326</v>
      </c>
      <c r="K73" s="506">
        <v>734.2</v>
      </c>
      <c r="L73" s="506">
        <v>687.1</v>
      </c>
      <c r="M73" s="506">
        <v>11.49193</v>
      </c>
    </row>
    <row r="74" spans="1:13">
      <c r="A74" s="254">
        <v>64</v>
      </c>
      <c r="B74" s="509" t="s">
        <v>312</v>
      </c>
      <c r="C74" s="506">
        <v>345.65</v>
      </c>
      <c r="D74" s="507">
        <v>341.55</v>
      </c>
      <c r="E74" s="507">
        <v>334.20000000000005</v>
      </c>
      <c r="F74" s="507">
        <v>322.75000000000006</v>
      </c>
      <c r="G74" s="507">
        <v>315.40000000000009</v>
      </c>
      <c r="H74" s="507">
        <v>353</v>
      </c>
      <c r="I74" s="507">
        <v>360.35</v>
      </c>
      <c r="J74" s="507">
        <v>371.79999999999995</v>
      </c>
      <c r="K74" s="506">
        <v>348.9</v>
      </c>
      <c r="L74" s="506">
        <v>330.1</v>
      </c>
      <c r="M74" s="506">
        <v>6.1315799999999996</v>
      </c>
    </row>
    <row r="75" spans="1:13">
      <c r="A75" s="254">
        <v>65</v>
      </c>
      <c r="B75" s="509" t="s">
        <v>64</v>
      </c>
      <c r="C75" s="506">
        <v>127.95</v>
      </c>
      <c r="D75" s="507">
        <v>127.66666666666667</v>
      </c>
      <c r="E75" s="507">
        <v>125.28333333333333</v>
      </c>
      <c r="F75" s="507">
        <v>122.61666666666666</v>
      </c>
      <c r="G75" s="507">
        <v>120.23333333333332</v>
      </c>
      <c r="H75" s="507">
        <v>130.33333333333334</v>
      </c>
      <c r="I75" s="507">
        <v>132.7166666666667</v>
      </c>
      <c r="J75" s="507">
        <v>135.38333333333335</v>
      </c>
      <c r="K75" s="506">
        <v>130.05000000000001</v>
      </c>
      <c r="L75" s="506">
        <v>125</v>
      </c>
      <c r="M75" s="506">
        <v>187.97976</v>
      </c>
    </row>
    <row r="76" spans="1:13" s="13" customFormat="1">
      <c r="A76" s="254">
        <v>66</v>
      </c>
      <c r="B76" s="509" t="s">
        <v>66</v>
      </c>
      <c r="C76" s="506">
        <v>600.04999999999995</v>
      </c>
      <c r="D76" s="507">
        <v>594.6</v>
      </c>
      <c r="E76" s="507">
        <v>585.20000000000005</v>
      </c>
      <c r="F76" s="507">
        <v>570.35</v>
      </c>
      <c r="G76" s="507">
        <v>560.95000000000005</v>
      </c>
      <c r="H76" s="507">
        <v>609.45000000000005</v>
      </c>
      <c r="I76" s="507">
        <v>618.84999999999991</v>
      </c>
      <c r="J76" s="507">
        <v>633.70000000000005</v>
      </c>
      <c r="K76" s="506">
        <v>604</v>
      </c>
      <c r="L76" s="506">
        <v>579.75</v>
      </c>
      <c r="M76" s="506">
        <v>28.635120000000001</v>
      </c>
    </row>
    <row r="77" spans="1:13" s="13" customFormat="1">
      <c r="A77" s="254">
        <v>67</v>
      </c>
      <c r="B77" s="509" t="s">
        <v>69</v>
      </c>
      <c r="C77" s="506">
        <v>52</v>
      </c>
      <c r="D77" s="507">
        <v>51.216666666666669</v>
      </c>
      <c r="E77" s="507">
        <v>49.933333333333337</v>
      </c>
      <c r="F77" s="507">
        <v>47.866666666666667</v>
      </c>
      <c r="G77" s="507">
        <v>46.583333333333336</v>
      </c>
      <c r="H77" s="507">
        <v>53.283333333333339</v>
      </c>
      <c r="I77" s="507">
        <v>54.56666666666667</v>
      </c>
      <c r="J77" s="507">
        <v>56.63333333333334</v>
      </c>
      <c r="K77" s="506">
        <v>52.5</v>
      </c>
      <c r="L77" s="506">
        <v>49.15</v>
      </c>
      <c r="M77" s="506">
        <v>1080.69373</v>
      </c>
    </row>
    <row r="78" spans="1:13" s="13" customFormat="1">
      <c r="A78" s="254">
        <v>68</v>
      </c>
      <c r="B78" s="509" t="s">
        <v>73</v>
      </c>
      <c r="C78" s="506">
        <v>432.95</v>
      </c>
      <c r="D78" s="507">
        <v>430.18333333333334</v>
      </c>
      <c r="E78" s="507">
        <v>421.9666666666667</v>
      </c>
      <c r="F78" s="507">
        <v>410.98333333333335</v>
      </c>
      <c r="G78" s="507">
        <v>402.76666666666671</v>
      </c>
      <c r="H78" s="507">
        <v>441.16666666666669</v>
      </c>
      <c r="I78" s="507">
        <v>449.38333333333327</v>
      </c>
      <c r="J78" s="507">
        <v>460.36666666666667</v>
      </c>
      <c r="K78" s="506">
        <v>438.4</v>
      </c>
      <c r="L78" s="506">
        <v>419.2</v>
      </c>
      <c r="M78" s="506">
        <v>133.11474999999999</v>
      </c>
    </row>
    <row r="79" spans="1:13" s="13" customFormat="1">
      <c r="A79" s="254">
        <v>69</v>
      </c>
      <c r="B79" s="509" t="s">
        <v>739</v>
      </c>
      <c r="C79" s="506">
        <v>9555.2000000000007</v>
      </c>
      <c r="D79" s="507">
        <v>9520.7833333333328</v>
      </c>
      <c r="E79" s="507">
        <v>9428.5666666666657</v>
      </c>
      <c r="F79" s="507">
        <v>9301.9333333333325</v>
      </c>
      <c r="G79" s="507">
        <v>9209.7166666666653</v>
      </c>
      <c r="H79" s="507">
        <v>9647.4166666666661</v>
      </c>
      <c r="I79" s="507">
        <v>9739.6333333333332</v>
      </c>
      <c r="J79" s="507">
        <v>9866.2666666666664</v>
      </c>
      <c r="K79" s="506">
        <v>9613</v>
      </c>
      <c r="L79" s="506">
        <v>9394.15</v>
      </c>
      <c r="M79" s="506">
        <v>1.529E-2</v>
      </c>
    </row>
    <row r="80" spans="1:13" s="13" customFormat="1">
      <c r="A80" s="254">
        <v>70</v>
      </c>
      <c r="B80" s="509" t="s">
        <v>68</v>
      </c>
      <c r="C80" s="506">
        <v>529.95000000000005</v>
      </c>
      <c r="D80" s="507">
        <v>530.06666666666672</v>
      </c>
      <c r="E80" s="507">
        <v>525.38333333333344</v>
      </c>
      <c r="F80" s="507">
        <v>520.81666666666672</v>
      </c>
      <c r="G80" s="507">
        <v>516.13333333333344</v>
      </c>
      <c r="H80" s="507">
        <v>534.63333333333344</v>
      </c>
      <c r="I80" s="507">
        <v>539.31666666666661</v>
      </c>
      <c r="J80" s="507">
        <v>543.88333333333344</v>
      </c>
      <c r="K80" s="506">
        <v>534.75</v>
      </c>
      <c r="L80" s="506">
        <v>525.5</v>
      </c>
      <c r="M80" s="506">
        <v>486.83524999999997</v>
      </c>
    </row>
    <row r="81" spans="1:13" s="13" customFormat="1">
      <c r="A81" s="254">
        <v>71</v>
      </c>
      <c r="B81" s="509" t="s">
        <v>70</v>
      </c>
      <c r="C81" s="506">
        <v>395.7</v>
      </c>
      <c r="D81" s="507">
        <v>393.18333333333339</v>
      </c>
      <c r="E81" s="507">
        <v>388.36666666666679</v>
      </c>
      <c r="F81" s="507">
        <v>381.03333333333342</v>
      </c>
      <c r="G81" s="507">
        <v>376.21666666666681</v>
      </c>
      <c r="H81" s="507">
        <v>400.51666666666677</v>
      </c>
      <c r="I81" s="507">
        <v>405.33333333333337</v>
      </c>
      <c r="J81" s="507">
        <v>412.66666666666674</v>
      </c>
      <c r="K81" s="506">
        <v>398</v>
      </c>
      <c r="L81" s="506">
        <v>385.85</v>
      </c>
      <c r="M81" s="506">
        <v>42.002079999999999</v>
      </c>
    </row>
    <row r="82" spans="1:13" s="13" customFormat="1">
      <c r="A82" s="254">
        <v>72</v>
      </c>
      <c r="B82" s="509" t="s">
        <v>313</v>
      </c>
      <c r="C82" s="506">
        <v>791.1</v>
      </c>
      <c r="D82" s="507">
        <v>779.65000000000009</v>
      </c>
      <c r="E82" s="507">
        <v>763.10000000000014</v>
      </c>
      <c r="F82" s="507">
        <v>735.1</v>
      </c>
      <c r="G82" s="507">
        <v>718.55000000000007</v>
      </c>
      <c r="H82" s="507">
        <v>807.6500000000002</v>
      </c>
      <c r="I82" s="507">
        <v>824.20000000000016</v>
      </c>
      <c r="J82" s="507">
        <v>852.20000000000027</v>
      </c>
      <c r="K82" s="506">
        <v>796.2</v>
      </c>
      <c r="L82" s="506">
        <v>751.65</v>
      </c>
      <c r="M82" s="506">
        <v>1.74777</v>
      </c>
    </row>
    <row r="83" spans="1:13" s="13" customFormat="1">
      <c r="A83" s="254">
        <v>73</v>
      </c>
      <c r="B83" s="509" t="s">
        <v>314</v>
      </c>
      <c r="C83" s="506">
        <v>245</v>
      </c>
      <c r="D83" s="507">
        <v>239.91666666666666</v>
      </c>
      <c r="E83" s="507">
        <v>230.73333333333332</v>
      </c>
      <c r="F83" s="507">
        <v>216.46666666666667</v>
      </c>
      <c r="G83" s="507">
        <v>207.28333333333333</v>
      </c>
      <c r="H83" s="507">
        <v>254.18333333333331</v>
      </c>
      <c r="I83" s="507">
        <v>263.36666666666667</v>
      </c>
      <c r="J83" s="507">
        <v>277.63333333333333</v>
      </c>
      <c r="K83" s="506">
        <v>249.1</v>
      </c>
      <c r="L83" s="506">
        <v>225.65</v>
      </c>
      <c r="M83" s="506">
        <v>18.151440000000001</v>
      </c>
    </row>
    <row r="84" spans="1:13" s="13" customFormat="1">
      <c r="A84" s="254">
        <v>74</v>
      </c>
      <c r="B84" s="509" t="s">
        <v>315</v>
      </c>
      <c r="C84" s="506">
        <v>104.25</v>
      </c>
      <c r="D84" s="507">
        <v>104.13333333333333</v>
      </c>
      <c r="E84" s="507">
        <v>101.26666666666665</v>
      </c>
      <c r="F84" s="507">
        <v>98.283333333333331</v>
      </c>
      <c r="G84" s="507">
        <v>95.416666666666657</v>
      </c>
      <c r="H84" s="507">
        <v>107.11666666666665</v>
      </c>
      <c r="I84" s="507">
        <v>109.98333333333332</v>
      </c>
      <c r="J84" s="507">
        <v>112.96666666666664</v>
      </c>
      <c r="K84" s="506">
        <v>107</v>
      </c>
      <c r="L84" s="506">
        <v>101.15</v>
      </c>
      <c r="M84" s="506">
        <v>7.0719399999999997</v>
      </c>
    </row>
    <row r="85" spans="1:13" s="13" customFormat="1">
      <c r="A85" s="254">
        <v>75</v>
      </c>
      <c r="B85" s="509" t="s">
        <v>316</v>
      </c>
      <c r="C85" s="506">
        <v>5272.1</v>
      </c>
      <c r="D85" s="507">
        <v>5254.7833333333338</v>
      </c>
      <c r="E85" s="507">
        <v>5128.4166666666679</v>
      </c>
      <c r="F85" s="507">
        <v>4984.7333333333345</v>
      </c>
      <c r="G85" s="507">
        <v>4858.3666666666686</v>
      </c>
      <c r="H85" s="507">
        <v>5398.4666666666672</v>
      </c>
      <c r="I85" s="507">
        <v>5524.8333333333339</v>
      </c>
      <c r="J85" s="507">
        <v>5668.5166666666664</v>
      </c>
      <c r="K85" s="506">
        <v>5381.15</v>
      </c>
      <c r="L85" s="506">
        <v>5111.1000000000004</v>
      </c>
      <c r="M85" s="506">
        <v>0.16627</v>
      </c>
    </row>
    <row r="86" spans="1:13" s="13" customFormat="1">
      <c r="A86" s="254">
        <v>76</v>
      </c>
      <c r="B86" s="509" t="s">
        <v>317</v>
      </c>
      <c r="C86" s="506">
        <v>898.6</v>
      </c>
      <c r="D86" s="507">
        <v>876.15</v>
      </c>
      <c r="E86" s="507">
        <v>832.4</v>
      </c>
      <c r="F86" s="507">
        <v>766.2</v>
      </c>
      <c r="G86" s="507">
        <v>722.45</v>
      </c>
      <c r="H86" s="507">
        <v>942.34999999999991</v>
      </c>
      <c r="I86" s="507">
        <v>986.09999999999991</v>
      </c>
      <c r="J86" s="507">
        <v>1052.2999999999997</v>
      </c>
      <c r="K86" s="506">
        <v>919.9</v>
      </c>
      <c r="L86" s="506">
        <v>809.95</v>
      </c>
      <c r="M86" s="506">
        <v>1.4135800000000001</v>
      </c>
    </row>
    <row r="87" spans="1:13" s="13" customFormat="1">
      <c r="A87" s="254">
        <v>77</v>
      </c>
      <c r="B87" s="509" t="s">
        <v>230</v>
      </c>
      <c r="C87" s="506">
        <v>1168.5</v>
      </c>
      <c r="D87" s="507">
        <v>1160.3333333333333</v>
      </c>
      <c r="E87" s="507">
        <v>1135.2166666666665</v>
      </c>
      <c r="F87" s="507">
        <v>1101.9333333333332</v>
      </c>
      <c r="G87" s="507">
        <v>1076.8166666666664</v>
      </c>
      <c r="H87" s="507">
        <v>1193.6166666666666</v>
      </c>
      <c r="I87" s="507">
        <v>1218.7333333333333</v>
      </c>
      <c r="J87" s="507">
        <v>1252.0166666666667</v>
      </c>
      <c r="K87" s="506">
        <v>1185.45</v>
      </c>
      <c r="L87" s="506">
        <v>1127.05</v>
      </c>
      <c r="M87" s="506">
        <v>0.96023999999999998</v>
      </c>
    </row>
    <row r="88" spans="1:13" s="13" customFormat="1">
      <c r="A88" s="254">
        <v>78</v>
      </c>
      <c r="B88" s="509" t="s">
        <v>318</v>
      </c>
      <c r="C88" s="506">
        <v>74.95</v>
      </c>
      <c r="D88" s="507">
        <v>74.100000000000009</v>
      </c>
      <c r="E88" s="507">
        <v>72.550000000000011</v>
      </c>
      <c r="F88" s="507">
        <v>70.150000000000006</v>
      </c>
      <c r="G88" s="507">
        <v>68.600000000000009</v>
      </c>
      <c r="H88" s="507">
        <v>76.500000000000014</v>
      </c>
      <c r="I88" s="507">
        <v>78.05</v>
      </c>
      <c r="J88" s="507">
        <v>80.450000000000017</v>
      </c>
      <c r="K88" s="506">
        <v>75.650000000000006</v>
      </c>
      <c r="L88" s="506">
        <v>71.7</v>
      </c>
      <c r="M88" s="506">
        <v>17.547229999999999</v>
      </c>
    </row>
    <row r="89" spans="1:13" s="13" customFormat="1">
      <c r="A89" s="254">
        <v>79</v>
      </c>
      <c r="B89" s="509" t="s">
        <v>71</v>
      </c>
      <c r="C89" s="506">
        <v>14527.55</v>
      </c>
      <c r="D89" s="507">
        <v>14314.066666666666</v>
      </c>
      <c r="E89" s="507">
        <v>14038.533333333331</v>
      </c>
      <c r="F89" s="507">
        <v>13549.516666666665</v>
      </c>
      <c r="G89" s="507">
        <v>13273.98333333333</v>
      </c>
      <c r="H89" s="507">
        <v>14803.083333333332</v>
      </c>
      <c r="I89" s="507">
        <v>15078.616666666665</v>
      </c>
      <c r="J89" s="507">
        <v>15567.633333333333</v>
      </c>
      <c r="K89" s="506">
        <v>14589.6</v>
      </c>
      <c r="L89" s="506">
        <v>13825.05</v>
      </c>
      <c r="M89" s="506">
        <v>0.60777999999999999</v>
      </c>
    </row>
    <row r="90" spans="1:13" s="13" customFormat="1">
      <c r="A90" s="254">
        <v>80</v>
      </c>
      <c r="B90" s="509" t="s">
        <v>319</v>
      </c>
      <c r="C90" s="506">
        <v>249.6</v>
      </c>
      <c r="D90" s="507">
        <v>252.4</v>
      </c>
      <c r="E90" s="507">
        <v>240.5</v>
      </c>
      <c r="F90" s="507">
        <v>231.4</v>
      </c>
      <c r="G90" s="507">
        <v>219.5</v>
      </c>
      <c r="H90" s="507">
        <v>261.5</v>
      </c>
      <c r="I90" s="507">
        <v>273.40000000000003</v>
      </c>
      <c r="J90" s="507">
        <v>282.5</v>
      </c>
      <c r="K90" s="506">
        <v>264.3</v>
      </c>
      <c r="L90" s="506">
        <v>243.3</v>
      </c>
      <c r="M90" s="506">
        <v>26.023620000000001</v>
      </c>
    </row>
    <row r="91" spans="1:13" s="13" customFormat="1">
      <c r="A91" s="254">
        <v>81</v>
      </c>
      <c r="B91" s="509" t="s">
        <v>74</v>
      </c>
      <c r="C91" s="506">
        <v>3466.6</v>
      </c>
      <c r="D91" s="507">
        <v>3446.8166666666671</v>
      </c>
      <c r="E91" s="507">
        <v>3398.7833333333342</v>
      </c>
      <c r="F91" s="507">
        <v>3330.9666666666672</v>
      </c>
      <c r="G91" s="507">
        <v>3282.9333333333343</v>
      </c>
      <c r="H91" s="507">
        <v>3514.6333333333341</v>
      </c>
      <c r="I91" s="507">
        <v>3562.666666666667</v>
      </c>
      <c r="J91" s="507">
        <v>3630.483333333334</v>
      </c>
      <c r="K91" s="506">
        <v>3494.85</v>
      </c>
      <c r="L91" s="506">
        <v>3379</v>
      </c>
      <c r="M91" s="506">
        <v>13.123749999999999</v>
      </c>
    </row>
    <row r="92" spans="1:13" s="13" customFormat="1">
      <c r="A92" s="254">
        <v>82</v>
      </c>
      <c r="B92" s="509" t="s">
        <v>320</v>
      </c>
      <c r="C92" s="506">
        <v>447.8</v>
      </c>
      <c r="D92" s="507">
        <v>443.55</v>
      </c>
      <c r="E92" s="507">
        <v>432.3</v>
      </c>
      <c r="F92" s="507">
        <v>416.8</v>
      </c>
      <c r="G92" s="507">
        <v>405.55</v>
      </c>
      <c r="H92" s="507">
        <v>459.05</v>
      </c>
      <c r="I92" s="507">
        <v>470.3</v>
      </c>
      <c r="J92" s="507">
        <v>485.8</v>
      </c>
      <c r="K92" s="506">
        <v>454.8</v>
      </c>
      <c r="L92" s="506">
        <v>428.05</v>
      </c>
      <c r="M92" s="506">
        <v>2.7448000000000001</v>
      </c>
    </row>
    <row r="93" spans="1:13" s="13" customFormat="1">
      <c r="A93" s="254">
        <v>83</v>
      </c>
      <c r="B93" s="509" t="s">
        <v>321</v>
      </c>
      <c r="C93" s="506">
        <v>244.2</v>
      </c>
      <c r="D93" s="507">
        <v>241.51666666666665</v>
      </c>
      <c r="E93" s="507">
        <v>235.1333333333333</v>
      </c>
      <c r="F93" s="507">
        <v>226.06666666666663</v>
      </c>
      <c r="G93" s="507">
        <v>219.68333333333328</v>
      </c>
      <c r="H93" s="507">
        <v>250.58333333333331</v>
      </c>
      <c r="I93" s="507">
        <v>256.96666666666664</v>
      </c>
      <c r="J93" s="507">
        <v>266.0333333333333</v>
      </c>
      <c r="K93" s="506">
        <v>247.9</v>
      </c>
      <c r="L93" s="506">
        <v>232.45</v>
      </c>
      <c r="M93" s="506">
        <v>1.12534</v>
      </c>
    </row>
    <row r="94" spans="1:13" s="13" customFormat="1">
      <c r="A94" s="254">
        <v>84</v>
      </c>
      <c r="B94" s="509" t="s">
        <v>80</v>
      </c>
      <c r="C94" s="506">
        <v>608.20000000000005</v>
      </c>
      <c r="D94" s="507">
        <v>600.11666666666667</v>
      </c>
      <c r="E94" s="507">
        <v>588.18333333333339</v>
      </c>
      <c r="F94" s="507">
        <v>568.16666666666674</v>
      </c>
      <c r="G94" s="507">
        <v>556.23333333333346</v>
      </c>
      <c r="H94" s="507">
        <v>620.13333333333333</v>
      </c>
      <c r="I94" s="507">
        <v>632.06666666666649</v>
      </c>
      <c r="J94" s="507">
        <v>652.08333333333326</v>
      </c>
      <c r="K94" s="506">
        <v>612.04999999999995</v>
      </c>
      <c r="L94" s="506">
        <v>580.1</v>
      </c>
      <c r="M94" s="506">
        <v>2.19164</v>
      </c>
    </row>
    <row r="95" spans="1:13" s="13" customFormat="1">
      <c r="A95" s="254">
        <v>85</v>
      </c>
      <c r="B95" s="509" t="s">
        <v>322</v>
      </c>
      <c r="C95" s="506">
        <v>1943.65</v>
      </c>
      <c r="D95" s="507">
        <v>1926.8333333333333</v>
      </c>
      <c r="E95" s="507">
        <v>1885.8666666666666</v>
      </c>
      <c r="F95" s="507">
        <v>1828.0833333333333</v>
      </c>
      <c r="G95" s="507">
        <v>1787.1166666666666</v>
      </c>
      <c r="H95" s="507">
        <v>1984.6166666666666</v>
      </c>
      <c r="I95" s="507">
        <v>2025.5833333333333</v>
      </c>
      <c r="J95" s="507">
        <v>2083.3666666666668</v>
      </c>
      <c r="K95" s="506">
        <v>1967.8</v>
      </c>
      <c r="L95" s="506">
        <v>1869.05</v>
      </c>
      <c r="M95" s="506">
        <v>0.41233999999999998</v>
      </c>
    </row>
    <row r="96" spans="1:13" s="13" customFormat="1">
      <c r="A96" s="254">
        <v>86</v>
      </c>
      <c r="B96" s="509" t="s">
        <v>783</v>
      </c>
      <c r="C96" s="506">
        <v>244.05</v>
      </c>
      <c r="D96" s="507">
        <v>242.85000000000002</v>
      </c>
      <c r="E96" s="507">
        <v>238.30000000000004</v>
      </c>
      <c r="F96" s="507">
        <v>232.55</v>
      </c>
      <c r="G96" s="507">
        <v>228.00000000000003</v>
      </c>
      <c r="H96" s="507">
        <v>248.60000000000005</v>
      </c>
      <c r="I96" s="507">
        <v>253.15</v>
      </c>
      <c r="J96" s="507">
        <v>258.90000000000009</v>
      </c>
      <c r="K96" s="506">
        <v>247.4</v>
      </c>
      <c r="L96" s="506">
        <v>237.1</v>
      </c>
      <c r="M96" s="506">
        <v>1.96763</v>
      </c>
    </row>
    <row r="97" spans="1:13" s="13" customFormat="1">
      <c r="A97" s="254">
        <v>87</v>
      </c>
      <c r="B97" s="509" t="s">
        <v>75</v>
      </c>
      <c r="C97" s="506">
        <v>425.4</v>
      </c>
      <c r="D97" s="507">
        <v>420.51666666666671</v>
      </c>
      <c r="E97" s="507">
        <v>413.23333333333341</v>
      </c>
      <c r="F97" s="507">
        <v>401.06666666666672</v>
      </c>
      <c r="G97" s="507">
        <v>393.78333333333342</v>
      </c>
      <c r="H97" s="507">
        <v>432.68333333333339</v>
      </c>
      <c r="I97" s="507">
        <v>439.9666666666667</v>
      </c>
      <c r="J97" s="507">
        <v>452.13333333333338</v>
      </c>
      <c r="K97" s="506">
        <v>427.8</v>
      </c>
      <c r="L97" s="506">
        <v>408.35</v>
      </c>
      <c r="M97" s="506">
        <v>17.231809999999999</v>
      </c>
    </row>
    <row r="98" spans="1:13" s="13" customFormat="1">
      <c r="A98" s="254">
        <v>88</v>
      </c>
      <c r="B98" s="509" t="s">
        <v>323</v>
      </c>
      <c r="C98" s="506">
        <v>578.54999999999995</v>
      </c>
      <c r="D98" s="507">
        <v>574.4666666666667</v>
      </c>
      <c r="E98" s="507">
        <v>561.08333333333337</v>
      </c>
      <c r="F98" s="507">
        <v>543.61666666666667</v>
      </c>
      <c r="G98" s="507">
        <v>530.23333333333335</v>
      </c>
      <c r="H98" s="507">
        <v>591.93333333333339</v>
      </c>
      <c r="I98" s="507">
        <v>605.31666666666661</v>
      </c>
      <c r="J98" s="507">
        <v>622.78333333333342</v>
      </c>
      <c r="K98" s="506">
        <v>587.85</v>
      </c>
      <c r="L98" s="506">
        <v>557</v>
      </c>
      <c r="M98" s="506">
        <v>7.5538699999999999</v>
      </c>
    </row>
    <row r="99" spans="1:13" s="13" customFormat="1">
      <c r="A99" s="254">
        <v>89</v>
      </c>
      <c r="B99" s="509" t="s">
        <v>76</v>
      </c>
      <c r="C99" s="506">
        <v>151</v>
      </c>
      <c r="D99" s="507">
        <v>148.26666666666665</v>
      </c>
      <c r="E99" s="507">
        <v>144.1333333333333</v>
      </c>
      <c r="F99" s="507">
        <v>137.26666666666665</v>
      </c>
      <c r="G99" s="507">
        <v>133.1333333333333</v>
      </c>
      <c r="H99" s="507">
        <v>155.1333333333333</v>
      </c>
      <c r="I99" s="507">
        <v>159.26666666666662</v>
      </c>
      <c r="J99" s="507">
        <v>166.1333333333333</v>
      </c>
      <c r="K99" s="506">
        <v>152.4</v>
      </c>
      <c r="L99" s="506">
        <v>141.4</v>
      </c>
      <c r="M99" s="506">
        <v>238.96696</v>
      </c>
    </row>
    <row r="100" spans="1:13" s="13" customFormat="1">
      <c r="A100" s="254">
        <v>90</v>
      </c>
      <c r="B100" s="509" t="s">
        <v>324</v>
      </c>
      <c r="C100" s="506">
        <v>430.85</v>
      </c>
      <c r="D100" s="507">
        <v>427.08333333333331</v>
      </c>
      <c r="E100" s="507">
        <v>416.16666666666663</v>
      </c>
      <c r="F100" s="507">
        <v>401.48333333333329</v>
      </c>
      <c r="G100" s="507">
        <v>390.56666666666661</v>
      </c>
      <c r="H100" s="507">
        <v>441.76666666666665</v>
      </c>
      <c r="I100" s="507">
        <v>452.68333333333328</v>
      </c>
      <c r="J100" s="507">
        <v>467.36666666666667</v>
      </c>
      <c r="K100" s="506">
        <v>438</v>
      </c>
      <c r="L100" s="506">
        <v>412.4</v>
      </c>
      <c r="M100" s="506">
        <v>1.3360399999999999</v>
      </c>
    </row>
    <row r="101" spans="1:13">
      <c r="A101" s="254">
        <v>91</v>
      </c>
      <c r="B101" s="509" t="s">
        <v>325</v>
      </c>
      <c r="C101" s="506">
        <v>353.4</v>
      </c>
      <c r="D101" s="507">
        <v>350.26666666666665</v>
      </c>
      <c r="E101" s="507">
        <v>341.5333333333333</v>
      </c>
      <c r="F101" s="507">
        <v>329.66666666666663</v>
      </c>
      <c r="G101" s="507">
        <v>320.93333333333328</v>
      </c>
      <c r="H101" s="507">
        <v>362.13333333333333</v>
      </c>
      <c r="I101" s="507">
        <v>370.86666666666667</v>
      </c>
      <c r="J101" s="507">
        <v>382.73333333333335</v>
      </c>
      <c r="K101" s="506">
        <v>359</v>
      </c>
      <c r="L101" s="506">
        <v>338.4</v>
      </c>
      <c r="M101" s="506">
        <v>0.68652000000000002</v>
      </c>
    </row>
    <row r="102" spans="1:13">
      <c r="A102" s="254">
        <v>92</v>
      </c>
      <c r="B102" s="509" t="s">
        <v>326</v>
      </c>
      <c r="C102" s="506">
        <v>466.3</v>
      </c>
      <c r="D102" s="507">
        <v>468.9666666666667</v>
      </c>
      <c r="E102" s="507">
        <v>454.73333333333341</v>
      </c>
      <c r="F102" s="507">
        <v>443.16666666666669</v>
      </c>
      <c r="G102" s="507">
        <v>428.93333333333339</v>
      </c>
      <c r="H102" s="507">
        <v>480.53333333333342</v>
      </c>
      <c r="I102" s="507">
        <v>494.76666666666677</v>
      </c>
      <c r="J102" s="507">
        <v>506.33333333333343</v>
      </c>
      <c r="K102" s="506">
        <v>483.2</v>
      </c>
      <c r="L102" s="506">
        <v>457.4</v>
      </c>
      <c r="M102" s="506">
        <v>4.6536</v>
      </c>
    </row>
    <row r="103" spans="1:13">
      <c r="A103" s="254">
        <v>93</v>
      </c>
      <c r="B103" s="509" t="s">
        <v>77</v>
      </c>
      <c r="C103" s="506">
        <v>118.55</v>
      </c>
      <c r="D103" s="507">
        <v>119.55</v>
      </c>
      <c r="E103" s="507">
        <v>116.69999999999999</v>
      </c>
      <c r="F103" s="507">
        <v>114.85</v>
      </c>
      <c r="G103" s="507">
        <v>111.99999999999999</v>
      </c>
      <c r="H103" s="507">
        <v>121.39999999999999</v>
      </c>
      <c r="I103" s="507">
        <v>124.24999999999999</v>
      </c>
      <c r="J103" s="507">
        <v>126.1</v>
      </c>
      <c r="K103" s="506">
        <v>122.4</v>
      </c>
      <c r="L103" s="506">
        <v>117.7</v>
      </c>
      <c r="M103" s="506">
        <v>29.337399999999999</v>
      </c>
    </row>
    <row r="104" spans="1:13">
      <c r="A104" s="254">
        <v>94</v>
      </c>
      <c r="B104" s="509" t="s">
        <v>327</v>
      </c>
      <c r="C104" s="506">
        <v>1572.5</v>
      </c>
      <c r="D104" s="507">
        <v>1536.5</v>
      </c>
      <c r="E104" s="507">
        <v>1487</v>
      </c>
      <c r="F104" s="507">
        <v>1401.5</v>
      </c>
      <c r="G104" s="507">
        <v>1352</v>
      </c>
      <c r="H104" s="507">
        <v>1622</v>
      </c>
      <c r="I104" s="507">
        <v>1671.5</v>
      </c>
      <c r="J104" s="507">
        <v>1757</v>
      </c>
      <c r="K104" s="506">
        <v>1586</v>
      </c>
      <c r="L104" s="506">
        <v>1451</v>
      </c>
      <c r="M104" s="506">
        <v>2.5447799999999998</v>
      </c>
    </row>
    <row r="105" spans="1:13">
      <c r="A105" s="254">
        <v>95</v>
      </c>
      <c r="B105" s="509" t="s">
        <v>328</v>
      </c>
      <c r="C105" s="506">
        <v>16.350000000000001</v>
      </c>
      <c r="D105" s="507">
        <v>16.483333333333334</v>
      </c>
      <c r="E105" s="507">
        <v>16.116666666666667</v>
      </c>
      <c r="F105" s="507">
        <v>15.883333333333333</v>
      </c>
      <c r="G105" s="507">
        <v>15.516666666666666</v>
      </c>
      <c r="H105" s="507">
        <v>16.716666666666669</v>
      </c>
      <c r="I105" s="507">
        <v>17.083333333333336</v>
      </c>
      <c r="J105" s="507">
        <v>17.31666666666667</v>
      </c>
      <c r="K105" s="506">
        <v>16.850000000000001</v>
      </c>
      <c r="L105" s="506">
        <v>16.25</v>
      </c>
      <c r="M105" s="506">
        <v>187.96169</v>
      </c>
    </row>
    <row r="106" spans="1:13">
      <c r="A106" s="254">
        <v>96</v>
      </c>
      <c r="B106" s="509" t="s">
        <v>329</v>
      </c>
      <c r="C106" s="506">
        <v>609.5</v>
      </c>
      <c r="D106" s="507">
        <v>600.9666666666667</v>
      </c>
      <c r="E106" s="507">
        <v>587.53333333333342</v>
      </c>
      <c r="F106" s="507">
        <v>565.56666666666672</v>
      </c>
      <c r="G106" s="507">
        <v>552.13333333333344</v>
      </c>
      <c r="H106" s="507">
        <v>622.93333333333339</v>
      </c>
      <c r="I106" s="507">
        <v>636.36666666666679</v>
      </c>
      <c r="J106" s="507">
        <v>658.33333333333337</v>
      </c>
      <c r="K106" s="506">
        <v>614.4</v>
      </c>
      <c r="L106" s="506">
        <v>579</v>
      </c>
      <c r="M106" s="506">
        <v>19.9191</v>
      </c>
    </row>
    <row r="107" spans="1:13">
      <c r="A107" s="254">
        <v>97</v>
      </c>
      <c r="B107" s="509" t="s">
        <v>330</v>
      </c>
      <c r="C107" s="506">
        <v>296.10000000000002</v>
      </c>
      <c r="D107" s="507">
        <v>293.13333333333333</v>
      </c>
      <c r="E107" s="507">
        <v>286.61666666666667</v>
      </c>
      <c r="F107" s="507">
        <v>277.13333333333333</v>
      </c>
      <c r="G107" s="507">
        <v>270.61666666666667</v>
      </c>
      <c r="H107" s="507">
        <v>302.61666666666667</v>
      </c>
      <c r="I107" s="507">
        <v>309.13333333333333</v>
      </c>
      <c r="J107" s="507">
        <v>318.61666666666667</v>
      </c>
      <c r="K107" s="506">
        <v>299.64999999999998</v>
      </c>
      <c r="L107" s="506">
        <v>283.64999999999998</v>
      </c>
      <c r="M107" s="506">
        <v>2.1930299999999998</v>
      </c>
    </row>
    <row r="108" spans="1:13">
      <c r="A108" s="254">
        <v>98</v>
      </c>
      <c r="B108" s="509" t="s">
        <v>79</v>
      </c>
      <c r="C108" s="506">
        <v>469.8</v>
      </c>
      <c r="D108" s="507">
        <v>469.8</v>
      </c>
      <c r="E108" s="507">
        <v>461.25</v>
      </c>
      <c r="F108" s="507">
        <v>452.7</v>
      </c>
      <c r="G108" s="507">
        <v>444.15</v>
      </c>
      <c r="H108" s="507">
        <v>478.35</v>
      </c>
      <c r="I108" s="507">
        <v>486.90000000000009</v>
      </c>
      <c r="J108" s="507">
        <v>495.45000000000005</v>
      </c>
      <c r="K108" s="506">
        <v>478.35</v>
      </c>
      <c r="L108" s="506">
        <v>461.25</v>
      </c>
      <c r="M108" s="506">
        <v>4.48447</v>
      </c>
    </row>
    <row r="109" spans="1:13">
      <c r="A109" s="254">
        <v>99</v>
      </c>
      <c r="B109" s="509" t="s">
        <v>331</v>
      </c>
      <c r="C109" s="506">
        <v>3925.75</v>
      </c>
      <c r="D109" s="507">
        <v>3885.2333333333336</v>
      </c>
      <c r="E109" s="507">
        <v>3815.5166666666673</v>
      </c>
      <c r="F109" s="507">
        <v>3705.2833333333338</v>
      </c>
      <c r="G109" s="507">
        <v>3635.5666666666675</v>
      </c>
      <c r="H109" s="507">
        <v>3995.4666666666672</v>
      </c>
      <c r="I109" s="507">
        <v>4065.1833333333334</v>
      </c>
      <c r="J109" s="507">
        <v>4175.416666666667</v>
      </c>
      <c r="K109" s="506">
        <v>3954.95</v>
      </c>
      <c r="L109" s="506">
        <v>3775</v>
      </c>
      <c r="M109" s="506">
        <v>5.0770000000000003E-2</v>
      </c>
    </row>
    <row r="110" spans="1:13">
      <c r="A110" s="254">
        <v>100</v>
      </c>
      <c r="B110" s="509" t="s">
        <v>332</v>
      </c>
      <c r="C110" s="506">
        <v>158.65</v>
      </c>
      <c r="D110" s="507">
        <v>158.28333333333333</v>
      </c>
      <c r="E110" s="507">
        <v>153.06666666666666</v>
      </c>
      <c r="F110" s="507">
        <v>147.48333333333332</v>
      </c>
      <c r="G110" s="507">
        <v>142.26666666666665</v>
      </c>
      <c r="H110" s="507">
        <v>163.86666666666667</v>
      </c>
      <c r="I110" s="507">
        <v>169.08333333333331</v>
      </c>
      <c r="J110" s="507">
        <v>174.66666666666669</v>
      </c>
      <c r="K110" s="506">
        <v>163.5</v>
      </c>
      <c r="L110" s="506">
        <v>152.69999999999999</v>
      </c>
      <c r="M110" s="506">
        <v>2.6358100000000002</v>
      </c>
    </row>
    <row r="111" spans="1:13">
      <c r="A111" s="254">
        <v>101</v>
      </c>
      <c r="B111" s="509" t="s">
        <v>333</v>
      </c>
      <c r="C111" s="506">
        <v>215.3</v>
      </c>
      <c r="D111" s="507">
        <v>214.1</v>
      </c>
      <c r="E111" s="507">
        <v>208.2</v>
      </c>
      <c r="F111" s="507">
        <v>201.1</v>
      </c>
      <c r="G111" s="507">
        <v>195.2</v>
      </c>
      <c r="H111" s="507">
        <v>221.2</v>
      </c>
      <c r="I111" s="507">
        <v>227.10000000000002</v>
      </c>
      <c r="J111" s="507">
        <v>234.2</v>
      </c>
      <c r="K111" s="506">
        <v>220</v>
      </c>
      <c r="L111" s="506">
        <v>207</v>
      </c>
      <c r="M111" s="506">
        <v>17.097239999999999</v>
      </c>
    </row>
    <row r="112" spans="1:13">
      <c r="A112" s="254">
        <v>102</v>
      </c>
      <c r="B112" s="509" t="s">
        <v>334</v>
      </c>
      <c r="C112" s="506">
        <v>105.3</v>
      </c>
      <c r="D112" s="507">
        <v>103.56666666666666</v>
      </c>
      <c r="E112" s="507">
        <v>100.33333333333333</v>
      </c>
      <c r="F112" s="507">
        <v>95.36666666666666</v>
      </c>
      <c r="G112" s="507">
        <v>92.133333333333326</v>
      </c>
      <c r="H112" s="507">
        <v>108.53333333333333</v>
      </c>
      <c r="I112" s="507">
        <v>111.76666666666668</v>
      </c>
      <c r="J112" s="507">
        <v>116.73333333333333</v>
      </c>
      <c r="K112" s="506">
        <v>106.8</v>
      </c>
      <c r="L112" s="506">
        <v>98.6</v>
      </c>
      <c r="M112" s="506">
        <v>12.25558</v>
      </c>
    </row>
    <row r="113" spans="1:13">
      <c r="A113" s="254">
        <v>103</v>
      </c>
      <c r="B113" s="509" t="s">
        <v>335</v>
      </c>
      <c r="C113" s="506">
        <v>588.35</v>
      </c>
      <c r="D113" s="507">
        <v>589.25</v>
      </c>
      <c r="E113" s="507">
        <v>573.5</v>
      </c>
      <c r="F113" s="507">
        <v>558.65</v>
      </c>
      <c r="G113" s="507">
        <v>542.9</v>
      </c>
      <c r="H113" s="507">
        <v>604.1</v>
      </c>
      <c r="I113" s="507">
        <v>619.85</v>
      </c>
      <c r="J113" s="507">
        <v>634.70000000000005</v>
      </c>
      <c r="K113" s="506">
        <v>605</v>
      </c>
      <c r="L113" s="506">
        <v>574.4</v>
      </c>
      <c r="M113" s="506">
        <v>2.9769399999999999</v>
      </c>
    </row>
    <row r="114" spans="1:13">
      <c r="A114" s="254">
        <v>104</v>
      </c>
      <c r="B114" s="509" t="s">
        <v>81</v>
      </c>
      <c r="C114" s="506">
        <v>552.85</v>
      </c>
      <c r="D114" s="507">
        <v>543.43333333333339</v>
      </c>
      <c r="E114" s="507">
        <v>527.91666666666674</v>
      </c>
      <c r="F114" s="507">
        <v>502.98333333333335</v>
      </c>
      <c r="G114" s="507">
        <v>487.4666666666667</v>
      </c>
      <c r="H114" s="507">
        <v>568.36666666666679</v>
      </c>
      <c r="I114" s="507">
        <v>583.88333333333344</v>
      </c>
      <c r="J114" s="507">
        <v>608.81666666666683</v>
      </c>
      <c r="K114" s="506">
        <v>558.95000000000005</v>
      </c>
      <c r="L114" s="506">
        <v>518.5</v>
      </c>
      <c r="M114" s="506">
        <v>60.002330000000001</v>
      </c>
    </row>
    <row r="115" spans="1:13">
      <c r="A115" s="254">
        <v>105</v>
      </c>
      <c r="B115" s="509" t="s">
        <v>82</v>
      </c>
      <c r="C115" s="506">
        <v>760.65</v>
      </c>
      <c r="D115" s="507">
        <v>755.33333333333337</v>
      </c>
      <c r="E115" s="507">
        <v>743.41666666666674</v>
      </c>
      <c r="F115" s="507">
        <v>726.18333333333339</v>
      </c>
      <c r="G115" s="507">
        <v>714.26666666666677</v>
      </c>
      <c r="H115" s="507">
        <v>772.56666666666672</v>
      </c>
      <c r="I115" s="507">
        <v>784.48333333333346</v>
      </c>
      <c r="J115" s="507">
        <v>801.7166666666667</v>
      </c>
      <c r="K115" s="506">
        <v>767.25</v>
      </c>
      <c r="L115" s="506">
        <v>738.1</v>
      </c>
      <c r="M115" s="506">
        <v>52.62</v>
      </c>
    </row>
    <row r="116" spans="1:13">
      <c r="A116" s="254">
        <v>106</v>
      </c>
      <c r="B116" s="509" t="s">
        <v>231</v>
      </c>
      <c r="C116" s="506">
        <v>169.55</v>
      </c>
      <c r="D116" s="507">
        <v>168.1</v>
      </c>
      <c r="E116" s="507">
        <v>164.2</v>
      </c>
      <c r="F116" s="507">
        <v>158.85</v>
      </c>
      <c r="G116" s="507">
        <v>154.94999999999999</v>
      </c>
      <c r="H116" s="507">
        <v>173.45</v>
      </c>
      <c r="I116" s="507">
        <v>177.35000000000002</v>
      </c>
      <c r="J116" s="507">
        <v>182.7</v>
      </c>
      <c r="K116" s="506">
        <v>172</v>
      </c>
      <c r="L116" s="506">
        <v>162.75</v>
      </c>
      <c r="M116" s="506">
        <v>57.72184</v>
      </c>
    </row>
    <row r="117" spans="1:13">
      <c r="A117" s="254">
        <v>107</v>
      </c>
      <c r="B117" s="509" t="s">
        <v>83</v>
      </c>
      <c r="C117" s="506">
        <v>136.30000000000001</v>
      </c>
      <c r="D117" s="507">
        <v>136.6</v>
      </c>
      <c r="E117" s="507">
        <v>133.19999999999999</v>
      </c>
      <c r="F117" s="507">
        <v>130.1</v>
      </c>
      <c r="G117" s="507">
        <v>126.69999999999999</v>
      </c>
      <c r="H117" s="507">
        <v>139.69999999999999</v>
      </c>
      <c r="I117" s="507">
        <v>143.10000000000002</v>
      </c>
      <c r="J117" s="507">
        <v>146.19999999999999</v>
      </c>
      <c r="K117" s="506">
        <v>140</v>
      </c>
      <c r="L117" s="506">
        <v>133.5</v>
      </c>
      <c r="M117" s="506">
        <v>332.94812000000002</v>
      </c>
    </row>
    <row r="118" spans="1:13">
      <c r="A118" s="254">
        <v>108</v>
      </c>
      <c r="B118" s="509" t="s">
        <v>336</v>
      </c>
      <c r="C118" s="506">
        <v>361.65</v>
      </c>
      <c r="D118" s="507">
        <v>358.05</v>
      </c>
      <c r="E118" s="507">
        <v>351.6</v>
      </c>
      <c r="F118" s="507">
        <v>341.55</v>
      </c>
      <c r="G118" s="507">
        <v>335.1</v>
      </c>
      <c r="H118" s="507">
        <v>368.1</v>
      </c>
      <c r="I118" s="507">
        <v>374.54999999999995</v>
      </c>
      <c r="J118" s="507">
        <v>384.6</v>
      </c>
      <c r="K118" s="506">
        <v>364.5</v>
      </c>
      <c r="L118" s="506">
        <v>348</v>
      </c>
      <c r="M118" s="506">
        <v>1.83578</v>
      </c>
    </row>
    <row r="119" spans="1:13">
      <c r="A119" s="254">
        <v>109</v>
      </c>
      <c r="B119" s="509" t="s">
        <v>823</v>
      </c>
      <c r="C119" s="506">
        <v>2966.75</v>
      </c>
      <c r="D119" s="507">
        <v>2927.2666666666664</v>
      </c>
      <c r="E119" s="507">
        <v>2854.5333333333328</v>
      </c>
      <c r="F119" s="507">
        <v>2742.3166666666666</v>
      </c>
      <c r="G119" s="507">
        <v>2669.583333333333</v>
      </c>
      <c r="H119" s="507">
        <v>3039.4833333333327</v>
      </c>
      <c r="I119" s="507">
        <v>3112.2166666666662</v>
      </c>
      <c r="J119" s="507">
        <v>3224.4333333333325</v>
      </c>
      <c r="K119" s="506">
        <v>3000</v>
      </c>
      <c r="L119" s="506">
        <v>2815.05</v>
      </c>
      <c r="M119" s="506">
        <v>4.8153100000000002</v>
      </c>
    </row>
    <row r="120" spans="1:13">
      <c r="A120" s="254">
        <v>110</v>
      </c>
      <c r="B120" s="509" t="s">
        <v>84</v>
      </c>
      <c r="C120" s="506">
        <v>1578.85</v>
      </c>
      <c r="D120" s="507">
        <v>1571.3833333333332</v>
      </c>
      <c r="E120" s="507">
        <v>1550.7666666666664</v>
      </c>
      <c r="F120" s="507">
        <v>1522.6833333333332</v>
      </c>
      <c r="G120" s="507">
        <v>1502.0666666666664</v>
      </c>
      <c r="H120" s="507">
        <v>1599.4666666666665</v>
      </c>
      <c r="I120" s="507">
        <v>1620.0833333333333</v>
      </c>
      <c r="J120" s="507">
        <v>1648.1666666666665</v>
      </c>
      <c r="K120" s="506">
        <v>1592</v>
      </c>
      <c r="L120" s="506">
        <v>1543.3</v>
      </c>
      <c r="M120" s="506">
        <v>9.2697199999999995</v>
      </c>
    </row>
    <row r="121" spans="1:13">
      <c r="A121" s="254">
        <v>111</v>
      </c>
      <c r="B121" s="509" t="s">
        <v>85</v>
      </c>
      <c r="C121" s="506">
        <v>560.54999999999995</v>
      </c>
      <c r="D121" s="507">
        <v>550.65</v>
      </c>
      <c r="E121" s="507">
        <v>538.15</v>
      </c>
      <c r="F121" s="507">
        <v>515.75</v>
      </c>
      <c r="G121" s="507">
        <v>503.25</v>
      </c>
      <c r="H121" s="507">
        <v>573.04999999999995</v>
      </c>
      <c r="I121" s="507">
        <v>585.54999999999995</v>
      </c>
      <c r="J121" s="507">
        <v>607.94999999999993</v>
      </c>
      <c r="K121" s="506">
        <v>563.15</v>
      </c>
      <c r="L121" s="506">
        <v>528.25</v>
      </c>
      <c r="M121" s="506">
        <v>27.263190000000002</v>
      </c>
    </row>
    <row r="122" spans="1:13">
      <c r="A122" s="254">
        <v>112</v>
      </c>
      <c r="B122" s="509" t="s">
        <v>232</v>
      </c>
      <c r="C122" s="506">
        <v>753.75</v>
      </c>
      <c r="D122" s="507">
        <v>746.5</v>
      </c>
      <c r="E122" s="507">
        <v>732.35</v>
      </c>
      <c r="F122" s="507">
        <v>710.95</v>
      </c>
      <c r="G122" s="507">
        <v>696.80000000000007</v>
      </c>
      <c r="H122" s="507">
        <v>767.9</v>
      </c>
      <c r="I122" s="507">
        <v>782.05000000000007</v>
      </c>
      <c r="J122" s="507">
        <v>803.44999999999993</v>
      </c>
      <c r="K122" s="506">
        <v>760.65</v>
      </c>
      <c r="L122" s="506">
        <v>725.1</v>
      </c>
      <c r="M122" s="506">
        <v>6.3503699999999998</v>
      </c>
    </row>
    <row r="123" spans="1:13">
      <c r="A123" s="254">
        <v>113</v>
      </c>
      <c r="B123" s="509" t="s">
        <v>337</v>
      </c>
      <c r="C123" s="506">
        <v>688.15</v>
      </c>
      <c r="D123" s="507">
        <v>681.44999999999993</v>
      </c>
      <c r="E123" s="507">
        <v>666.69999999999982</v>
      </c>
      <c r="F123" s="507">
        <v>645.24999999999989</v>
      </c>
      <c r="G123" s="507">
        <v>630.49999999999977</v>
      </c>
      <c r="H123" s="507">
        <v>702.89999999999986</v>
      </c>
      <c r="I123" s="507">
        <v>717.65000000000009</v>
      </c>
      <c r="J123" s="507">
        <v>739.09999999999991</v>
      </c>
      <c r="K123" s="506">
        <v>696.2</v>
      </c>
      <c r="L123" s="506">
        <v>660</v>
      </c>
      <c r="M123" s="506">
        <v>18.195509999999999</v>
      </c>
    </row>
    <row r="124" spans="1:13">
      <c r="A124" s="254">
        <v>114</v>
      </c>
      <c r="B124" s="509" t="s">
        <v>233</v>
      </c>
      <c r="C124" s="506">
        <v>397.55</v>
      </c>
      <c r="D124" s="507">
        <v>390.84999999999997</v>
      </c>
      <c r="E124" s="507">
        <v>376.69999999999993</v>
      </c>
      <c r="F124" s="507">
        <v>355.84999999999997</v>
      </c>
      <c r="G124" s="507">
        <v>341.69999999999993</v>
      </c>
      <c r="H124" s="507">
        <v>411.69999999999993</v>
      </c>
      <c r="I124" s="507">
        <v>425.84999999999991</v>
      </c>
      <c r="J124" s="507">
        <v>446.69999999999993</v>
      </c>
      <c r="K124" s="506">
        <v>405</v>
      </c>
      <c r="L124" s="506">
        <v>370</v>
      </c>
      <c r="M124" s="506">
        <v>15.03323</v>
      </c>
    </row>
    <row r="125" spans="1:13">
      <c r="A125" s="254">
        <v>115</v>
      </c>
      <c r="B125" s="509" t="s">
        <v>86</v>
      </c>
      <c r="C125" s="506">
        <v>896.45</v>
      </c>
      <c r="D125" s="507">
        <v>881.73333333333323</v>
      </c>
      <c r="E125" s="507">
        <v>856.56666666666649</v>
      </c>
      <c r="F125" s="507">
        <v>816.68333333333328</v>
      </c>
      <c r="G125" s="507">
        <v>791.51666666666654</v>
      </c>
      <c r="H125" s="507">
        <v>921.61666666666645</v>
      </c>
      <c r="I125" s="507">
        <v>946.78333333333319</v>
      </c>
      <c r="J125" s="507">
        <v>986.6666666666664</v>
      </c>
      <c r="K125" s="506">
        <v>906.9</v>
      </c>
      <c r="L125" s="506">
        <v>841.85</v>
      </c>
      <c r="M125" s="506">
        <v>25.752500000000001</v>
      </c>
    </row>
    <row r="126" spans="1:13">
      <c r="A126" s="254">
        <v>116</v>
      </c>
      <c r="B126" s="509" t="s">
        <v>338</v>
      </c>
      <c r="C126" s="506">
        <v>660.1</v>
      </c>
      <c r="D126" s="507">
        <v>656.35</v>
      </c>
      <c r="E126" s="507">
        <v>643.70000000000005</v>
      </c>
      <c r="F126" s="507">
        <v>627.30000000000007</v>
      </c>
      <c r="G126" s="507">
        <v>614.65000000000009</v>
      </c>
      <c r="H126" s="507">
        <v>672.75</v>
      </c>
      <c r="I126" s="507">
        <v>685.39999999999986</v>
      </c>
      <c r="J126" s="507">
        <v>701.8</v>
      </c>
      <c r="K126" s="506">
        <v>669</v>
      </c>
      <c r="L126" s="506">
        <v>639.95000000000005</v>
      </c>
      <c r="M126" s="506">
        <v>25.014559999999999</v>
      </c>
    </row>
    <row r="127" spans="1:13">
      <c r="A127" s="254">
        <v>117</v>
      </c>
      <c r="B127" s="509" t="s">
        <v>339</v>
      </c>
      <c r="C127" s="506">
        <v>93.65</v>
      </c>
      <c r="D127" s="507">
        <v>92.816666666666663</v>
      </c>
      <c r="E127" s="507">
        <v>91.133333333333326</v>
      </c>
      <c r="F127" s="507">
        <v>88.61666666666666</v>
      </c>
      <c r="G127" s="507">
        <v>86.933333333333323</v>
      </c>
      <c r="H127" s="507">
        <v>95.333333333333329</v>
      </c>
      <c r="I127" s="507">
        <v>97.016666666666666</v>
      </c>
      <c r="J127" s="507">
        <v>99.533333333333331</v>
      </c>
      <c r="K127" s="506">
        <v>94.5</v>
      </c>
      <c r="L127" s="506">
        <v>90.3</v>
      </c>
      <c r="M127" s="506">
        <v>1.8730500000000001</v>
      </c>
    </row>
    <row r="128" spans="1:13">
      <c r="A128" s="254">
        <v>118</v>
      </c>
      <c r="B128" s="509" t="s">
        <v>340</v>
      </c>
      <c r="C128" s="506">
        <v>106.95</v>
      </c>
      <c r="D128" s="507">
        <v>106.18333333333334</v>
      </c>
      <c r="E128" s="507">
        <v>103.81666666666668</v>
      </c>
      <c r="F128" s="507">
        <v>100.68333333333334</v>
      </c>
      <c r="G128" s="507">
        <v>98.316666666666677</v>
      </c>
      <c r="H128" s="507">
        <v>109.31666666666668</v>
      </c>
      <c r="I128" s="507">
        <v>111.68333333333335</v>
      </c>
      <c r="J128" s="507">
        <v>114.81666666666668</v>
      </c>
      <c r="K128" s="506">
        <v>108.55</v>
      </c>
      <c r="L128" s="506">
        <v>103.05</v>
      </c>
      <c r="M128" s="506">
        <v>14.30057</v>
      </c>
    </row>
    <row r="129" spans="1:13">
      <c r="A129" s="254">
        <v>119</v>
      </c>
      <c r="B129" s="509" t="s">
        <v>341</v>
      </c>
      <c r="C129" s="506">
        <v>518.15</v>
      </c>
      <c r="D129" s="507">
        <v>514.68333333333339</v>
      </c>
      <c r="E129" s="507">
        <v>501.36666666666679</v>
      </c>
      <c r="F129" s="507">
        <v>484.58333333333337</v>
      </c>
      <c r="G129" s="507">
        <v>471.26666666666677</v>
      </c>
      <c r="H129" s="507">
        <v>531.46666666666681</v>
      </c>
      <c r="I129" s="507">
        <v>544.78333333333342</v>
      </c>
      <c r="J129" s="507">
        <v>561.56666666666683</v>
      </c>
      <c r="K129" s="506">
        <v>528</v>
      </c>
      <c r="L129" s="506">
        <v>497.9</v>
      </c>
      <c r="M129" s="506">
        <v>0.95891000000000004</v>
      </c>
    </row>
    <row r="130" spans="1:13">
      <c r="A130" s="254">
        <v>120</v>
      </c>
      <c r="B130" s="509" t="s">
        <v>92</v>
      </c>
      <c r="C130" s="506">
        <v>287.39999999999998</v>
      </c>
      <c r="D130" s="507">
        <v>284.86666666666662</v>
      </c>
      <c r="E130" s="507">
        <v>280.28333333333325</v>
      </c>
      <c r="F130" s="507">
        <v>273.16666666666663</v>
      </c>
      <c r="G130" s="507">
        <v>268.58333333333326</v>
      </c>
      <c r="H130" s="507">
        <v>291.98333333333323</v>
      </c>
      <c r="I130" s="507">
        <v>296.56666666666661</v>
      </c>
      <c r="J130" s="507">
        <v>303.68333333333322</v>
      </c>
      <c r="K130" s="506">
        <v>289.45</v>
      </c>
      <c r="L130" s="506">
        <v>277.75</v>
      </c>
      <c r="M130" s="506">
        <v>90.775850000000005</v>
      </c>
    </row>
    <row r="131" spans="1:13">
      <c r="A131" s="254">
        <v>121</v>
      </c>
      <c r="B131" s="509" t="s">
        <v>87</v>
      </c>
      <c r="C131" s="506">
        <v>524.79999999999995</v>
      </c>
      <c r="D131" s="507">
        <v>522.51666666666665</v>
      </c>
      <c r="E131" s="507">
        <v>518.2833333333333</v>
      </c>
      <c r="F131" s="507">
        <v>511.76666666666665</v>
      </c>
      <c r="G131" s="507">
        <v>507.5333333333333</v>
      </c>
      <c r="H131" s="507">
        <v>529.0333333333333</v>
      </c>
      <c r="I131" s="507">
        <v>533.26666666666665</v>
      </c>
      <c r="J131" s="507">
        <v>539.7833333333333</v>
      </c>
      <c r="K131" s="506">
        <v>526.75</v>
      </c>
      <c r="L131" s="506">
        <v>516</v>
      </c>
      <c r="M131" s="506">
        <v>18.991520000000001</v>
      </c>
    </row>
    <row r="132" spans="1:13">
      <c r="A132" s="254">
        <v>122</v>
      </c>
      <c r="B132" s="509" t="s">
        <v>234</v>
      </c>
      <c r="C132" s="506">
        <v>1575.1</v>
      </c>
      <c r="D132" s="507">
        <v>1561.8999999999999</v>
      </c>
      <c r="E132" s="507">
        <v>1533.9999999999998</v>
      </c>
      <c r="F132" s="507">
        <v>1492.8999999999999</v>
      </c>
      <c r="G132" s="507">
        <v>1464.9999999999998</v>
      </c>
      <c r="H132" s="507">
        <v>1602.9999999999998</v>
      </c>
      <c r="I132" s="507">
        <v>1630.8999999999999</v>
      </c>
      <c r="J132" s="507">
        <v>1671.9999999999998</v>
      </c>
      <c r="K132" s="506">
        <v>1589.8</v>
      </c>
      <c r="L132" s="506">
        <v>1520.8</v>
      </c>
      <c r="M132" s="506">
        <v>1.71871</v>
      </c>
    </row>
    <row r="133" spans="1:13">
      <c r="A133" s="254">
        <v>123</v>
      </c>
      <c r="B133" s="509" t="s">
        <v>342</v>
      </c>
      <c r="C133" s="506">
        <v>1514.65</v>
      </c>
      <c r="D133" s="507">
        <v>1488.3500000000001</v>
      </c>
      <c r="E133" s="507">
        <v>1454.5500000000002</v>
      </c>
      <c r="F133" s="507">
        <v>1394.45</v>
      </c>
      <c r="G133" s="507">
        <v>1360.65</v>
      </c>
      <c r="H133" s="507">
        <v>1548.4500000000003</v>
      </c>
      <c r="I133" s="507">
        <v>1582.25</v>
      </c>
      <c r="J133" s="507">
        <v>1642.3500000000004</v>
      </c>
      <c r="K133" s="506">
        <v>1522.15</v>
      </c>
      <c r="L133" s="506">
        <v>1428.25</v>
      </c>
      <c r="M133" s="506">
        <v>10.361689999999999</v>
      </c>
    </row>
    <row r="134" spans="1:13">
      <c r="A134" s="254">
        <v>124</v>
      </c>
      <c r="B134" s="509" t="s">
        <v>343</v>
      </c>
      <c r="C134" s="506">
        <v>172.2</v>
      </c>
      <c r="D134" s="507">
        <v>170.75</v>
      </c>
      <c r="E134" s="507">
        <v>166.6</v>
      </c>
      <c r="F134" s="507">
        <v>161</v>
      </c>
      <c r="G134" s="507">
        <v>156.85</v>
      </c>
      <c r="H134" s="507">
        <v>176.35</v>
      </c>
      <c r="I134" s="507">
        <v>180.49999999999997</v>
      </c>
      <c r="J134" s="507">
        <v>186.1</v>
      </c>
      <c r="K134" s="506">
        <v>174.9</v>
      </c>
      <c r="L134" s="506">
        <v>165.15</v>
      </c>
      <c r="M134" s="506">
        <v>70.31035</v>
      </c>
    </row>
    <row r="135" spans="1:13">
      <c r="A135" s="254">
        <v>125</v>
      </c>
      <c r="B135" s="509" t="s">
        <v>834</v>
      </c>
      <c r="C135" s="506">
        <v>275.14999999999998</v>
      </c>
      <c r="D135" s="507">
        <v>269.0333333333333</v>
      </c>
      <c r="E135" s="507">
        <v>259.36666666666662</v>
      </c>
      <c r="F135" s="507">
        <v>243.58333333333331</v>
      </c>
      <c r="G135" s="507">
        <v>233.91666666666663</v>
      </c>
      <c r="H135" s="507">
        <v>284.81666666666661</v>
      </c>
      <c r="I135" s="507">
        <v>294.48333333333335</v>
      </c>
      <c r="J135" s="507">
        <v>310.26666666666659</v>
      </c>
      <c r="K135" s="506">
        <v>278.7</v>
      </c>
      <c r="L135" s="506">
        <v>253.25</v>
      </c>
      <c r="M135" s="506">
        <v>27.672560000000001</v>
      </c>
    </row>
    <row r="136" spans="1:13">
      <c r="A136" s="254">
        <v>126</v>
      </c>
      <c r="B136" s="509" t="s">
        <v>740</v>
      </c>
      <c r="C136" s="506">
        <v>706</v>
      </c>
      <c r="D136" s="507">
        <v>701.58333333333337</v>
      </c>
      <c r="E136" s="507">
        <v>695.16666666666674</v>
      </c>
      <c r="F136" s="507">
        <v>684.33333333333337</v>
      </c>
      <c r="G136" s="507">
        <v>677.91666666666674</v>
      </c>
      <c r="H136" s="507">
        <v>712.41666666666674</v>
      </c>
      <c r="I136" s="507">
        <v>718.83333333333348</v>
      </c>
      <c r="J136" s="507">
        <v>729.66666666666674</v>
      </c>
      <c r="K136" s="506">
        <v>708</v>
      </c>
      <c r="L136" s="506">
        <v>690.75</v>
      </c>
      <c r="M136" s="506">
        <v>0.29670000000000002</v>
      </c>
    </row>
    <row r="137" spans="1:13">
      <c r="A137" s="254">
        <v>127</v>
      </c>
      <c r="B137" s="509" t="s">
        <v>345</v>
      </c>
      <c r="C137" s="506">
        <v>602.5</v>
      </c>
      <c r="D137" s="507">
        <v>599.88333333333333</v>
      </c>
      <c r="E137" s="507">
        <v>582.66666666666663</v>
      </c>
      <c r="F137" s="507">
        <v>562.83333333333326</v>
      </c>
      <c r="G137" s="507">
        <v>545.61666666666656</v>
      </c>
      <c r="H137" s="507">
        <v>619.7166666666667</v>
      </c>
      <c r="I137" s="507">
        <v>636.93333333333339</v>
      </c>
      <c r="J137" s="507">
        <v>656.76666666666677</v>
      </c>
      <c r="K137" s="506">
        <v>617.1</v>
      </c>
      <c r="L137" s="506">
        <v>580.04999999999995</v>
      </c>
      <c r="M137" s="506">
        <v>2.92536</v>
      </c>
    </row>
    <row r="138" spans="1:13">
      <c r="A138" s="254">
        <v>128</v>
      </c>
      <c r="B138" s="509" t="s">
        <v>89</v>
      </c>
      <c r="C138" s="506">
        <v>9.9</v>
      </c>
      <c r="D138" s="507">
        <v>9.7833333333333332</v>
      </c>
      <c r="E138" s="507">
        <v>9.4166666666666661</v>
      </c>
      <c r="F138" s="507">
        <v>8.9333333333333336</v>
      </c>
      <c r="G138" s="507">
        <v>8.5666666666666664</v>
      </c>
      <c r="H138" s="507">
        <v>10.266666666666666</v>
      </c>
      <c r="I138" s="507">
        <v>10.633333333333333</v>
      </c>
      <c r="J138" s="507">
        <v>11.116666666666665</v>
      </c>
      <c r="K138" s="506">
        <v>10.15</v>
      </c>
      <c r="L138" s="506">
        <v>9.3000000000000007</v>
      </c>
      <c r="M138" s="506">
        <v>148.76255</v>
      </c>
    </row>
    <row r="139" spans="1:13">
      <c r="A139" s="254">
        <v>129</v>
      </c>
      <c r="B139" s="509" t="s">
        <v>346</v>
      </c>
      <c r="C139" s="506">
        <v>114.05</v>
      </c>
      <c r="D139" s="507">
        <v>114.51666666666665</v>
      </c>
      <c r="E139" s="507">
        <v>111.3833333333333</v>
      </c>
      <c r="F139" s="507">
        <v>108.71666666666664</v>
      </c>
      <c r="G139" s="507">
        <v>105.58333333333329</v>
      </c>
      <c r="H139" s="507">
        <v>117.18333333333331</v>
      </c>
      <c r="I139" s="507">
        <v>120.31666666666666</v>
      </c>
      <c r="J139" s="507">
        <v>122.98333333333332</v>
      </c>
      <c r="K139" s="506">
        <v>117.65</v>
      </c>
      <c r="L139" s="506">
        <v>111.85</v>
      </c>
      <c r="M139" s="506">
        <v>4.75854</v>
      </c>
    </row>
    <row r="140" spans="1:13">
      <c r="A140" s="254">
        <v>130</v>
      </c>
      <c r="B140" s="509" t="s">
        <v>90</v>
      </c>
      <c r="C140" s="506">
        <v>3370.3</v>
      </c>
      <c r="D140" s="507">
        <v>3310.0500000000006</v>
      </c>
      <c r="E140" s="507">
        <v>3213.5500000000011</v>
      </c>
      <c r="F140" s="507">
        <v>3056.8000000000006</v>
      </c>
      <c r="G140" s="507">
        <v>2960.3000000000011</v>
      </c>
      <c r="H140" s="507">
        <v>3466.8000000000011</v>
      </c>
      <c r="I140" s="507">
        <v>3563.3</v>
      </c>
      <c r="J140" s="507">
        <v>3720.0500000000011</v>
      </c>
      <c r="K140" s="506">
        <v>3406.55</v>
      </c>
      <c r="L140" s="506">
        <v>3153.3</v>
      </c>
      <c r="M140" s="506">
        <v>17.442350000000001</v>
      </c>
    </row>
    <row r="141" spans="1:13">
      <c r="A141" s="254">
        <v>131</v>
      </c>
      <c r="B141" s="509" t="s">
        <v>347</v>
      </c>
      <c r="C141" s="506">
        <v>4267.25</v>
      </c>
      <c r="D141" s="507">
        <v>4293.75</v>
      </c>
      <c r="E141" s="507">
        <v>4173.5</v>
      </c>
      <c r="F141" s="507">
        <v>4079.75</v>
      </c>
      <c r="G141" s="507">
        <v>3959.5</v>
      </c>
      <c r="H141" s="507">
        <v>4387.5</v>
      </c>
      <c r="I141" s="507">
        <v>4507.75</v>
      </c>
      <c r="J141" s="507">
        <v>4601.5</v>
      </c>
      <c r="K141" s="506">
        <v>4414</v>
      </c>
      <c r="L141" s="506">
        <v>4200</v>
      </c>
      <c r="M141" s="506">
        <v>4.2380199999999997</v>
      </c>
    </row>
    <row r="142" spans="1:13">
      <c r="A142" s="254">
        <v>132</v>
      </c>
      <c r="B142" s="509" t="s">
        <v>348</v>
      </c>
      <c r="C142" s="506">
        <v>2517.25</v>
      </c>
      <c r="D142" s="507">
        <v>2478.9666666666667</v>
      </c>
      <c r="E142" s="507">
        <v>2422.9333333333334</v>
      </c>
      <c r="F142" s="507">
        <v>2328.6166666666668</v>
      </c>
      <c r="G142" s="507">
        <v>2272.5833333333335</v>
      </c>
      <c r="H142" s="507">
        <v>2573.2833333333333</v>
      </c>
      <c r="I142" s="507">
        <v>2629.3166666666671</v>
      </c>
      <c r="J142" s="507">
        <v>2723.6333333333332</v>
      </c>
      <c r="K142" s="506">
        <v>2535</v>
      </c>
      <c r="L142" s="506">
        <v>2384.65</v>
      </c>
      <c r="M142" s="506">
        <v>2.8999199999999998</v>
      </c>
    </row>
    <row r="143" spans="1:13">
      <c r="A143" s="254">
        <v>133</v>
      </c>
      <c r="B143" s="509" t="s">
        <v>93</v>
      </c>
      <c r="C143" s="506">
        <v>4274.45</v>
      </c>
      <c r="D143" s="507">
        <v>4238.2666666666664</v>
      </c>
      <c r="E143" s="507">
        <v>4171.1833333333325</v>
      </c>
      <c r="F143" s="507">
        <v>4067.9166666666661</v>
      </c>
      <c r="G143" s="507">
        <v>4000.8333333333321</v>
      </c>
      <c r="H143" s="507">
        <v>4341.5333333333328</v>
      </c>
      <c r="I143" s="507">
        <v>4408.6166666666668</v>
      </c>
      <c r="J143" s="507">
        <v>4511.8833333333332</v>
      </c>
      <c r="K143" s="506">
        <v>4305.3500000000004</v>
      </c>
      <c r="L143" s="506">
        <v>4135</v>
      </c>
      <c r="M143" s="506">
        <v>14.12415</v>
      </c>
    </row>
    <row r="144" spans="1:13">
      <c r="A144" s="254">
        <v>134</v>
      </c>
      <c r="B144" s="509" t="s">
        <v>349</v>
      </c>
      <c r="C144" s="506">
        <v>338.55</v>
      </c>
      <c r="D144" s="507">
        <v>337.8</v>
      </c>
      <c r="E144" s="507">
        <v>331.75</v>
      </c>
      <c r="F144" s="507">
        <v>324.95</v>
      </c>
      <c r="G144" s="507">
        <v>318.89999999999998</v>
      </c>
      <c r="H144" s="507">
        <v>344.6</v>
      </c>
      <c r="I144" s="507">
        <v>350.65000000000009</v>
      </c>
      <c r="J144" s="507">
        <v>357.45000000000005</v>
      </c>
      <c r="K144" s="506">
        <v>343.85</v>
      </c>
      <c r="L144" s="506">
        <v>331</v>
      </c>
      <c r="M144" s="506">
        <v>1.4052100000000001</v>
      </c>
    </row>
    <row r="145" spans="1:13">
      <c r="A145" s="254">
        <v>135</v>
      </c>
      <c r="B145" s="509" t="s">
        <v>350</v>
      </c>
      <c r="C145" s="506">
        <v>98.2</v>
      </c>
      <c r="D145" s="507">
        <v>97.883333333333326</v>
      </c>
      <c r="E145" s="507">
        <v>95.816666666666649</v>
      </c>
      <c r="F145" s="507">
        <v>93.433333333333323</v>
      </c>
      <c r="G145" s="507">
        <v>91.366666666666646</v>
      </c>
      <c r="H145" s="507">
        <v>100.26666666666665</v>
      </c>
      <c r="I145" s="507">
        <v>102.33333333333331</v>
      </c>
      <c r="J145" s="507">
        <v>104.71666666666665</v>
      </c>
      <c r="K145" s="506">
        <v>99.95</v>
      </c>
      <c r="L145" s="506">
        <v>95.5</v>
      </c>
      <c r="M145" s="506">
        <v>12.96041</v>
      </c>
    </row>
    <row r="146" spans="1:13">
      <c r="A146" s="254">
        <v>136</v>
      </c>
      <c r="B146" s="509" t="s">
        <v>835</v>
      </c>
      <c r="C146" s="506">
        <v>211.05</v>
      </c>
      <c r="D146" s="507">
        <v>211.41666666666666</v>
      </c>
      <c r="E146" s="507">
        <v>206.63333333333333</v>
      </c>
      <c r="F146" s="507">
        <v>202.21666666666667</v>
      </c>
      <c r="G146" s="507">
        <v>197.43333333333334</v>
      </c>
      <c r="H146" s="507">
        <v>215.83333333333331</v>
      </c>
      <c r="I146" s="507">
        <v>220.61666666666667</v>
      </c>
      <c r="J146" s="507">
        <v>225.0333333333333</v>
      </c>
      <c r="K146" s="506">
        <v>216.2</v>
      </c>
      <c r="L146" s="506">
        <v>207</v>
      </c>
      <c r="M146" s="506">
        <v>37.059910000000002</v>
      </c>
    </row>
    <row r="147" spans="1:13">
      <c r="A147" s="254">
        <v>137</v>
      </c>
      <c r="B147" s="509" t="s">
        <v>742</v>
      </c>
      <c r="C147" s="506">
        <v>1875.4</v>
      </c>
      <c r="D147" s="507">
        <v>1851.2833333333335</v>
      </c>
      <c r="E147" s="507">
        <v>1791.3166666666671</v>
      </c>
      <c r="F147" s="507">
        <v>1707.2333333333336</v>
      </c>
      <c r="G147" s="507">
        <v>1647.2666666666671</v>
      </c>
      <c r="H147" s="507">
        <v>1935.366666666667</v>
      </c>
      <c r="I147" s="507">
        <v>1995.3333333333337</v>
      </c>
      <c r="J147" s="507">
        <v>2079.416666666667</v>
      </c>
      <c r="K147" s="506">
        <v>1911.25</v>
      </c>
      <c r="L147" s="506">
        <v>1767.2</v>
      </c>
      <c r="M147" s="506">
        <v>0.15661</v>
      </c>
    </row>
    <row r="148" spans="1:13">
      <c r="A148" s="254">
        <v>138</v>
      </c>
      <c r="B148" s="509" t="s">
        <v>235</v>
      </c>
      <c r="C148" s="506">
        <v>84.15</v>
      </c>
      <c r="D148" s="507">
        <v>81.483333333333334</v>
      </c>
      <c r="E148" s="507">
        <v>78.816666666666663</v>
      </c>
      <c r="F148" s="507">
        <v>73.483333333333334</v>
      </c>
      <c r="G148" s="507">
        <v>70.816666666666663</v>
      </c>
      <c r="H148" s="507">
        <v>86.816666666666663</v>
      </c>
      <c r="I148" s="507">
        <v>89.48333333333332</v>
      </c>
      <c r="J148" s="507">
        <v>94.816666666666663</v>
      </c>
      <c r="K148" s="506">
        <v>84.15</v>
      </c>
      <c r="L148" s="506">
        <v>76.150000000000006</v>
      </c>
      <c r="M148" s="506">
        <v>121.55419999999999</v>
      </c>
    </row>
    <row r="149" spans="1:13">
      <c r="A149" s="254">
        <v>139</v>
      </c>
      <c r="B149" s="509" t="s">
        <v>94</v>
      </c>
      <c r="C149" s="506">
        <v>2661.5</v>
      </c>
      <c r="D149" s="507">
        <v>2646.1666666666665</v>
      </c>
      <c r="E149" s="507">
        <v>2615.333333333333</v>
      </c>
      <c r="F149" s="507">
        <v>2569.1666666666665</v>
      </c>
      <c r="G149" s="507">
        <v>2538.333333333333</v>
      </c>
      <c r="H149" s="507">
        <v>2692.333333333333</v>
      </c>
      <c r="I149" s="507">
        <v>2723.1666666666661</v>
      </c>
      <c r="J149" s="507">
        <v>2769.333333333333</v>
      </c>
      <c r="K149" s="506">
        <v>2677</v>
      </c>
      <c r="L149" s="506">
        <v>2600</v>
      </c>
      <c r="M149" s="506">
        <v>9.0671800000000005</v>
      </c>
    </row>
    <row r="150" spans="1:13">
      <c r="A150" s="254">
        <v>140</v>
      </c>
      <c r="B150" s="509" t="s">
        <v>351</v>
      </c>
      <c r="C150" s="506">
        <v>189.2</v>
      </c>
      <c r="D150" s="507">
        <v>187.76666666666665</v>
      </c>
      <c r="E150" s="507">
        <v>183.5333333333333</v>
      </c>
      <c r="F150" s="507">
        <v>177.86666666666665</v>
      </c>
      <c r="G150" s="507">
        <v>173.6333333333333</v>
      </c>
      <c r="H150" s="507">
        <v>193.43333333333331</v>
      </c>
      <c r="I150" s="507">
        <v>197.66666666666666</v>
      </c>
      <c r="J150" s="507">
        <v>203.33333333333331</v>
      </c>
      <c r="K150" s="506">
        <v>192</v>
      </c>
      <c r="L150" s="506">
        <v>182.1</v>
      </c>
      <c r="M150" s="506">
        <v>1.0611600000000001</v>
      </c>
    </row>
    <row r="151" spans="1:13">
      <c r="A151" s="254">
        <v>141</v>
      </c>
      <c r="B151" s="509" t="s">
        <v>236</v>
      </c>
      <c r="C151" s="506">
        <v>471.75</v>
      </c>
      <c r="D151" s="507">
        <v>474.73333333333335</v>
      </c>
      <c r="E151" s="507">
        <v>459.56666666666672</v>
      </c>
      <c r="F151" s="507">
        <v>447.38333333333338</v>
      </c>
      <c r="G151" s="507">
        <v>432.21666666666675</v>
      </c>
      <c r="H151" s="507">
        <v>486.91666666666669</v>
      </c>
      <c r="I151" s="507">
        <v>502.08333333333331</v>
      </c>
      <c r="J151" s="507">
        <v>514.26666666666665</v>
      </c>
      <c r="K151" s="506">
        <v>489.9</v>
      </c>
      <c r="L151" s="506">
        <v>462.55</v>
      </c>
      <c r="M151" s="506">
        <v>8.3346400000000003</v>
      </c>
    </row>
    <row r="152" spans="1:13">
      <c r="A152" s="254">
        <v>142</v>
      </c>
      <c r="B152" s="509" t="s">
        <v>237</v>
      </c>
      <c r="C152" s="506">
        <v>1417.55</v>
      </c>
      <c r="D152" s="507">
        <v>1404.5</v>
      </c>
      <c r="E152" s="507">
        <v>1383.8</v>
      </c>
      <c r="F152" s="507">
        <v>1350.05</v>
      </c>
      <c r="G152" s="507">
        <v>1329.35</v>
      </c>
      <c r="H152" s="507">
        <v>1438.25</v>
      </c>
      <c r="I152" s="507">
        <v>1458.9499999999998</v>
      </c>
      <c r="J152" s="507">
        <v>1492.7</v>
      </c>
      <c r="K152" s="506">
        <v>1425.2</v>
      </c>
      <c r="L152" s="506">
        <v>1370.75</v>
      </c>
      <c r="M152" s="506">
        <v>0.54518</v>
      </c>
    </row>
    <row r="153" spans="1:13">
      <c r="A153" s="254">
        <v>143</v>
      </c>
      <c r="B153" s="509" t="s">
        <v>238</v>
      </c>
      <c r="C153" s="506">
        <v>73.900000000000006</v>
      </c>
      <c r="D153" s="507">
        <v>73.983333333333334</v>
      </c>
      <c r="E153" s="507">
        <v>72.666666666666671</v>
      </c>
      <c r="F153" s="507">
        <v>71.433333333333337</v>
      </c>
      <c r="G153" s="507">
        <v>70.116666666666674</v>
      </c>
      <c r="H153" s="507">
        <v>75.216666666666669</v>
      </c>
      <c r="I153" s="507">
        <v>76.533333333333331</v>
      </c>
      <c r="J153" s="507">
        <v>77.766666666666666</v>
      </c>
      <c r="K153" s="506">
        <v>75.3</v>
      </c>
      <c r="L153" s="506">
        <v>72.75</v>
      </c>
      <c r="M153" s="506">
        <v>71.265330000000006</v>
      </c>
    </row>
    <row r="154" spans="1:13">
      <c r="A154" s="254">
        <v>144</v>
      </c>
      <c r="B154" s="509" t="s">
        <v>95</v>
      </c>
      <c r="C154" s="506">
        <v>86.5</v>
      </c>
      <c r="D154" s="507">
        <v>84.883333333333326</v>
      </c>
      <c r="E154" s="507">
        <v>81.816666666666649</v>
      </c>
      <c r="F154" s="507">
        <v>77.133333333333326</v>
      </c>
      <c r="G154" s="507">
        <v>74.066666666666649</v>
      </c>
      <c r="H154" s="507">
        <v>89.566666666666649</v>
      </c>
      <c r="I154" s="507">
        <v>92.633333333333312</v>
      </c>
      <c r="J154" s="507">
        <v>97.316666666666649</v>
      </c>
      <c r="K154" s="506">
        <v>87.95</v>
      </c>
      <c r="L154" s="506">
        <v>80.2</v>
      </c>
      <c r="M154" s="506">
        <v>19.736560000000001</v>
      </c>
    </row>
    <row r="155" spans="1:13">
      <c r="A155" s="254">
        <v>145</v>
      </c>
      <c r="B155" s="509" t="s">
        <v>352</v>
      </c>
      <c r="C155" s="506">
        <v>578.1</v>
      </c>
      <c r="D155" s="507">
        <v>580.81666666666661</v>
      </c>
      <c r="E155" s="507">
        <v>568.38333333333321</v>
      </c>
      <c r="F155" s="507">
        <v>558.66666666666663</v>
      </c>
      <c r="G155" s="507">
        <v>546.23333333333323</v>
      </c>
      <c r="H155" s="507">
        <v>590.53333333333319</v>
      </c>
      <c r="I155" s="507">
        <v>602.96666666666658</v>
      </c>
      <c r="J155" s="507">
        <v>612.68333333333317</v>
      </c>
      <c r="K155" s="506">
        <v>593.25</v>
      </c>
      <c r="L155" s="506">
        <v>571.1</v>
      </c>
      <c r="M155" s="506">
        <v>15.13903</v>
      </c>
    </row>
    <row r="156" spans="1:13">
      <c r="A156" s="254">
        <v>146</v>
      </c>
      <c r="B156" s="509" t="s">
        <v>96</v>
      </c>
      <c r="C156" s="506">
        <v>1343.15</v>
      </c>
      <c r="D156" s="507">
        <v>1330.4666666666667</v>
      </c>
      <c r="E156" s="507">
        <v>1311.4333333333334</v>
      </c>
      <c r="F156" s="507">
        <v>1279.7166666666667</v>
      </c>
      <c r="G156" s="507">
        <v>1260.6833333333334</v>
      </c>
      <c r="H156" s="507">
        <v>1362.1833333333334</v>
      </c>
      <c r="I156" s="507">
        <v>1381.2166666666667</v>
      </c>
      <c r="J156" s="507">
        <v>1412.9333333333334</v>
      </c>
      <c r="K156" s="506">
        <v>1349.5</v>
      </c>
      <c r="L156" s="506">
        <v>1298.75</v>
      </c>
      <c r="M156" s="506">
        <v>9.6273900000000001</v>
      </c>
    </row>
    <row r="157" spans="1:13">
      <c r="A157" s="254">
        <v>147</v>
      </c>
      <c r="B157" s="509" t="s">
        <v>97</v>
      </c>
      <c r="C157" s="506">
        <v>187.2</v>
      </c>
      <c r="D157" s="507">
        <v>186.16666666666666</v>
      </c>
      <c r="E157" s="507">
        <v>183.5333333333333</v>
      </c>
      <c r="F157" s="507">
        <v>179.86666666666665</v>
      </c>
      <c r="G157" s="507">
        <v>177.23333333333329</v>
      </c>
      <c r="H157" s="507">
        <v>189.83333333333331</v>
      </c>
      <c r="I157" s="507">
        <v>192.4666666666667</v>
      </c>
      <c r="J157" s="507">
        <v>196.13333333333333</v>
      </c>
      <c r="K157" s="506">
        <v>188.8</v>
      </c>
      <c r="L157" s="506">
        <v>182.5</v>
      </c>
      <c r="M157" s="506">
        <v>54.329819999999998</v>
      </c>
    </row>
    <row r="158" spans="1:13">
      <c r="A158" s="254">
        <v>148</v>
      </c>
      <c r="B158" s="509" t="s">
        <v>354</v>
      </c>
      <c r="C158" s="506">
        <v>272.25</v>
      </c>
      <c r="D158" s="507">
        <v>268.48333333333335</v>
      </c>
      <c r="E158" s="507">
        <v>258.9666666666667</v>
      </c>
      <c r="F158" s="507">
        <v>245.68333333333334</v>
      </c>
      <c r="G158" s="507">
        <v>236.16666666666669</v>
      </c>
      <c r="H158" s="507">
        <v>281.76666666666671</v>
      </c>
      <c r="I158" s="507">
        <v>291.28333333333336</v>
      </c>
      <c r="J158" s="507">
        <v>304.56666666666672</v>
      </c>
      <c r="K158" s="506">
        <v>278</v>
      </c>
      <c r="L158" s="506">
        <v>255.2</v>
      </c>
      <c r="M158" s="506">
        <v>1.34839</v>
      </c>
    </row>
    <row r="159" spans="1:13">
      <c r="A159" s="254">
        <v>149</v>
      </c>
      <c r="B159" s="509" t="s">
        <v>98</v>
      </c>
      <c r="C159" s="506">
        <v>77.900000000000006</v>
      </c>
      <c r="D159" s="507">
        <v>77.266666666666666</v>
      </c>
      <c r="E159" s="507">
        <v>75.033333333333331</v>
      </c>
      <c r="F159" s="507">
        <v>72.166666666666671</v>
      </c>
      <c r="G159" s="507">
        <v>69.933333333333337</v>
      </c>
      <c r="H159" s="507">
        <v>80.133333333333326</v>
      </c>
      <c r="I159" s="507">
        <v>82.366666666666646</v>
      </c>
      <c r="J159" s="507">
        <v>85.23333333333332</v>
      </c>
      <c r="K159" s="506">
        <v>79.5</v>
      </c>
      <c r="L159" s="506">
        <v>74.400000000000006</v>
      </c>
      <c r="M159" s="506">
        <v>296.96920999999998</v>
      </c>
    </row>
    <row r="160" spans="1:13">
      <c r="A160" s="254">
        <v>150</v>
      </c>
      <c r="B160" s="509" t="s">
        <v>355</v>
      </c>
      <c r="C160" s="506">
        <v>2227.6</v>
      </c>
      <c r="D160" s="507">
        <v>2220.9166666666665</v>
      </c>
      <c r="E160" s="507">
        <v>2133.833333333333</v>
      </c>
      <c r="F160" s="507">
        <v>2040.0666666666666</v>
      </c>
      <c r="G160" s="507">
        <v>1952.9833333333331</v>
      </c>
      <c r="H160" s="507">
        <v>2314.6833333333329</v>
      </c>
      <c r="I160" s="507">
        <v>2401.766666666666</v>
      </c>
      <c r="J160" s="507">
        <v>2495.5333333333328</v>
      </c>
      <c r="K160" s="506">
        <v>2308</v>
      </c>
      <c r="L160" s="506">
        <v>2127.15</v>
      </c>
      <c r="M160" s="506">
        <v>0.56135000000000002</v>
      </c>
    </row>
    <row r="161" spans="1:13">
      <c r="A161" s="254">
        <v>151</v>
      </c>
      <c r="B161" s="509" t="s">
        <v>356</v>
      </c>
      <c r="C161" s="506">
        <v>368.9</v>
      </c>
      <c r="D161" s="507">
        <v>373.11666666666662</v>
      </c>
      <c r="E161" s="507">
        <v>360.88333333333321</v>
      </c>
      <c r="F161" s="507">
        <v>352.86666666666662</v>
      </c>
      <c r="G161" s="507">
        <v>340.63333333333321</v>
      </c>
      <c r="H161" s="507">
        <v>381.13333333333321</v>
      </c>
      <c r="I161" s="507">
        <v>393.36666666666667</v>
      </c>
      <c r="J161" s="507">
        <v>401.38333333333321</v>
      </c>
      <c r="K161" s="506">
        <v>385.35</v>
      </c>
      <c r="L161" s="506">
        <v>365.1</v>
      </c>
      <c r="M161" s="506">
        <v>2.4737200000000001</v>
      </c>
    </row>
    <row r="162" spans="1:13">
      <c r="A162" s="254">
        <v>152</v>
      </c>
      <c r="B162" s="509" t="s">
        <v>357</v>
      </c>
      <c r="C162" s="506">
        <v>618.20000000000005</v>
      </c>
      <c r="D162" s="507">
        <v>613.9</v>
      </c>
      <c r="E162" s="507">
        <v>605.79999999999995</v>
      </c>
      <c r="F162" s="507">
        <v>593.4</v>
      </c>
      <c r="G162" s="507">
        <v>585.29999999999995</v>
      </c>
      <c r="H162" s="507">
        <v>626.29999999999995</v>
      </c>
      <c r="I162" s="507">
        <v>634.40000000000009</v>
      </c>
      <c r="J162" s="507">
        <v>646.79999999999995</v>
      </c>
      <c r="K162" s="506">
        <v>622</v>
      </c>
      <c r="L162" s="506">
        <v>601.5</v>
      </c>
      <c r="M162" s="506">
        <v>0.65937000000000001</v>
      </c>
    </row>
    <row r="163" spans="1:13">
      <c r="A163" s="254">
        <v>153</v>
      </c>
      <c r="B163" s="509" t="s">
        <v>358</v>
      </c>
      <c r="C163" s="506">
        <v>111.5</v>
      </c>
      <c r="D163" s="507">
        <v>109.55</v>
      </c>
      <c r="E163" s="507">
        <v>106.3</v>
      </c>
      <c r="F163" s="507">
        <v>101.1</v>
      </c>
      <c r="G163" s="507">
        <v>97.85</v>
      </c>
      <c r="H163" s="507">
        <v>114.75</v>
      </c>
      <c r="I163" s="507">
        <v>118</v>
      </c>
      <c r="J163" s="507">
        <v>123.2</v>
      </c>
      <c r="K163" s="506">
        <v>112.8</v>
      </c>
      <c r="L163" s="506">
        <v>104.35</v>
      </c>
      <c r="M163" s="506">
        <v>129.40126000000001</v>
      </c>
    </row>
    <row r="164" spans="1:13">
      <c r="A164" s="254">
        <v>154</v>
      </c>
      <c r="B164" s="509" t="s">
        <v>359</v>
      </c>
      <c r="C164" s="506">
        <v>192.4</v>
      </c>
      <c r="D164" s="507">
        <v>190.29999999999998</v>
      </c>
      <c r="E164" s="507">
        <v>185.19999999999996</v>
      </c>
      <c r="F164" s="507">
        <v>177.99999999999997</v>
      </c>
      <c r="G164" s="507">
        <v>172.89999999999995</v>
      </c>
      <c r="H164" s="507">
        <v>197.49999999999997</v>
      </c>
      <c r="I164" s="507">
        <v>202.6</v>
      </c>
      <c r="J164" s="507">
        <v>209.79999999999998</v>
      </c>
      <c r="K164" s="506">
        <v>195.4</v>
      </c>
      <c r="L164" s="506">
        <v>183.1</v>
      </c>
      <c r="M164" s="506">
        <v>45.201189999999997</v>
      </c>
    </row>
    <row r="165" spans="1:13">
      <c r="A165" s="254">
        <v>155</v>
      </c>
      <c r="B165" s="509" t="s">
        <v>239</v>
      </c>
      <c r="C165" s="506">
        <v>6.4</v>
      </c>
      <c r="D165" s="507">
        <v>6.45</v>
      </c>
      <c r="E165" s="507">
        <v>6.3500000000000005</v>
      </c>
      <c r="F165" s="507">
        <v>6.3000000000000007</v>
      </c>
      <c r="G165" s="507">
        <v>6.2000000000000011</v>
      </c>
      <c r="H165" s="507">
        <v>6.5</v>
      </c>
      <c r="I165" s="507">
        <v>6.6</v>
      </c>
      <c r="J165" s="507">
        <v>6.6499999999999995</v>
      </c>
      <c r="K165" s="506">
        <v>6.55</v>
      </c>
      <c r="L165" s="506">
        <v>6.4</v>
      </c>
      <c r="M165" s="506">
        <v>125.72414000000001</v>
      </c>
    </row>
    <row r="166" spans="1:13">
      <c r="A166" s="254">
        <v>156</v>
      </c>
      <c r="B166" s="509" t="s">
        <v>240</v>
      </c>
      <c r="C166" s="506">
        <v>55.9</v>
      </c>
      <c r="D166" s="507">
        <v>56.266666666666673</v>
      </c>
      <c r="E166" s="507">
        <v>55.533333333333346</v>
      </c>
      <c r="F166" s="507">
        <v>55.166666666666671</v>
      </c>
      <c r="G166" s="507">
        <v>54.433333333333344</v>
      </c>
      <c r="H166" s="507">
        <v>56.633333333333347</v>
      </c>
      <c r="I166" s="507">
        <v>57.366666666666681</v>
      </c>
      <c r="J166" s="507">
        <v>57.733333333333348</v>
      </c>
      <c r="K166" s="506">
        <v>57</v>
      </c>
      <c r="L166" s="506">
        <v>55.9</v>
      </c>
      <c r="M166" s="506">
        <v>41.735570000000003</v>
      </c>
    </row>
    <row r="167" spans="1:13">
      <c r="A167" s="254">
        <v>157</v>
      </c>
      <c r="B167" s="509" t="s">
        <v>99</v>
      </c>
      <c r="C167" s="506">
        <v>138.5</v>
      </c>
      <c r="D167" s="507">
        <v>135.85</v>
      </c>
      <c r="E167" s="507">
        <v>131.44999999999999</v>
      </c>
      <c r="F167" s="507">
        <v>124.4</v>
      </c>
      <c r="G167" s="507">
        <v>120</v>
      </c>
      <c r="H167" s="507">
        <v>142.89999999999998</v>
      </c>
      <c r="I167" s="507">
        <v>147.30000000000001</v>
      </c>
      <c r="J167" s="507">
        <v>154.34999999999997</v>
      </c>
      <c r="K167" s="506">
        <v>140.25</v>
      </c>
      <c r="L167" s="506">
        <v>128.80000000000001</v>
      </c>
      <c r="M167" s="506">
        <v>422.64807999999999</v>
      </c>
    </row>
    <row r="168" spans="1:13">
      <c r="A168" s="254">
        <v>158</v>
      </c>
      <c r="B168" s="509" t="s">
        <v>360</v>
      </c>
      <c r="C168" s="506">
        <v>268.89999999999998</v>
      </c>
      <c r="D168" s="507">
        <v>267.33333333333331</v>
      </c>
      <c r="E168" s="507">
        <v>261.66666666666663</v>
      </c>
      <c r="F168" s="507">
        <v>254.43333333333334</v>
      </c>
      <c r="G168" s="507">
        <v>248.76666666666665</v>
      </c>
      <c r="H168" s="507">
        <v>274.56666666666661</v>
      </c>
      <c r="I168" s="507">
        <v>280.23333333333323</v>
      </c>
      <c r="J168" s="507">
        <v>287.46666666666658</v>
      </c>
      <c r="K168" s="506">
        <v>273</v>
      </c>
      <c r="L168" s="506">
        <v>260.10000000000002</v>
      </c>
      <c r="M168" s="506">
        <v>0.97436999999999996</v>
      </c>
    </row>
    <row r="169" spans="1:13">
      <c r="A169" s="254">
        <v>159</v>
      </c>
      <c r="B169" s="509" t="s">
        <v>361</v>
      </c>
      <c r="C169" s="506">
        <v>231.1</v>
      </c>
      <c r="D169" s="507">
        <v>227.81666666666669</v>
      </c>
      <c r="E169" s="507">
        <v>223.63333333333338</v>
      </c>
      <c r="F169" s="507">
        <v>216.16666666666669</v>
      </c>
      <c r="G169" s="507">
        <v>211.98333333333338</v>
      </c>
      <c r="H169" s="507">
        <v>235.28333333333339</v>
      </c>
      <c r="I169" s="507">
        <v>239.46666666666673</v>
      </c>
      <c r="J169" s="507">
        <v>246.93333333333339</v>
      </c>
      <c r="K169" s="506">
        <v>232</v>
      </c>
      <c r="L169" s="506">
        <v>220.35</v>
      </c>
      <c r="M169" s="506">
        <v>1.0401800000000001</v>
      </c>
    </row>
    <row r="170" spans="1:13">
      <c r="A170" s="254">
        <v>160</v>
      </c>
      <c r="B170" s="509" t="s">
        <v>744</v>
      </c>
      <c r="C170" s="506">
        <v>4202.95</v>
      </c>
      <c r="D170" s="507">
        <v>4146.75</v>
      </c>
      <c r="E170" s="507">
        <v>4036.25</v>
      </c>
      <c r="F170" s="507">
        <v>3869.55</v>
      </c>
      <c r="G170" s="507">
        <v>3759.05</v>
      </c>
      <c r="H170" s="507">
        <v>4313.45</v>
      </c>
      <c r="I170" s="507">
        <v>4423.95</v>
      </c>
      <c r="J170" s="507">
        <v>4590.6499999999996</v>
      </c>
      <c r="K170" s="506">
        <v>4257.25</v>
      </c>
      <c r="L170" s="506">
        <v>3980.05</v>
      </c>
      <c r="M170" s="506">
        <v>0.76244999999999996</v>
      </c>
    </row>
    <row r="171" spans="1:13">
      <c r="A171" s="254">
        <v>161</v>
      </c>
      <c r="B171" s="509" t="s">
        <v>102</v>
      </c>
      <c r="C171" s="506">
        <v>25.3</v>
      </c>
      <c r="D171" s="507">
        <v>25.216666666666669</v>
      </c>
      <c r="E171" s="507">
        <v>24.783333333333339</v>
      </c>
      <c r="F171" s="507">
        <v>24.266666666666669</v>
      </c>
      <c r="G171" s="507">
        <v>23.833333333333339</v>
      </c>
      <c r="H171" s="507">
        <v>25.733333333333338</v>
      </c>
      <c r="I171" s="507">
        <v>26.166666666666668</v>
      </c>
      <c r="J171" s="507">
        <v>26.683333333333337</v>
      </c>
      <c r="K171" s="506">
        <v>25.65</v>
      </c>
      <c r="L171" s="506">
        <v>24.7</v>
      </c>
      <c r="M171" s="506">
        <v>217.79671999999999</v>
      </c>
    </row>
    <row r="172" spans="1:13">
      <c r="A172" s="254">
        <v>162</v>
      </c>
      <c r="B172" s="509" t="s">
        <v>362</v>
      </c>
      <c r="C172" s="506">
        <v>2360</v>
      </c>
      <c r="D172" s="507">
        <v>2334.2166666666667</v>
      </c>
      <c r="E172" s="507">
        <v>2278.4333333333334</v>
      </c>
      <c r="F172" s="507">
        <v>2196.8666666666668</v>
      </c>
      <c r="G172" s="507">
        <v>2141.0833333333335</v>
      </c>
      <c r="H172" s="507">
        <v>2415.7833333333333</v>
      </c>
      <c r="I172" s="507">
        <v>2471.5666666666671</v>
      </c>
      <c r="J172" s="507">
        <v>2553.1333333333332</v>
      </c>
      <c r="K172" s="506">
        <v>2390</v>
      </c>
      <c r="L172" s="506">
        <v>2252.65</v>
      </c>
      <c r="M172" s="506">
        <v>0.12684999999999999</v>
      </c>
    </row>
    <row r="173" spans="1:13">
      <c r="A173" s="254">
        <v>163</v>
      </c>
      <c r="B173" s="509" t="s">
        <v>745</v>
      </c>
      <c r="C173" s="506">
        <v>188.9</v>
      </c>
      <c r="D173" s="507">
        <v>188.43333333333331</v>
      </c>
      <c r="E173" s="507">
        <v>183.91666666666663</v>
      </c>
      <c r="F173" s="507">
        <v>178.93333333333331</v>
      </c>
      <c r="G173" s="507">
        <v>174.41666666666663</v>
      </c>
      <c r="H173" s="507">
        <v>193.41666666666663</v>
      </c>
      <c r="I173" s="507">
        <v>197.93333333333334</v>
      </c>
      <c r="J173" s="507">
        <v>202.91666666666663</v>
      </c>
      <c r="K173" s="506">
        <v>192.95</v>
      </c>
      <c r="L173" s="506">
        <v>183.45</v>
      </c>
      <c r="M173" s="506">
        <v>1.5067999999999999</v>
      </c>
    </row>
    <row r="174" spans="1:13">
      <c r="A174" s="254">
        <v>164</v>
      </c>
      <c r="B174" s="509" t="s">
        <v>363</v>
      </c>
      <c r="C174" s="506">
        <v>2402.5</v>
      </c>
      <c r="D174" s="507">
        <v>2396.8333333333335</v>
      </c>
      <c r="E174" s="507">
        <v>2293.666666666667</v>
      </c>
      <c r="F174" s="507">
        <v>2184.8333333333335</v>
      </c>
      <c r="G174" s="507">
        <v>2081.666666666667</v>
      </c>
      <c r="H174" s="507">
        <v>2505.666666666667</v>
      </c>
      <c r="I174" s="507">
        <v>2608.8333333333339</v>
      </c>
      <c r="J174" s="507">
        <v>2717.666666666667</v>
      </c>
      <c r="K174" s="506">
        <v>2500</v>
      </c>
      <c r="L174" s="506">
        <v>2288</v>
      </c>
      <c r="M174" s="506">
        <v>0.32269999999999999</v>
      </c>
    </row>
    <row r="175" spans="1:13">
      <c r="A175" s="254">
        <v>165</v>
      </c>
      <c r="B175" s="509" t="s">
        <v>241</v>
      </c>
      <c r="C175" s="506">
        <v>219.15</v>
      </c>
      <c r="D175" s="507">
        <v>222.71666666666667</v>
      </c>
      <c r="E175" s="507">
        <v>210.43333333333334</v>
      </c>
      <c r="F175" s="507">
        <v>201.71666666666667</v>
      </c>
      <c r="G175" s="507">
        <v>189.43333333333334</v>
      </c>
      <c r="H175" s="507">
        <v>231.43333333333334</v>
      </c>
      <c r="I175" s="507">
        <v>243.7166666666667</v>
      </c>
      <c r="J175" s="507">
        <v>252.43333333333334</v>
      </c>
      <c r="K175" s="506">
        <v>235</v>
      </c>
      <c r="L175" s="506">
        <v>214</v>
      </c>
      <c r="M175" s="506">
        <v>66.117840000000001</v>
      </c>
    </row>
    <row r="176" spans="1:13">
      <c r="A176" s="254">
        <v>166</v>
      </c>
      <c r="B176" s="509" t="s">
        <v>364</v>
      </c>
      <c r="C176" s="506">
        <v>5462.55</v>
      </c>
      <c r="D176" s="507">
        <v>5494.8166666666666</v>
      </c>
      <c r="E176" s="507">
        <v>5372.7333333333336</v>
      </c>
      <c r="F176" s="507">
        <v>5282.916666666667</v>
      </c>
      <c r="G176" s="507">
        <v>5160.8333333333339</v>
      </c>
      <c r="H176" s="507">
        <v>5584.6333333333332</v>
      </c>
      <c r="I176" s="507">
        <v>5706.7166666666672</v>
      </c>
      <c r="J176" s="507">
        <v>5796.5333333333328</v>
      </c>
      <c r="K176" s="506">
        <v>5616.9</v>
      </c>
      <c r="L176" s="506">
        <v>5405</v>
      </c>
      <c r="M176" s="506">
        <v>0.25174000000000002</v>
      </c>
    </row>
    <row r="177" spans="1:13">
      <c r="A177" s="254">
        <v>167</v>
      </c>
      <c r="B177" s="509" t="s">
        <v>365</v>
      </c>
      <c r="C177" s="506">
        <v>1431.9</v>
      </c>
      <c r="D177" s="507">
        <v>1420.6333333333332</v>
      </c>
      <c r="E177" s="507">
        <v>1391.2666666666664</v>
      </c>
      <c r="F177" s="507">
        <v>1350.6333333333332</v>
      </c>
      <c r="G177" s="507">
        <v>1321.2666666666664</v>
      </c>
      <c r="H177" s="507">
        <v>1461.2666666666664</v>
      </c>
      <c r="I177" s="507">
        <v>1490.6333333333332</v>
      </c>
      <c r="J177" s="507">
        <v>1531.2666666666664</v>
      </c>
      <c r="K177" s="506">
        <v>1450</v>
      </c>
      <c r="L177" s="506">
        <v>1380</v>
      </c>
      <c r="M177" s="506">
        <v>0.46137</v>
      </c>
    </row>
    <row r="178" spans="1:13">
      <c r="A178" s="254">
        <v>168</v>
      </c>
      <c r="B178" s="509" t="s">
        <v>100</v>
      </c>
      <c r="C178" s="506">
        <v>458.35</v>
      </c>
      <c r="D178" s="507">
        <v>453.76666666666665</v>
      </c>
      <c r="E178" s="507">
        <v>447.58333333333331</v>
      </c>
      <c r="F178" s="507">
        <v>436.81666666666666</v>
      </c>
      <c r="G178" s="507">
        <v>430.63333333333333</v>
      </c>
      <c r="H178" s="507">
        <v>464.5333333333333</v>
      </c>
      <c r="I178" s="507">
        <v>470.7166666666667</v>
      </c>
      <c r="J178" s="507">
        <v>481.48333333333329</v>
      </c>
      <c r="K178" s="506">
        <v>459.95</v>
      </c>
      <c r="L178" s="506">
        <v>443</v>
      </c>
      <c r="M178" s="506">
        <v>12.24939</v>
      </c>
    </row>
    <row r="179" spans="1:13">
      <c r="A179" s="254">
        <v>169</v>
      </c>
      <c r="B179" s="509" t="s">
        <v>366</v>
      </c>
      <c r="C179" s="506">
        <v>888.05</v>
      </c>
      <c r="D179" s="507">
        <v>881.25</v>
      </c>
      <c r="E179" s="507">
        <v>871.55</v>
      </c>
      <c r="F179" s="507">
        <v>855.05</v>
      </c>
      <c r="G179" s="507">
        <v>845.34999999999991</v>
      </c>
      <c r="H179" s="507">
        <v>897.75</v>
      </c>
      <c r="I179" s="507">
        <v>907.45</v>
      </c>
      <c r="J179" s="507">
        <v>923.95</v>
      </c>
      <c r="K179" s="506">
        <v>890.95</v>
      </c>
      <c r="L179" s="506">
        <v>864.75</v>
      </c>
      <c r="M179" s="506">
        <v>0.29237000000000002</v>
      </c>
    </row>
    <row r="180" spans="1:13">
      <c r="A180" s="254">
        <v>170</v>
      </c>
      <c r="B180" s="509" t="s">
        <v>242</v>
      </c>
      <c r="C180" s="506">
        <v>490.75</v>
      </c>
      <c r="D180" s="507">
        <v>488.8</v>
      </c>
      <c r="E180" s="507">
        <v>480.6</v>
      </c>
      <c r="F180" s="507">
        <v>470.45</v>
      </c>
      <c r="G180" s="507">
        <v>462.25</v>
      </c>
      <c r="H180" s="507">
        <v>498.95000000000005</v>
      </c>
      <c r="I180" s="507">
        <v>507.15</v>
      </c>
      <c r="J180" s="507">
        <v>517.30000000000007</v>
      </c>
      <c r="K180" s="506">
        <v>497</v>
      </c>
      <c r="L180" s="506">
        <v>478.65</v>
      </c>
      <c r="M180" s="506">
        <v>1.3388100000000001</v>
      </c>
    </row>
    <row r="181" spans="1:13">
      <c r="A181" s="254">
        <v>171</v>
      </c>
      <c r="B181" s="509" t="s">
        <v>103</v>
      </c>
      <c r="C181" s="506">
        <v>672.5</v>
      </c>
      <c r="D181" s="507">
        <v>665.38333333333333</v>
      </c>
      <c r="E181" s="507">
        <v>653.26666666666665</v>
      </c>
      <c r="F181" s="507">
        <v>634.0333333333333</v>
      </c>
      <c r="G181" s="507">
        <v>621.91666666666663</v>
      </c>
      <c r="H181" s="507">
        <v>684.61666666666667</v>
      </c>
      <c r="I181" s="507">
        <v>696.73333333333323</v>
      </c>
      <c r="J181" s="507">
        <v>715.9666666666667</v>
      </c>
      <c r="K181" s="506">
        <v>677.5</v>
      </c>
      <c r="L181" s="506">
        <v>646.15</v>
      </c>
      <c r="M181" s="506">
        <v>13.00769</v>
      </c>
    </row>
    <row r="182" spans="1:13">
      <c r="A182" s="254">
        <v>172</v>
      </c>
      <c r="B182" s="509" t="s">
        <v>243</v>
      </c>
      <c r="C182" s="506">
        <v>517.1</v>
      </c>
      <c r="D182" s="507">
        <v>511.11666666666662</v>
      </c>
      <c r="E182" s="507">
        <v>498.23333333333323</v>
      </c>
      <c r="F182" s="507">
        <v>479.36666666666662</v>
      </c>
      <c r="G182" s="507">
        <v>466.48333333333323</v>
      </c>
      <c r="H182" s="507">
        <v>529.98333333333323</v>
      </c>
      <c r="I182" s="507">
        <v>542.86666666666656</v>
      </c>
      <c r="J182" s="507">
        <v>561.73333333333323</v>
      </c>
      <c r="K182" s="506">
        <v>524</v>
      </c>
      <c r="L182" s="506">
        <v>492.25</v>
      </c>
      <c r="M182" s="506">
        <v>3.4818199999999999</v>
      </c>
    </row>
    <row r="183" spans="1:13">
      <c r="A183" s="254">
        <v>173</v>
      </c>
      <c r="B183" s="509" t="s">
        <v>244</v>
      </c>
      <c r="C183" s="506">
        <v>1317.75</v>
      </c>
      <c r="D183" s="507">
        <v>1311.45</v>
      </c>
      <c r="E183" s="507">
        <v>1273.3000000000002</v>
      </c>
      <c r="F183" s="507">
        <v>1228.8500000000001</v>
      </c>
      <c r="G183" s="507">
        <v>1190.7000000000003</v>
      </c>
      <c r="H183" s="507">
        <v>1355.9</v>
      </c>
      <c r="I183" s="507">
        <v>1394.0500000000002</v>
      </c>
      <c r="J183" s="507">
        <v>1438.5</v>
      </c>
      <c r="K183" s="506">
        <v>1349.6</v>
      </c>
      <c r="L183" s="506">
        <v>1267</v>
      </c>
      <c r="M183" s="506">
        <v>18.7437</v>
      </c>
    </row>
    <row r="184" spans="1:13">
      <c r="A184" s="254">
        <v>174</v>
      </c>
      <c r="B184" s="509" t="s">
        <v>367</v>
      </c>
      <c r="C184" s="506">
        <v>313.2</v>
      </c>
      <c r="D184" s="507">
        <v>307.90000000000003</v>
      </c>
      <c r="E184" s="507">
        <v>300.30000000000007</v>
      </c>
      <c r="F184" s="507">
        <v>287.40000000000003</v>
      </c>
      <c r="G184" s="507">
        <v>279.80000000000007</v>
      </c>
      <c r="H184" s="507">
        <v>320.80000000000007</v>
      </c>
      <c r="I184" s="507">
        <v>328.40000000000009</v>
      </c>
      <c r="J184" s="507">
        <v>341.30000000000007</v>
      </c>
      <c r="K184" s="506">
        <v>315.5</v>
      </c>
      <c r="L184" s="506">
        <v>295</v>
      </c>
      <c r="M184" s="506">
        <v>32.097380000000001</v>
      </c>
    </row>
    <row r="185" spans="1:13">
      <c r="A185" s="254">
        <v>175</v>
      </c>
      <c r="B185" s="509" t="s">
        <v>245</v>
      </c>
      <c r="C185" s="506">
        <v>507.1</v>
      </c>
      <c r="D185" s="507">
        <v>506.63333333333338</v>
      </c>
      <c r="E185" s="507">
        <v>494.06666666666672</v>
      </c>
      <c r="F185" s="507">
        <v>481.03333333333336</v>
      </c>
      <c r="G185" s="507">
        <v>468.4666666666667</v>
      </c>
      <c r="H185" s="507">
        <v>519.66666666666674</v>
      </c>
      <c r="I185" s="507">
        <v>532.23333333333346</v>
      </c>
      <c r="J185" s="507">
        <v>545.26666666666677</v>
      </c>
      <c r="K185" s="506">
        <v>519.20000000000005</v>
      </c>
      <c r="L185" s="506">
        <v>493.6</v>
      </c>
      <c r="M185" s="506">
        <v>17.589829999999999</v>
      </c>
    </row>
    <row r="186" spans="1:13">
      <c r="A186" s="254">
        <v>176</v>
      </c>
      <c r="B186" s="509" t="s">
        <v>104</v>
      </c>
      <c r="C186" s="506">
        <v>1411.25</v>
      </c>
      <c r="D186" s="507">
        <v>1396.4166666666667</v>
      </c>
      <c r="E186" s="507">
        <v>1377.8333333333335</v>
      </c>
      <c r="F186" s="507">
        <v>1344.4166666666667</v>
      </c>
      <c r="G186" s="507">
        <v>1325.8333333333335</v>
      </c>
      <c r="H186" s="507">
        <v>1429.8333333333335</v>
      </c>
      <c r="I186" s="507">
        <v>1448.416666666667</v>
      </c>
      <c r="J186" s="507">
        <v>1481.8333333333335</v>
      </c>
      <c r="K186" s="506">
        <v>1415</v>
      </c>
      <c r="L186" s="506">
        <v>1363</v>
      </c>
      <c r="M186" s="506">
        <v>24.313400000000001</v>
      </c>
    </row>
    <row r="187" spans="1:13">
      <c r="A187" s="254">
        <v>177</v>
      </c>
      <c r="B187" s="509" t="s">
        <v>368</v>
      </c>
      <c r="C187" s="506">
        <v>301.25</v>
      </c>
      <c r="D187" s="507">
        <v>304.98333333333335</v>
      </c>
      <c r="E187" s="507">
        <v>296.26666666666671</v>
      </c>
      <c r="F187" s="507">
        <v>291.28333333333336</v>
      </c>
      <c r="G187" s="507">
        <v>282.56666666666672</v>
      </c>
      <c r="H187" s="507">
        <v>309.9666666666667</v>
      </c>
      <c r="I187" s="507">
        <v>318.68333333333339</v>
      </c>
      <c r="J187" s="507">
        <v>323.66666666666669</v>
      </c>
      <c r="K187" s="506">
        <v>313.7</v>
      </c>
      <c r="L187" s="506">
        <v>300</v>
      </c>
      <c r="M187" s="506">
        <v>2.99004</v>
      </c>
    </row>
    <row r="188" spans="1:13">
      <c r="A188" s="254">
        <v>178</v>
      </c>
      <c r="B188" s="509" t="s">
        <v>369</v>
      </c>
      <c r="C188" s="506">
        <v>131.35</v>
      </c>
      <c r="D188" s="507">
        <v>127.56666666666666</v>
      </c>
      <c r="E188" s="507">
        <v>120.73333333333332</v>
      </c>
      <c r="F188" s="507">
        <v>110.11666666666666</v>
      </c>
      <c r="G188" s="507">
        <v>103.28333333333332</v>
      </c>
      <c r="H188" s="507">
        <v>138.18333333333334</v>
      </c>
      <c r="I188" s="507">
        <v>145.01666666666671</v>
      </c>
      <c r="J188" s="507">
        <v>155.63333333333333</v>
      </c>
      <c r="K188" s="506">
        <v>134.4</v>
      </c>
      <c r="L188" s="506">
        <v>116.95</v>
      </c>
      <c r="M188" s="506">
        <v>21.942959999999999</v>
      </c>
    </row>
    <row r="189" spans="1:13">
      <c r="A189" s="254">
        <v>179</v>
      </c>
      <c r="B189" s="509" t="s">
        <v>370</v>
      </c>
      <c r="C189" s="506">
        <v>852.85</v>
      </c>
      <c r="D189" s="507">
        <v>854.21666666666658</v>
      </c>
      <c r="E189" s="507">
        <v>813.43333333333317</v>
      </c>
      <c r="F189" s="507">
        <v>774.01666666666654</v>
      </c>
      <c r="G189" s="507">
        <v>733.23333333333312</v>
      </c>
      <c r="H189" s="507">
        <v>893.63333333333321</v>
      </c>
      <c r="I189" s="507">
        <v>934.41666666666674</v>
      </c>
      <c r="J189" s="507">
        <v>973.83333333333326</v>
      </c>
      <c r="K189" s="506">
        <v>895</v>
      </c>
      <c r="L189" s="506">
        <v>814.8</v>
      </c>
      <c r="M189" s="506">
        <v>4.0542100000000003</v>
      </c>
    </row>
    <row r="190" spans="1:13">
      <c r="A190" s="254">
        <v>180</v>
      </c>
      <c r="B190" s="509" t="s">
        <v>371</v>
      </c>
      <c r="C190" s="506">
        <v>348.15</v>
      </c>
      <c r="D190" s="507">
        <v>343.01666666666665</v>
      </c>
      <c r="E190" s="507">
        <v>335.0333333333333</v>
      </c>
      <c r="F190" s="507">
        <v>321.91666666666663</v>
      </c>
      <c r="G190" s="507">
        <v>313.93333333333328</v>
      </c>
      <c r="H190" s="507">
        <v>356.13333333333333</v>
      </c>
      <c r="I190" s="507">
        <v>364.11666666666667</v>
      </c>
      <c r="J190" s="507">
        <v>377.23333333333335</v>
      </c>
      <c r="K190" s="506">
        <v>351</v>
      </c>
      <c r="L190" s="506">
        <v>329.9</v>
      </c>
      <c r="M190" s="506">
        <v>1.5927199999999999</v>
      </c>
    </row>
    <row r="191" spans="1:13">
      <c r="A191" s="254">
        <v>181</v>
      </c>
      <c r="B191" s="509" t="s">
        <v>743</v>
      </c>
      <c r="C191" s="506">
        <v>132.25</v>
      </c>
      <c r="D191" s="507">
        <v>131.01666666666668</v>
      </c>
      <c r="E191" s="507">
        <v>127.23333333333335</v>
      </c>
      <c r="F191" s="507">
        <v>122.21666666666667</v>
      </c>
      <c r="G191" s="507">
        <v>118.43333333333334</v>
      </c>
      <c r="H191" s="507">
        <v>136.03333333333336</v>
      </c>
      <c r="I191" s="507">
        <v>139.81666666666672</v>
      </c>
      <c r="J191" s="507">
        <v>144.83333333333337</v>
      </c>
      <c r="K191" s="506">
        <v>134.80000000000001</v>
      </c>
      <c r="L191" s="506">
        <v>126</v>
      </c>
      <c r="M191" s="506">
        <v>3.6571600000000002</v>
      </c>
    </row>
    <row r="192" spans="1:13">
      <c r="A192" s="254">
        <v>182</v>
      </c>
      <c r="B192" s="509" t="s">
        <v>773</v>
      </c>
      <c r="C192" s="506">
        <v>577.6</v>
      </c>
      <c r="D192" s="507">
        <v>571.44999999999993</v>
      </c>
      <c r="E192" s="507">
        <v>561.14999999999986</v>
      </c>
      <c r="F192" s="507">
        <v>544.69999999999993</v>
      </c>
      <c r="G192" s="507">
        <v>534.39999999999986</v>
      </c>
      <c r="H192" s="507">
        <v>587.89999999999986</v>
      </c>
      <c r="I192" s="507">
        <v>598.19999999999982</v>
      </c>
      <c r="J192" s="507">
        <v>614.64999999999986</v>
      </c>
      <c r="K192" s="506">
        <v>581.75</v>
      </c>
      <c r="L192" s="506">
        <v>555</v>
      </c>
      <c r="M192" s="506">
        <v>0.24224999999999999</v>
      </c>
    </row>
    <row r="193" spans="1:13">
      <c r="A193" s="254">
        <v>183</v>
      </c>
      <c r="B193" s="509" t="s">
        <v>372</v>
      </c>
      <c r="C193" s="506">
        <v>520</v>
      </c>
      <c r="D193" s="507">
        <v>515.51666666666665</v>
      </c>
      <c r="E193" s="507">
        <v>506.5333333333333</v>
      </c>
      <c r="F193" s="507">
        <v>493.06666666666666</v>
      </c>
      <c r="G193" s="507">
        <v>484.08333333333331</v>
      </c>
      <c r="H193" s="507">
        <v>528.98333333333335</v>
      </c>
      <c r="I193" s="507">
        <v>537.9666666666667</v>
      </c>
      <c r="J193" s="507">
        <v>551.43333333333328</v>
      </c>
      <c r="K193" s="506">
        <v>524.5</v>
      </c>
      <c r="L193" s="506">
        <v>502.05</v>
      </c>
      <c r="M193" s="506">
        <v>15.114280000000001</v>
      </c>
    </row>
    <row r="194" spans="1:13">
      <c r="A194" s="254">
        <v>184</v>
      </c>
      <c r="B194" s="509" t="s">
        <v>373</v>
      </c>
      <c r="C194" s="506">
        <v>59</v>
      </c>
      <c r="D194" s="507">
        <v>57.4</v>
      </c>
      <c r="E194" s="507">
        <v>54.9</v>
      </c>
      <c r="F194" s="507">
        <v>50.8</v>
      </c>
      <c r="G194" s="507">
        <v>48.3</v>
      </c>
      <c r="H194" s="507">
        <v>61.5</v>
      </c>
      <c r="I194" s="507">
        <v>64</v>
      </c>
      <c r="J194" s="507">
        <v>68.099999999999994</v>
      </c>
      <c r="K194" s="506">
        <v>59.9</v>
      </c>
      <c r="L194" s="506">
        <v>53.3</v>
      </c>
      <c r="M194" s="506">
        <v>24.780180000000001</v>
      </c>
    </row>
    <row r="195" spans="1:13">
      <c r="A195" s="254">
        <v>185</v>
      </c>
      <c r="B195" s="509" t="s">
        <v>374</v>
      </c>
      <c r="C195" s="506">
        <v>304.85000000000002</v>
      </c>
      <c r="D195" s="507">
        <v>299.68333333333334</v>
      </c>
      <c r="E195" s="507">
        <v>292.36666666666667</v>
      </c>
      <c r="F195" s="507">
        <v>279.88333333333333</v>
      </c>
      <c r="G195" s="507">
        <v>272.56666666666666</v>
      </c>
      <c r="H195" s="507">
        <v>312.16666666666669</v>
      </c>
      <c r="I195" s="507">
        <v>319.48333333333341</v>
      </c>
      <c r="J195" s="507">
        <v>331.9666666666667</v>
      </c>
      <c r="K195" s="506">
        <v>307</v>
      </c>
      <c r="L195" s="506">
        <v>287.2</v>
      </c>
      <c r="M195" s="506">
        <v>12.82283</v>
      </c>
    </row>
    <row r="196" spans="1:13">
      <c r="A196" s="254">
        <v>186</v>
      </c>
      <c r="B196" s="509" t="s">
        <v>375</v>
      </c>
      <c r="C196" s="506">
        <v>96.9</v>
      </c>
      <c r="D196" s="507">
        <v>95.95</v>
      </c>
      <c r="E196" s="507">
        <v>93.95</v>
      </c>
      <c r="F196" s="507">
        <v>91</v>
      </c>
      <c r="G196" s="507">
        <v>89</v>
      </c>
      <c r="H196" s="507">
        <v>98.9</v>
      </c>
      <c r="I196" s="507">
        <v>100.9</v>
      </c>
      <c r="J196" s="507">
        <v>103.85000000000001</v>
      </c>
      <c r="K196" s="506">
        <v>97.95</v>
      </c>
      <c r="L196" s="506">
        <v>93</v>
      </c>
      <c r="M196" s="506">
        <v>4.76633</v>
      </c>
    </row>
    <row r="197" spans="1:13">
      <c r="A197" s="254">
        <v>187</v>
      </c>
      <c r="B197" s="509" t="s">
        <v>376</v>
      </c>
      <c r="C197" s="506">
        <v>85.6</v>
      </c>
      <c r="D197" s="507">
        <v>84.266666666666666</v>
      </c>
      <c r="E197" s="507">
        <v>81.833333333333329</v>
      </c>
      <c r="F197" s="507">
        <v>78.066666666666663</v>
      </c>
      <c r="G197" s="507">
        <v>75.633333333333326</v>
      </c>
      <c r="H197" s="507">
        <v>88.033333333333331</v>
      </c>
      <c r="I197" s="507">
        <v>90.466666666666669</v>
      </c>
      <c r="J197" s="507">
        <v>94.233333333333334</v>
      </c>
      <c r="K197" s="506">
        <v>86.7</v>
      </c>
      <c r="L197" s="506">
        <v>80.5</v>
      </c>
      <c r="M197" s="506">
        <v>17.96143</v>
      </c>
    </row>
    <row r="198" spans="1:13">
      <c r="A198" s="254">
        <v>188</v>
      </c>
      <c r="B198" s="509" t="s">
        <v>246</v>
      </c>
      <c r="C198" s="506">
        <v>260.10000000000002</v>
      </c>
      <c r="D198" s="507">
        <v>258.55</v>
      </c>
      <c r="E198" s="507">
        <v>250.60000000000002</v>
      </c>
      <c r="F198" s="507">
        <v>241.10000000000002</v>
      </c>
      <c r="G198" s="507">
        <v>233.15000000000003</v>
      </c>
      <c r="H198" s="507">
        <v>268.05</v>
      </c>
      <c r="I198" s="507">
        <v>275.99999999999994</v>
      </c>
      <c r="J198" s="507">
        <v>285.5</v>
      </c>
      <c r="K198" s="506">
        <v>266.5</v>
      </c>
      <c r="L198" s="506">
        <v>249.05</v>
      </c>
      <c r="M198" s="506">
        <v>21.103619999999999</v>
      </c>
    </row>
    <row r="199" spans="1:13">
      <c r="A199" s="254">
        <v>189</v>
      </c>
      <c r="B199" s="509" t="s">
        <v>377</v>
      </c>
      <c r="C199" s="506">
        <v>720.25</v>
      </c>
      <c r="D199" s="507">
        <v>711.05000000000007</v>
      </c>
      <c r="E199" s="507">
        <v>699.85000000000014</v>
      </c>
      <c r="F199" s="507">
        <v>679.45</v>
      </c>
      <c r="G199" s="507">
        <v>668.25000000000011</v>
      </c>
      <c r="H199" s="507">
        <v>731.45000000000016</v>
      </c>
      <c r="I199" s="507">
        <v>742.6500000000002</v>
      </c>
      <c r="J199" s="507">
        <v>763.05000000000018</v>
      </c>
      <c r="K199" s="506">
        <v>722.25</v>
      </c>
      <c r="L199" s="506">
        <v>690.65</v>
      </c>
      <c r="M199" s="506">
        <v>0.17637</v>
      </c>
    </row>
    <row r="200" spans="1:13">
      <c r="A200" s="254">
        <v>190</v>
      </c>
      <c r="B200" s="509" t="s">
        <v>247</v>
      </c>
      <c r="C200" s="506">
        <v>1589.2</v>
      </c>
      <c r="D200" s="507">
        <v>1566.3</v>
      </c>
      <c r="E200" s="507">
        <v>1527.8999999999999</v>
      </c>
      <c r="F200" s="507">
        <v>1466.6</v>
      </c>
      <c r="G200" s="507">
        <v>1428.1999999999998</v>
      </c>
      <c r="H200" s="507">
        <v>1627.6</v>
      </c>
      <c r="I200" s="507">
        <v>1666</v>
      </c>
      <c r="J200" s="507">
        <v>1727.3</v>
      </c>
      <c r="K200" s="506">
        <v>1604.7</v>
      </c>
      <c r="L200" s="506">
        <v>1505</v>
      </c>
      <c r="M200" s="506">
        <v>5.1547799999999997</v>
      </c>
    </row>
    <row r="201" spans="1:13">
      <c r="A201" s="254">
        <v>191</v>
      </c>
      <c r="B201" s="509" t="s">
        <v>107</v>
      </c>
      <c r="C201" s="506">
        <v>960.45</v>
      </c>
      <c r="D201" s="507">
        <v>955.7166666666667</v>
      </c>
      <c r="E201" s="507">
        <v>942.43333333333339</v>
      </c>
      <c r="F201" s="507">
        <v>924.41666666666674</v>
      </c>
      <c r="G201" s="507">
        <v>911.13333333333344</v>
      </c>
      <c r="H201" s="507">
        <v>973.73333333333335</v>
      </c>
      <c r="I201" s="507">
        <v>987.01666666666665</v>
      </c>
      <c r="J201" s="507">
        <v>1005.0333333333333</v>
      </c>
      <c r="K201" s="506">
        <v>969</v>
      </c>
      <c r="L201" s="506">
        <v>937.7</v>
      </c>
      <c r="M201" s="506">
        <v>90.041539999999998</v>
      </c>
    </row>
    <row r="202" spans="1:13">
      <c r="A202" s="254">
        <v>192</v>
      </c>
      <c r="B202" s="509" t="s">
        <v>248</v>
      </c>
      <c r="C202" s="506">
        <v>2871</v>
      </c>
      <c r="D202" s="507">
        <v>2858.0833333333335</v>
      </c>
      <c r="E202" s="507">
        <v>2785.666666666667</v>
      </c>
      <c r="F202" s="507">
        <v>2700.3333333333335</v>
      </c>
      <c r="G202" s="507">
        <v>2627.916666666667</v>
      </c>
      <c r="H202" s="507">
        <v>2943.416666666667</v>
      </c>
      <c r="I202" s="507">
        <v>3015.8333333333339</v>
      </c>
      <c r="J202" s="507">
        <v>3101.166666666667</v>
      </c>
      <c r="K202" s="506">
        <v>2930.5</v>
      </c>
      <c r="L202" s="506">
        <v>2772.75</v>
      </c>
      <c r="M202" s="506">
        <v>4.07477</v>
      </c>
    </row>
    <row r="203" spans="1:13">
      <c r="A203" s="254">
        <v>193</v>
      </c>
      <c r="B203" s="509" t="s">
        <v>109</v>
      </c>
      <c r="C203" s="506">
        <v>1497.5</v>
      </c>
      <c r="D203" s="507">
        <v>1494.25</v>
      </c>
      <c r="E203" s="507">
        <v>1477.3</v>
      </c>
      <c r="F203" s="507">
        <v>1457.1</v>
      </c>
      <c r="G203" s="507">
        <v>1440.1499999999999</v>
      </c>
      <c r="H203" s="507">
        <v>1514.45</v>
      </c>
      <c r="I203" s="507">
        <v>1531.3999999999999</v>
      </c>
      <c r="J203" s="507">
        <v>1551.6000000000001</v>
      </c>
      <c r="K203" s="506">
        <v>1511.2</v>
      </c>
      <c r="L203" s="506">
        <v>1474.05</v>
      </c>
      <c r="M203" s="506">
        <v>106.1751</v>
      </c>
    </row>
    <row r="204" spans="1:13">
      <c r="A204" s="254">
        <v>194</v>
      </c>
      <c r="B204" s="509" t="s">
        <v>249</v>
      </c>
      <c r="C204" s="506">
        <v>688.45</v>
      </c>
      <c r="D204" s="507">
        <v>684.1</v>
      </c>
      <c r="E204" s="507">
        <v>678.2</v>
      </c>
      <c r="F204" s="507">
        <v>667.95</v>
      </c>
      <c r="G204" s="507">
        <v>662.05000000000007</v>
      </c>
      <c r="H204" s="507">
        <v>694.35</v>
      </c>
      <c r="I204" s="507">
        <v>700.24999999999989</v>
      </c>
      <c r="J204" s="507">
        <v>710.5</v>
      </c>
      <c r="K204" s="506">
        <v>690</v>
      </c>
      <c r="L204" s="506">
        <v>673.85</v>
      </c>
      <c r="M204" s="506">
        <v>31.469989999999999</v>
      </c>
    </row>
    <row r="205" spans="1:13">
      <c r="A205" s="254">
        <v>195</v>
      </c>
      <c r="B205" s="509" t="s">
        <v>382</v>
      </c>
      <c r="C205" s="506">
        <v>26.3</v>
      </c>
      <c r="D205" s="507">
        <v>25.916666666666668</v>
      </c>
      <c r="E205" s="507">
        <v>25.383333333333336</v>
      </c>
      <c r="F205" s="507">
        <v>24.466666666666669</v>
      </c>
      <c r="G205" s="507">
        <v>23.933333333333337</v>
      </c>
      <c r="H205" s="507">
        <v>26.833333333333336</v>
      </c>
      <c r="I205" s="507">
        <v>27.366666666666667</v>
      </c>
      <c r="J205" s="507">
        <v>28.283333333333335</v>
      </c>
      <c r="K205" s="506">
        <v>26.45</v>
      </c>
      <c r="L205" s="506">
        <v>25</v>
      </c>
      <c r="M205" s="506">
        <v>49.3108</v>
      </c>
    </row>
    <row r="206" spans="1:13">
      <c r="A206" s="254">
        <v>196</v>
      </c>
      <c r="B206" s="509" t="s">
        <v>378</v>
      </c>
      <c r="C206" s="506">
        <v>29.45</v>
      </c>
      <c r="D206" s="507">
        <v>29.166666666666668</v>
      </c>
      <c r="E206" s="507">
        <v>28.633333333333336</v>
      </c>
      <c r="F206" s="507">
        <v>27.81666666666667</v>
      </c>
      <c r="G206" s="507">
        <v>27.283333333333339</v>
      </c>
      <c r="H206" s="507">
        <v>29.983333333333334</v>
      </c>
      <c r="I206" s="507">
        <v>30.516666666666666</v>
      </c>
      <c r="J206" s="507">
        <v>31.333333333333332</v>
      </c>
      <c r="K206" s="506">
        <v>29.7</v>
      </c>
      <c r="L206" s="506">
        <v>28.35</v>
      </c>
      <c r="M206" s="506">
        <v>5.9894100000000003</v>
      </c>
    </row>
    <row r="207" spans="1:13">
      <c r="A207" s="254">
        <v>197</v>
      </c>
      <c r="B207" s="509" t="s">
        <v>379</v>
      </c>
      <c r="C207" s="506">
        <v>744</v>
      </c>
      <c r="D207" s="507">
        <v>738.15</v>
      </c>
      <c r="E207" s="507">
        <v>726.55</v>
      </c>
      <c r="F207" s="507">
        <v>709.1</v>
      </c>
      <c r="G207" s="507">
        <v>697.5</v>
      </c>
      <c r="H207" s="507">
        <v>755.59999999999991</v>
      </c>
      <c r="I207" s="507">
        <v>767.2</v>
      </c>
      <c r="J207" s="507">
        <v>784.64999999999986</v>
      </c>
      <c r="K207" s="506">
        <v>749.75</v>
      </c>
      <c r="L207" s="506">
        <v>720.7</v>
      </c>
      <c r="M207" s="506">
        <v>0.21919</v>
      </c>
    </row>
    <row r="208" spans="1:13">
      <c r="A208" s="254">
        <v>198</v>
      </c>
      <c r="B208" s="509" t="s">
        <v>105</v>
      </c>
      <c r="C208" s="506">
        <v>1043.95</v>
      </c>
      <c r="D208" s="507">
        <v>1025.8999999999999</v>
      </c>
      <c r="E208" s="507">
        <v>1004.5499999999997</v>
      </c>
      <c r="F208" s="507">
        <v>965.14999999999986</v>
      </c>
      <c r="G208" s="507">
        <v>943.79999999999973</v>
      </c>
      <c r="H208" s="507">
        <v>1065.2999999999997</v>
      </c>
      <c r="I208" s="507">
        <v>1086.6499999999996</v>
      </c>
      <c r="J208" s="507">
        <v>1126.0499999999997</v>
      </c>
      <c r="K208" s="506">
        <v>1047.25</v>
      </c>
      <c r="L208" s="506">
        <v>986.5</v>
      </c>
      <c r="M208" s="506">
        <v>31.508759999999999</v>
      </c>
    </row>
    <row r="209" spans="1:13">
      <c r="A209" s="254">
        <v>199</v>
      </c>
      <c r="B209" s="509" t="s">
        <v>380</v>
      </c>
      <c r="C209" s="506">
        <v>218.85</v>
      </c>
      <c r="D209" s="507">
        <v>217.16666666666666</v>
      </c>
      <c r="E209" s="507">
        <v>214.33333333333331</v>
      </c>
      <c r="F209" s="507">
        <v>209.81666666666666</v>
      </c>
      <c r="G209" s="507">
        <v>206.98333333333332</v>
      </c>
      <c r="H209" s="507">
        <v>221.68333333333331</v>
      </c>
      <c r="I209" s="507">
        <v>224.51666666666662</v>
      </c>
      <c r="J209" s="507">
        <v>229.0333333333333</v>
      </c>
      <c r="K209" s="506">
        <v>220</v>
      </c>
      <c r="L209" s="506">
        <v>212.65</v>
      </c>
      <c r="M209" s="506">
        <v>1.73238</v>
      </c>
    </row>
    <row r="210" spans="1:13">
      <c r="A210" s="254">
        <v>200</v>
      </c>
      <c r="B210" s="509" t="s">
        <v>381</v>
      </c>
      <c r="C210" s="506">
        <v>309.35000000000002</v>
      </c>
      <c r="D210" s="507">
        <v>306.71666666666664</v>
      </c>
      <c r="E210" s="507">
        <v>298.2833333333333</v>
      </c>
      <c r="F210" s="507">
        <v>287.21666666666664</v>
      </c>
      <c r="G210" s="507">
        <v>278.7833333333333</v>
      </c>
      <c r="H210" s="507">
        <v>317.7833333333333</v>
      </c>
      <c r="I210" s="507">
        <v>326.21666666666658</v>
      </c>
      <c r="J210" s="507">
        <v>337.2833333333333</v>
      </c>
      <c r="K210" s="506">
        <v>315.14999999999998</v>
      </c>
      <c r="L210" s="506">
        <v>295.64999999999998</v>
      </c>
      <c r="M210" s="506">
        <v>1.2561100000000001</v>
      </c>
    </row>
    <row r="211" spans="1:13">
      <c r="A211" s="254">
        <v>201</v>
      </c>
      <c r="B211" s="509" t="s">
        <v>110</v>
      </c>
      <c r="C211" s="506">
        <v>3119.15</v>
      </c>
      <c r="D211" s="507">
        <v>3095.7333333333336</v>
      </c>
      <c r="E211" s="507">
        <v>3059.416666666667</v>
      </c>
      <c r="F211" s="507">
        <v>2999.6833333333334</v>
      </c>
      <c r="G211" s="507">
        <v>2963.3666666666668</v>
      </c>
      <c r="H211" s="507">
        <v>3155.4666666666672</v>
      </c>
      <c r="I211" s="507">
        <v>3191.7833333333338</v>
      </c>
      <c r="J211" s="507">
        <v>3251.5166666666673</v>
      </c>
      <c r="K211" s="506">
        <v>3132.05</v>
      </c>
      <c r="L211" s="506">
        <v>3036</v>
      </c>
      <c r="M211" s="506">
        <v>15.5456</v>
      </c>
    </row>
    <row r="212" spans="1:13">
      <c r="A212" s="254">
        <v>202</v>
      </c>
      <c r="B212" s="509" t="s">
        <v>383</v>
      </c>
      <c r="C212" s="506">
        <v>42.5</v>
      </c>
      <c r="D212" s="507">
        <v>42</v>
      </c>
      <c r="E212" s="507">
        <v>41</v>
      </c>
      <c r="F212" s="507">
        <v>39.5</v>
      </c>
      <c r="G212" s="507">
        <v>38.5</v>
      </c>
      <c r="H212" s="507">
        <v>43.5</v>
      </c>
      <c r="I212" s="507">
        <v>44.5</v>
      </c>
      <c r="J212" s="507">
        <v>46</v>
      </c>
      <c r="K212" s="506">
        <v>43</v>
      </c>
      <c r="L212" s="506">
        <v>40.5</v>
      </c>
      <c r="M212" s="506">
        <v>61.572150000000001</v>
      </c>
    </row>
    <row r="213" spans="1:13">
      <c r="A213" s="254">
        <v>203</v>
      </c>
      <c r="B213" s="509" t="s">
        <v>112</v>
      </c>
      <c r="C213" s="506">
        <v>335.1</v>
      </c>
      <c r="D213" s="507">
        <v>331.8</v>
      </c>
      <c r="E213" s="507">
        <v>323.90000000000003</v>
      </c>
      <c r="F213" s="507">
        <v>312.70000000000005</v>
      </c>
      <c r="G213" s="507">
        <v>304.80000000000007</v>
      </c>
      <c r="H213" s="507">
        <v>343</v>
      </c>
      <c r="I213" s="507">
        <v>350.9</v>
      </c>
      <c r="J213" s="507">
        <v>362.09999999999997</v>
      </c>
      <c r="K213" s="506">
        <v>339.7</v>
      </c>
      <c r="L213" s="506">
        <v>320.60000000000002</v>
      </c>
      <c r="M213" s="506">
        <v>167.53538</v>
      </c>
    </row>
    <row r="214" spans="1:13">
      <c r="A214" s="254">
        <v>204</v>
      </c>
      <c r="B214" s="509" t="s">
        <v>384</v>
      </c>
      <c r="C214" s="506">
        <v>1032.05</v>
      </c>
      <c r="D214" s="507">
        <v>1022.75</v>
      </c>
      <c r="E214" s="507">
        <v>991.8</v>
      </c>
      <c r="F214" s="507">
        <v>951.55</v>
      </c>
      <c r="G214" s="507">
        <v>920.59999999999991</v>
      </c>
      <c r="H214" s="507">
        <v>1063</v>
      </c>
      <c r="I214" s="507">
        <v>1093.9499999999998</v>
      </c>
      <c r="J214" s="507">
        <v>1134.2</v>
      </c>
      <c r="K214" s="506">
        <v>1053.7</v>
      </c>
      <c r="L214" s="506">
        <v>982.5</v>
      </c>
      <c r="M214" s="506">
        <v>19.83886</v>
      </c>
    </row>
    <row r="215" spans="1:13">
      <c r="A215" s="254">
        <v>205</v>
      </c>
      <c r="B215" s="509" t="s">
        <v>385</v>
      </c>
      <c r="C215" s="506">
        <v>125.85</v>
      </c>
      <c r="D215" s="507">
        <v>121.91666666666667</v>
      </c>
      <c r="E215" s="507">
        <v>117.93333333333334</v>
      </c>
      <c r="F215" s="507">
        <v>110.01666666666667</v>
      </c>
      <c r="G215" s="507">
        <v>106.03333333333333</v>
      </c>
      <c r="H215" s="507">
        <v>129.83333333333334</v>
      </c>
      <c r="I215" s="507">
        <v>133.81666666666666</v>
      </c>
      <c r="J215" s="507">
        <v>141.73333333333335</v>
      </c>
      <c r="K215" s="506">
        <v>125.9</v>
      </c>
      <c r="L215" s="506">
        <v>114</v>
      </c>
      <c r="M215" s="506">
        <v>49.993110000000001</v>
      </c>
    </row>
    <row r="216" spans="1:13">
      <c r="A216" s="254">
        <v>206</v>
      </c>
      <c r="B216" s="509" t="s">
        <v>113</v>
      </c>
      <c r="C216" s="506">
        <v>234.75</v>
      </c>
      <c r="D216" s="507">
        <v>234.18333333333331</v>
      </c>
      <c r="E216" s="507">
        <v>230.91666666666663</v>
      </c>
      <c r="F216" s="507">
        <v>227.08333333333331</v>
      </c>
      <c r="G216" s="507">
        <v>223.81666666666663</v>
      </c>
      <c r="H216" s="507">
        <v>238.01666666666662</v>
      </c>
      <c r="I216" s="507">
        <v>241.28333333333333</v>
      </c>
      <c r="J216" s="507">
        <v>245.11666666666662</v>
      </c>
      <c r="K216" s="506">
        <v>237.45</v>
      </c>
      <c r="L216" s="506">
        <v>230.35</v>
      </c>
      <c r="M216" s="506">
        <v>69.224010000000007</v>
      </c>
    </row>
    <row r="217" spans="1:13">
      <c r="A217" s="254">
        <v>207</v>
      </c>
      <c r="B217" s="509" t="s">
        <v>114</v>
      </c>
      <c r="C217" s="506">
        <v>2312.0500000000002</v>
      </c>
      <c r="D217" s="507">
        <v>2276.2666666666669</v>
      </c>
      <c r="E217" s="507">
        <v>2227.2833333333338</v>
      </c>
      <c r="F217" s="507">
        <v>2142.5166666666669</v>
      </c>
      <c r="G217" s="507">
        <v>2093.5333333333338</v>
      </c>
      <c r="H217" s="507">
        <v>2361.0333333333338</v>
      </c>
      <c r="I217" s="507">
        <v>2410.0166666666664</v>
      </c>
      <c r="J217" s="507">
        <v>2494.7833333333338</v>
      </c>
      <c r="K217" s="506">
        <v>2325.25</v>
      </c>
      <c r="L217" s="506">
        <v>2191.5</v>
      </c>
      <c r="M217" s="506">
        <v>53.822139999999997</v>
      </c>
    </row>
    <row r="218" spans="1:13">
      <c r="A218" s="254">
        <v>208</v>
      </c>
      <c r="B218" s="509" t="s">
        <v>250</v>
      </c>
      <c r="C218" s="506">
        <v>283.35000000000002</v>
      </c>
      <c r="D218" s="507">
        <v>281.7833333333333</v>
      </c>
      <c r="E218" s="507">
        <v>273.86666666666662</v>
      </c>
      <c r="F218" s="507">
        <v>264.38333333333333</v>
      </c>
      <c r="G218" s="507">
        <v>256.46666666666664</v>
      </c>
      <c r="H218" s="507">
        <v>291.26666666666659</v>
      </c>
      <c r="I218" s="507">
        <v>299.18333333333334</v>
      </c>
      <c r="J218" s="507">
        <v>308.66666666666657</v>
      </c>
      <c r="K218" s="506">
        <v>289.7</v>
      </c>
      <c r="L218" s="506">
        <v>272.3</v>
      </c>
      <c r="M218" s="506">
        <v>9.9883199999999999</v>
      </c>
    </row>
    <row r="219" spans="1:13">
      <c r="A219" s="254">
        <v>209</v>
      </c>
      <c r="B219" s="509" t="s">
        <v>386</v>
      </c>
      <c r="C219" s="506">
        <v>42919.15</v>
      </c>
      <c r="D219" s="507">
        <v>43703.716666666674</v>
      </c>
      <c r="E219" s="507">
        <v>41257.483333333352</v>
      </c>
      <c r="F219" s="507">
        <v>39595.81666666668</v>
      </c>
      <c r="G219" s="507">
        <v>37149.583333333358</v>
      </c>
      <c r="H219" s="507">
        <v>45365.383333333346</v>
      </c>
      <c r="I219" s="507">
        <v>47811.616666666669</v>
      </c>
      <c r="J219" s="507">
        <v>49473.28333333334</v>
      </c>
      <c r="K219" s="506">
        <v>46149.95</v>
      </c>
      <c r="L219" s="506">
        <v>42042.05</v>
      </c>
      <c r="M219" s="506">
        <v>1.32081</v>
      </c>
    </row>
    <row r="220" spans="1:13">
      <c r="A220" s="254">
        <v>210</v>
      </c>
      <c r="B220" s="509" t="s">
        <v>251</v>
      </c>
      <c r="C220" s="506">
        <v>46.4</v>
      </c>
      <c r="D220" s="507">
        <v>45.93333333333333</v>
      </c>
      <c r="E220" s="507">
        <v>45.066666666666663</v>
      </c>
      <c r="F220" s="507">
        <v>43.733333333333334</v>
      </c>
      <c r="G220" s="507">
        <v>42.866666666666667</v>
      </c>
      <c r="H220" s="507">
        <v>47.266666666666659</v>
      </c>
      <c r="I220" s="507">
        <v>48.133333333333319</v>
      </c>
      <c r="J220" s="507">
        <v>49.466666666666654</v>
      </c>
      <c r="K220" s="506">
        <v>46.8</v>
      </c>
      <c r="L220" s="506">
        <v>44.6</v>
      </c>
      <c r="M220" s="506">
        <v>26.192920000000001</v>
      </c>
    </row>
    <row r="221" spans="1:13">
      <c r="A221" s="254">
        <v>211</v>
      </c>
      <c r="B221" s="509" t="s">
        <v>108</v>
      </c>
      <c r="C221" s="506">
        <v>2531.65</v>
      </c>
      <c r="D221" s="507">
        <v>2526.7833333333333</v>
      </c>
      <c r="E221" s="507">
        <v>2486.5666666666666</v>
      </c>
      <c r="F221" s="507">
        <v>2441.4833333333331</v>
      </c>
      <c r="G221" s="507">
        <v>2401.2666666666664</v>
      </c>
      <c r="H221" s="507">
        <v>2571.8666666666668</v>
      </c>
      <c r="I221" s="507">
        <v>2612.083333333333</v>
      </c>
      <c r="J221" s="507">
        <v>2657.166666666667</v>
      </c>
      <c r="K221" s="506">
        <v>2567</v>
      </c>
      <c r="L221" s="506">
        <v>2481.6999999999998</v>
      </c>
      <c r="M221" s="506">
        <v>52.777630000000002</v>
      </c>
    </row>
    <row r="222" spans="1:13">
      <c r="A222" s="254">
        <v>212</v>
      </c>
      <c r="B222" s="509" t="s">
        <v>836</v>
      </c>
      <c r="C222" s="506">
        <v>276.14999999999998</v>
      </c>
      <c r="D222" s="507">
        <v>275.7</v>
      </c>
      <c r="E222" s="507">
        <v>270.59999999999997</v>
      </c>
      <c r="F222" s="507">
        <v>265.04999999999995</v>
      </c>
      <c r="G222" s="507">
        <v>259.94999999999993</v>
      </c>
      <c r="H222" s="507">
        <v>281.25</v>
      </c>
      <c r="I222" s="507">
        <v>286.35000000000002</v>
      </c>
      <c r="J222" s="507">
        <v>291.90000000000003</v>
      </c>
      <c r="K222" s="506">
        <v>280.8</v>
      </c>
      <c r="L222" s="506">
        <v>270.14999999999998</v>
      </c>
      <c r="M222" s="506">
        <v>0.61684000000000005</v>
      </c>
    </row>
    <row r="223" spans="1:13">
      <c r="A223" s="254">
        <v>213</v>
      </c>
      <c r="B223" s="509" t="s">
        <v>116</v>
      </c>
      <c r="C223" s="506">
        <v>586.65</v>
      </c>
      <c r="D223" s="507">
        <v>581.85</v>
      </c>
      <c r="E223" s="507">
        <v>574.80000000000007</v>
      </c>
      <c r="F223" s="507">
        <v>562.95000000000005</v>
      </c>
      <c r="G223" s="507">
        <v>555.90000000000009</v>
      </c>
      <c r="H223" s="507">
        <v>593.70000000000005</v>
      </c>
      <c r="I223" s="507">
        <v>600.75</v>
      </c>
      <c r="J223" s="507">
        <v>612.6</v>
      </c>
      <c r="K223" s="506">
        <v>588.9</v>
      </c>
      <c r="L223" s="506">
        <v>570</v>
      </c>
      <c r="M223" s="506">
        <v>291.62617999999998</v>
      </c>
    </row>
    <row r="224" spans="1:13">
      <c r="A224" s="254">
        <v>214</v>
      </c>
      <c r="B224" s="509" t="s">
        <v>252</v>
      </c>
      <c r="C224" s="506">
        <v>1436.6</v>
      </c>
      <c r="D224" s="507">
        <v>1427.1166666666668</v>
      </c>
      <c r="E224" s="507">
        <v>1411.7333333333336</v>
      </c>
      <c r="F224" s="507">
        <v>1386.8666666666668</v>
      </c>
      <c r="G224" s="507">
        <v>1371.4833333333336</v>
      </c>
      <c r="H224" s="507">
        <v>1451.9833333333336</v>
      </c>
      <c r="I224" s="507">
        <v>1467.3666666666668</v>
      </c>
      <c r="J224" s="507">
        <v>1492.2333333333336</v>
      </c>
      <c r="K224" s="506">
        <v>1442.5</v>
      </c>
      <c r="L224" s="506">
        <v>1402.25</v>
      </c>
      <c r="M224" s="506">
        <v>5.81236</v>
      </c>
    </row>
    <row r="225" spans="1:13">
      <c r="A225" s="254">
        <v>215</v>
      </c>
      <c r="B225" s="509" t="s">
        <v>117</v>
      </c>
      <c r="C225" s="506">
        <v>430.05</v>
      </c>
      <c r="D225" s="507">
        <v>427.06666666666666</v>
      </c>
      <c r="E225" s="507">
        <v>421.48333333333335</v>
      </c>
      <c r="F225" s="507">
        <v>412.91666666666669</v>
      </c>
      <c r="G225" s="507">
        <v>407.33333333333337</v>
      </c>
      <c r="H225" s="507">
        <v>435.63333333333333</v>
      </c>
      <c r="I225" s="507">
        <v>441.2166666666667</v>
      </c>
      <c r="J225" s="507">
        <v>449.7833333333333</v>
      </c>
      <c r="K225" s="506">
        <v>432.65</v>
      </c>
      <c r="L225" s="506">
        <v>418.5</v>
      </c>
      <c r="M225" s="506">
        <v>33.473350000000003</v>
      </c>
    </row>
    <row r="226" spans="1:13">
      <c r="A226" s="254">
        <v>216</v>
      </c>
      <c r="B226" s="509" t="s">
        <v>387</v>
      </c>
      <c r="C226" s="506">
        <v>410</v>
      </c>
      <c r="D226" s="507">
        <v>406.09999999999997</v>
      </c>
      <c r="E226" s="507">
        <v>398.89999999999992</v>
      </c>
      <c r="F226" s="507">
        <v>387.79999999999995</v>
      </c>
      <c r="G226" s="507">
        <v>380.59999999999991</v>
      </c>
      <c r="H226" s="507">
        <v>417.19999999999993</v>
      </c>
      <c r="I226" s="507">
        <v>424.4</v>
      </c>
      <c r="J226" s="507">
        <v>435.49999999999994</v>
      </c>
      <c r="K226" s="506">
        <v>413.3</v>
      </c>
      <c r="L226" s="506">
        <v>395</v>
      </c>
      <c r="M226" s="506">
        <v>7.4926700000000004</v>
      </c>
    </row>
    <row r="227" spans="1:13">
      <c r="A227" s="254">
        <v>217</v>
      </c>
      <c r="B227" s="509" t="s">
        <v>388</v>
      </c>
      <c r="C227" s="506">
        <v>3344.25</v>
      </c>
      <c r="D227" s="507">
        <v>3162.7999999999997</v>
      </c>
      <c r="E227" s="507">
        <v>2981.3499999999995</v>
      </c>
      <c r="F227" s="507">
        <v>2618.4499999999998</v>
      </c>
      <c r="G227" s="507">
        <v>2436.9999999999995</v>
      </c>
      <c r="H227" s="507">
        <v>3525.6999999999994</v>
      </c>
      <c r="I227" s="507">
        <v>3707.1499999999992</v>
      </c>
      <c r="J227" s="507">
        <v>4070.0499999999993</v>
      </c>
      <c r="K227" s="506">
        <v>3344.25</v>
      </c>
      <c r="L227" s="506">
        <v>2799.9</v>
      </c>
      <c r="M227" s="506">
        <v>2.7577199999999999</v>
      </c>
    </row>
    <row r="228" spans="1:13">
      <c r="A228" s="254">
        <v>218</v>
      </c>
      <c r="B228" s="509" t="s">
        <v>253</v>
      </c>
      <c r="C228" s="506">
        <v>37.35</v>
      </c>
      <c r="D228" s="507">
        <v>36.183333333333337</v>
      </c>
      <c r="E228" s="507">
        <v>34.666666666666671</v>
      </c>
      <c r="F228" s="507">
        <v>31.983333333333334</v>
      </c>
      <c r="G228" s="507">
        <v>30.466666666666669</v>
      </c>
      <c r="H228" s="507">
        <v>38.866666666666674</v>
      </c>
      <c r="I228" s="507">
        <v>40.38333333333334</v>
      </c>
      <c r="J228" s="507">
        <v>43.066666666666677</v>
      </c>
      <c r="K228" s="506">
        <v>37.700000000000003</v>
      </c>
      <c r="L228" s="506">
        <v>33.5</v>
      </c>
      <c r="M228" s="506">
        <v>392.77845000000002</v>
      </c>
    </row>
    <row r="229" spans="1:13">
      <c r="A229" s="254">
        <v>219</v>
      </c>
      <c r="B229" s="509" t="s">
        <v>119</v>
      </c>
      <c r="C229" s="506">
        <v>60.35</v>
      </c>
      <c r="D229" s="507">
        <v>59.033333333333331</v>
      </c>
      <c r="E229" s="507">
        <v>57.316666666666663</v>
      </c>
      <c r="F229" s="507">
        <v>54.283333333333331</v>
      </c>
      <c r="G229" s="507">
        <v>52.566666666666663</v>
      </c>
      <c r="H229" s="507">
        <v>62.066666666666663</v>
      </c>
      <c r="I229" s="507">
        <v>63.783333333333331</v>
      </c>
      <c r="J229" s="507">
        <v>66.816666666666663</v>
      </c>
      <c r="K229" s="506">
        <v>60.75</v>
      </c>
      <c r="L229" s="506">
        <v>56</v>
      </c>
      <c r="M229" s="506">
        <v>657.94213999999999</v>
      </c>
    </row>
    <row r="230" spans="1:13">
      <c r="A230" s="254">
        <v>220</v>
      </c>
      <c r="B230" s="509" t="s">
        <v>389</v>
      </c>
      <c r="C230" s="506">
        <v>50.4</v>
      </c>
      <c r="D230" s="507">
        <v>49.733333333333327</v>
      </c>
      <c r="E230" s="507">
        <v>48.216666666666654</v>
      </c>
      <c r="F230" s="507">
        <v>46.033333333333324</v>
      </c>
      <c r="G230" s="507">
        <v>44.516666666666652</v>
      </c>
      <c r="H230" s="507">
        <v>51.916666666666657</v>
      </c>
      <c r="I230" s="507">
        <v>53.433333333333323</v>
      </c>
      <c r="J230" s="507">
        <v>55.61666666666666</v>
      </c>
      <c r="K230" s="506">
        <v>51.25</v>
      </c>
      <c r="L230" s="506">
        <v>47.55</v>
      </c>
      <c r="M230" s="506">
        <v>97.388819999999996</v>
      </c>
    </row>
    <row r="231" spans="1:13">
      <c r="A231" s="254">
        <v>221</v>
      </c>
      <c r="B231" s="509" t="s">
        <v>390</v>
      </c>
      <c r="C231" s="506">
        <v>1082.3</v>
      </c>
      <c r="D231" s="507">
        <v>1075.6333333333334</v>
      </c>
      <c r="E231" s="507">
        <v>1060.3166666666668</v>
      </c>
      <c r="F231" s="507">
        <v>1038.3333333333335</v>
      </c>
      <c r="G231" s="507">
        <v>1023.0166666666669</v>
      </c>
      <c r="H231" s="507">
        <v>1097.6166666666668</v>
      </c>
      <c r="I231" s="507">
        <v>1112.9333333333334</v>
      </c>
      <c r="J231" s="507">
        <v>1134.9166666666667</v>
      </c>
      <c r="K231" s="506">
        <v>1090.95</v>
      </c>
      <c r="L231" s="506">
        <v>1053.6500000000001</v>
      </c>
      <c r="M231" s="506">
        <v>0.25982</v>
      </c>
    </row>
    <row r="232" spans="1:13">
      <c r="A232" s="254">
        <v>222</v>
      </c>
      <c r="B232" s="509" t="s">
        <v>391</v>
      </c>
      <c r="C232" s="506">
        <v>301.75</v>
      </c>
      <c r="D232" s="507">
        <v>302.76666666666665</v>
      </c>
      <c r="E232" s="507">
        <v>296.98333333333329</v>
      </c>
      <c r="F232" s="507">
        <v>292.21666666666664</v>
      </c>
      <c r="G232" s="507">
        <v>286.43333333333328</v>
      </c>
      <c r="H232" s="507">
        <v>307.5333333333333</v>
      </c>
      <c r="I232" s="507">
        <v>313.31666666666661</v>
      </c>
      <c r="J232" s="507">
        <v>318.08333333333331</v>
      </c>
      <c r="K232" s="506">
        <v>308.55</v>
      </c>
      <c r="L232" s="506">
        <v>298</v>
      </c>
      <c r="M232" s="506">
        <v>83.792349999999999</v>
      </c>
    </row>
    <row r="233" spans="1:13">
      <c r="A233" s="254">
        <v>223</v>
      </c>
      <c r="B233" s="509" t="s">
        <v>746</v>
      </c>
      <c r="C233" s="506">
        <v>1173.3499999999999</v>
      </c>
      <c r="D233" s="507">
        <v>1169.1833333333334</v>
      </c>
      <c r="E233" s="507">
        <v>1150.3666666666668</v>
      </c>
      <c r="F233" s="507">
        <v>1127.3833333333334</v>
      </c>
      <c r="G233" s="507">
        <v>1108.5666666666668</v>
      </c>
      <c r="H233" s="507">
        <v>1192.1666666666667</v>
      </c>
      <c r="I233" s="507">
        <v>1210.9833333333333</v>
      </c>
      <c r="J233" s="507">
        <v>1233.9666666666667</v>
      </c>
      <c r="K233" s="506">
        <v>1188</v>
      </c>
      <c r="L233" s="506">
        <v>1146.2</v>
      </c>
      <c r="M233" s="506">
        <v>0.16547000000000001</v>
      </c>
    </row>
    <row r="234" spans="1:13">
      <c r="A234" s="254">
        <v>224</v>
      </c>
      <c r="B234" s="509" t="s">
        <v>750</v>
      </c>
      <c r="C234" s="506">
        <v>580.25</v>
      </c>
      <c r="D234" s="507">
        <v>574.41666666666663</v>
      </c>
      <c r="E234" s="507">
        <v>561.83333333333326</v>
      </c>
      <c r="F234" s="507">
        <v>543.41666666666663</v>
      </c>
      <c r="G234" s="507">
        <v>530.83333333333326</v>
      </c>
      <c r="H234" s="507">
        <v>592.83333333333326</v>
      </c>
      <c r="I234" s="507">
        <v>605.41666666666652</v>
      </c>
      <c r="J234" s="507">
        <v>623.83333333333326</v>
      </c>
      <c r="K234" s="506">
        <v>587</v>
      </c>
      <c r="L234" s="506">
        <v>556</v>
      </c>
      <c r="M234" s="506">
        <v>5.6486700000000001</v>
      </c>
    </row>
    <row r="235" spans="1:13">
      <c r="A235" s="254">
        <v>225</v>
      </c>
      <c r="B235" s="509" t="s">
        <v>392</v>
      </c>
      <c r="C235" s="506">
        <v>110.4</v>
      </c>
      <c r="D235" s="507">
        <v>109.56666666666666</v>
      </c>
      <c r="E235" s="507">
        <v>106.88333333333333</v>
      </c>
      <c r="F235" s="507">
        <v>103.36666666666666</v>
      </c>
      <c r="G235" s="507">
        <v>100.68333333333332</v>
      </c>
      <c r="H235" s="507">
        <v>113.08333333333333</v>
      </c>
      <c r="I235" s="507">
        <v>115.76666666666667</v>
      </c>
      <c r="J235" s="507">
        <v>119.28333333333333</v>
      </c>
      <c r="K235" s="506">
        <v>112.25</v>
      </c>
      <c r="L235" s="506">
        <v>106.05</v>
      </c>
      <c r="M235" s="506">
        <v>30.708100000000002</v>
      </c>
    </row>
    <row r="236" spans="1:13">
      <c r="A236" s="254">
        <v>226</v>
      </c>
      <c r="B236" s="509" t="s">
        <v>393</v>
      </c>
      <c r="C236" s="506">
        <v>83.55</v>
      </c>
      <c r="D236" s="507">
        <v>82.399999999999991</v>
      </c>
      <c r="E236" s="507">
        <v>80.499999999999986</v>
      </c>
      <c r="F236" s="507">
        <v>77.449999999999989</v>
      </c>
      <c r="G236" s="507">
        <v>75.549999999999983</v>
      </c>
      <c r="H236" s="507">
        <v>85.449999999999989</v>
      </c>
      <c r="I236" s="507">
        <v>87.35</v>
      </c>
      <c r="J236" s="507">
        <v>90.399999999999991</v>
      </c>
      <c r="K236" s="506">
        <v>84.3</v>
      </c>
      <c r="L236" s="506">
        <v>79.349999999999994</v>
      </c>
      <c r="M236" s="506">
        <v>37.078690000000002</v>
      </c>
    </row>
    <row r="237" spans="1:13">
      <c r="A237" s="254">
        <v>227</v>
      </c>
      <c r="B237" s="509" t="s">
        <v>126</v>
      </c>
      <c r="C237" s="506">
        <v>222.95</v>
      </c>
      <c r="D237" s="507">
        <v>221.55000000000004</v>
      </c>
      <c r="E237" s="507">
        <v>216.95000000000007</v>
      </c>
      <c r="F237" s="507">
        <v>210.95000000000005</v>
      </c>
      <c r="G237" s="507">
        <v>206.35000000000008</v>
      </c>
      <c r="H237" s="507">
        <v>227.55000000000007</v>
      </c>
      <c r="I237" s="507">
        <v>232.15000000000003</v>
      </c>
      <c r="J237" s="507">
        <v>238.15000000000006</v>
      </c>
      <c r="K237" s="506">
        <v>226.15</v>
      </c>
      <c r="L237" s="506">
        <v>215.55</v>
      </c>
      <c r="M237" s="506">
        <v>1341.8499400000001</v>
      </c>
    </row>
    <row r="238" spans="1:13">
      <c r="A238" s="254">
        <v>228</v>
      </c>
      <c r="B238" s="509" t="s">
        <v>395</v>
      </c>
      <c r="C238" s="506">
        <v>118.3</v>
      </c>
      <c r="D238" s="507">
        <v>117.61666666666667</v>
      </c>
      <c r="E238" s="507">
        <v>115.48333333333335</v>
      </c>
      <c r="F238" s="507">
        <v>112.66666666666667</v>
      </c>
      <c r="G238" s="507">
        <v>110.53333333333335</v>
      </c>
      <c r="H238" s="507">
        <v>120.43333333333335</v>
      </c>
      <c r="I238" s="507">
        <v>122.56666666666668</v>
      </c>
      <c r="J238" s="507">
        <v>125.38333333333335</v>
      </c>
      <c r="K238" s="506">
        <v>119.75</v>
      </c>
      <c r="L238" s="506">
        <v>114.8</v>
      </c>
      <c r="M238" s="506">
        <v>6.5277399999999997</v>
      </c>
    </row>
    <row r="239" spans="1:13">
      <c r="A239" s="254">
        <v>229</v>
      </c>
      <c r="B239" s="509" t="s">
        <v>396</v>
      </c>
      <c r="C239" s="506">
        <v>162.1</v>
      </c>
      <c r="D239" s="507">
        <v>160.4</v>
      </c>
      <c r="E239" s="507">
        <v>156.5</v>
      </c>
      <c r="F239" s="507">
        <v>150.9</v>
      </c>
      <c r="G239" s="507">
        <v>147</v>
      </c>
      <c r="H239" s="507">
        <v>166</v>
      </c>
      <c r="I239" s="507">
        <v>169.90000000000003</v>
      </c>
      <c r="J239" s="507">
        <v>175.5</v>
      </c>
      <c r="K239" s="506">
        <v>164.3</v>
      </c>
      <c r="L239" s="506">
        <v>154.80000000000001</v>
      </c>
      <c r="M239" s="506">
        <v>25.156759999999998</v>
      </c>
    </row>
    <row r="240" spans="1:13">
      <c r="A240" s="254">
        <v>230</v>
      </c>
      <c r="B240" s="509" t="s">
        <v>115</v>
      </c>
      <c r="C240" s="506">
        <v>215.25</v>
      </c>
      <c r="D240" s="507">
        <v>213.66666666666666</v>
      </c>
      <c r="E240" s="507">
        <v>209.33333333333331</v>
      </c>
      <c r="F240" s="507">
        <v>203.41666666666666</v>
      </c>
      <c r="G240" s="507">
        <v>199.08333333333331</v>
      </c>
      <c r="H240" s="507">
        <v>219.58333333333331</v>
      </c>
      <c r="I240" s="507">
        <v>223.91666666666663</v>
      </c>
      <c r="J240" s="507">
        <v>229.83333333333331</v>
      </c>
      <c r="K240" s="506">
        <v>218</v>
      </c>
      <c r="L240" s="506">
        <v>207.75</v>
      </c>
      <c r="M240" s="506">
        <v>263.24176</v>
      </c>
    </row>
    <row r="241" spans="1:13">
      <c r="A241" s="254">
        <v>231</v>
      </c>
      <c r="B241" s="509" t="s">
        <v>397</v>
      </c>
      <c r="C241" s="506">
        <v>92.75</v>
      </c>
      <c r="D241" s="507">
        <v>90.649999999999991</v>
      </c>
      <c r="E241" s="507">
        <v>87.399999999999977</v>
      </c>
      <c r="F241" s="507">
        <v>82.049999999999983</v>
      </c>
      <c r="G241" s="507">
        <v>78.799999999999969</v>
      </c>
      <c r="H241" s="507">
        <v>95.999999999999986</v>
      </c>
      <c r="I241" s="507">
        <v>99.250000000000014</v>
      </c>
      <c r="J241" s="507">
        <v>104.6</v>
      </c>
      <c r="K241" s="506">
        <v>93.9</v>
      </c>
      <c r="L241" s="506">
        <v>85.3</v>
      </c>
      <c r="M241" s="506">
        <v>109.01099000000001</v>
      </c>
    </row>
    <row r="242" spans="1:13">
      <c r="A242" s="254">
        <v>232</v>
      </c>
      <c r="B242" s="509" t="s">
        <v>747</v>
      </c>
      <c r="C242" s="506">
        <v>8139</v>
      </c>
      <c r="D242" s="507">
        <v>8138.0999999999995</v>
      </c>
      <c r="E242" s="507">
        <v>7989.5999999999985</v>
      </c>
      <c r="F242" s="507">
        <v>7840.1999999999989</v>
      </c>
      <c r="G242" s="507">
        <v>7691.699999999998</v>
      </c>
      <c r="H242" s="507">
        <v>8287.5</v>
      </c>
      <c r="I242" s="507">
        <v>8436</v>
      </c>
      <c r="J242" s="507">
        <v>8585.4</v>
      </c>
      <c r="K242" s="506">
        <v>8286.6</v>
      </c>
      <c r="L242" s="506">
        <v>7988.7</v>
      </c>
      <c r="M242" s="506">
        <v>3.3769999999999998</v>
      </c>
    </row>
    <row r="243" spans="1:13">
      <c r="A243" s="254">
        <v>233</v>
      </c>
      <c r="B243" s="509" t="s">
        <v>254</v>
      </c>
      <c r="C243" s="506">
        <v>119.55</v>
      </c>
      <c r="D243" s="507">
        <v>117.35000000000001</v>
      </c>
      <c r="E243" s="507">
        <v>114.20000000000002</v>
      </c>
      <c r="F243" s="507">
        <v>108.85000000000001</v>
      </c>
      <c r="G243" s="507">
        <v>105.70000000000002</v>
      </c>
      <c r="H243" s="507">
        <v>122.70000000000002</v>
      </c>
      <c r="I243" s="507">
        <v>125.85000000000002</v>
      </c>
      <c r="J243" s="507">
        <v>131.20000000000002</v>
      </c>
      <c r="K243" s="506">
        <v>120.5</v>
      </c>
      <c r="L243" s="506">
        <v>112</v>
      </c>
      <c r="M243" s="506">
        <v>29.842839999999999</v>
      </c>
    </row>
    <row r="244" spans="1:13">
      <c r="A244" s="254">
        <v>234</v>
      </c>
      <c r="B244" s="509" t="s">
        <v>398</v>
      </c>
      <c r="C244" s="506">
        <v>370.9</v>
      </c>
      <c r="D244" s="507">
        <v>373.0333333333333</v>
      </c>
      <c r="E244" s="507">
        <v>353.46666666666658</v>
      </c>
      <c r="F244" s="507">
        <v>336.0333333333333</v>
      </c>
      <c r="G244" s="507">
        <v>316.46666666666658</v>
      </c>
      <c r="H244" s="507">
        <v>390.46666666666658</v>
      </c>
      <c r="I244" s="507">
        <v>410.0333333333333</v>
      </c>
      <c r="J244" s="507">
        <v>427.46666666666658</v>
      </c>
      <c r="K244" s="506">
        <v>392.6</v>
      </c>
      <c r="L244" s="506">
        <v>355.6</v>
      </c>
      <c r="M244" s="506">
        <v>126.79557</v>
      </c>
    </row>
    <row r="245" spans="1:13">
      <c r="A245" s="254">
        <v>235</v>
      </c>
      <c r="B245" s="509" t="s">
        <v>255</v>
      </c>
      <c r="C245" s="506">
        <v>114</v>
      </c>
      <c r="D245" s="507">
        <v>114</v>
      </c>
      <c r="E245" s="507">
        <v>111.3</v>
      </c>
      <c r="F245" s="507">
        <v>108.6</v>
      </c>
      <c r="G245" s="507">
        <v>105.89999999999999</v>
      </c>
      <c r="H245" s="507">
        <v>116.7</v>
      </c>
      <c r="I245" s="507">
        <v>119.39999999999999</v>
      </c>
      <c r="J245" s="507">
        <v>122.10000000000001</v>
      </c>
      <c r="K245" s="506">
        <v>116.7</v>
      </c>
      <c r="L245" s="506">
        <v>111.3</v>
      </c>
      <c r="M245" s="506">
        <v>18.606590000000001</v>
      </c>
    </row>
    <row r="246" spans="1:13">
      <c r="A246" s="254">
        <v>236</v>
      </c>
      <c r="B246" s="509" t="s">
        <v>125</v>
      </c>
      <c r="C246" s="506">
        <v>98.75</v>
      </c>
      <c r="D246" s="507">
        <v>97.916666666666671</v>
      </c>
      <c r="E246" s="507">
        <v>96.233333333333348</v>
      </c>
      <c r="F246" s="507">
        <v>93.716666666666683</v>
      </c>
      <c r="G246" s="507">
        <v>92.03333333333336</v>
      </c>
      <c r="H246" s="507">
        <v>100.43333333333334</v>
      </c>
      <c r="I246" s="507">
        <v>102.11666666666665</v>
      </c>
      <c r="J246" s="507">
        <v>104.63333333333333</v>
      </c>
      <c r="K246" s="506">
        <v>99.6</v>
      </c>
      <c r="L246" s="506">
        <v>95.4</v>
      </c>
      <c r="M246" s="506">
        <v>344.45364000000001</v>
      </c>
    </row>
    <row r="247" spans="1:13">
      <c r="A247" s="254">
        <v>237</v>
      </c>
      <c r="B247" s="509" t="s">
        <v>399</v>
      </c>
      <c r="C247" s="506">
        <v>15.6</v>
      </c>
      <c r="D247" s="507">
        <v>15.333333333333334</v>
      </c>
      <c r="E247" s="507">
        <v>14.766666666666667</v>
      </c>
      <c r="F247" s="507">
        <v>13.933333333333334</v>
      </c>
      <c r="G247" s="507">
        <v>13.366666666666667</v>
      </c>
      <c r="H247" s="507">
        <v>16.166666666666668</v>
      </c>
      <c r="I247" s="507">
        <v>16.733333333333334</v>
      </c>
      <c r="J247" s="507">
        <v>17.56666666666667</v>
      </c>
      <c r="K247" s="506">
        <v>15.9</v>
      </c>
      <c r="L247" s="506">
        <v>14.5</v>
      </c>
      <c r="M247" s="506">
        <v>91.391909999999996</v>
      </c>
    </row>
    <row r="248" spans="1:13">
      <c r="A248" s="254">
        <v>238</v>
      </c>
      <c r="B248" s="509" t="s">
        <v>772</v>
      </c>
      <c r="C248" s="506">
        <v>1855.45</v>
      </c>
      <c r="D248" s="507">
        <v>1811.1499999999999</v>
      </c>
      <c r="E248" s="507">
        <v>1747.2999999999997</v>
      </c>
      <c r="F248" s="507">
        <v>1639.1499999999999</v>
      </c>
      <c r="G248" s="507">
        <v>1575.2999999999997</v>
      </c>
      <c r="H248" s="507">
        <v>1919.2999999999997</v>
      </c>
      <c r="I248" s="507">
        <v>1983.1499999999996</v>
      </c>
      <c r="J248" s="507">
        <v>2091.2999999999997</v>
      </c>
      <c r="K248" s="506">
        <v>1875</v>
      </c>
      <c r="L248" s="506">
        <v>1703</v>
      </c>
      <c r="M248" s="506">
        <v>49.070079999999997</v>
      </c>
    </row>
    <row r="249" spans="1:13">
      <c r="A249" s="254">
        <v>239</v>
      </c>
      <c r="B249" s="509" t="s">
        <v>748</v>
      </c>
      <c r="C249" s="506">
        <v>279.5</v>
      </c>
      <c r="D249" s="507">
        <v>281.08333333333331</v>
      </c>
      <c r="E249" s="507">
        <v>274.41666666666663</v>
      </c>
      <c r="F249" s="507">
        <v>269.33333333333331</v>
      </c>
      <c r="G249" s="507">
        <v>262.66666666666663</v>
      </c>
      <c r="H249" s="507">
        <v>286.16666666666663</v>
      </c>
      <c r="I249" s="507">
        <v>292.83333333333326</v>
      </c>
      <c r="J249" s="507">
        <v>297.91666666666663</v>
      </c>
      <c r="K249" s="506">
        <v>287.75</v>
      </c>
      <c r="L249" s="506">
        <v>276</v>
      </c>
      <c r="M249" s="506">
        <v>0.79756000000000005</v>
      </c>
    </row>
    <row r="250" spans="1:13">
      <c r="A250" s="254">
        <v>240</v>
      </c>
      <c r="B250" s="509" t="s">
        <v>120</v>
      </c>
      <c r="C250" s="506">
        <v>511.2</v>
      </c>
      <c r="D250" s="507">
        <v>503.36666666666662</v>
      </c>
      <c r="E250" s="507">
        <v>490.88333333333321</v>
      </c>
      <c r="F250" s="507">
        <v>470.56666666666661</v>
      </c>
      <c r="G250" s="507">
        <v>458.0833333333332</v>
      </c>
      <c r="H250" s="507">
        <v>523.68333333333317</v>
      </c>
      <c r="I250" s="507">
        <v>536.16666666666674</v>
      </c>
      <c r="J250" s="507">
        <v>556.48333333333323</v>
      </c>
      <c r="K250" s="506">
        <v>515.85</v>
      </c>
      <c r="L250" s="506">
        <v>483.05</v>
      </c>
      <c r="M250" s="506">
        <v>46.566949999999999</v>
      </c>
    </row>
    <row r="251" spans="1:13">
      <c r="A251" s="254">
        <v>241</v>
      </c>
      <c r="B251" s="509" t="s">
        <v>827</v>
      </c>
      <c r="C251" s="506">
        <v>263.5</v>
      </c>
      <c r="D251" s="507">
        <v>257.5</v>
      </c>
      <c r="E251" s="507">
        <v>248</v>
      </c>
      <c r="F251" s="507">
        <v>232.5</v>
      </c>
      <c r="G251" s="507">
        <v>223</v>
      </c>
      <c r="H251" s="507">
        <v>273</v>
      </c>
      <c r="I251" s="507">
        <v>282.5</v>
      </c>
      <c r="J251" s="507">
        <v>298</v>
      </c>
      <c r="K251" s="506">
        <v>267</v>
      </c>
      <c r="L251" s="506">
        <v>242</v>
      </c>
      <c r="M251" s="506">
        <v>248.83083999999999</v>
      </c>
    </row>
    <row r="252" spans="1:13">
      <c r="A252" s="254">
        <v>242</v>
      </c>
      <c r="B252" s="509" t="s">
        <v>122</v>
      </c>
      <c r="C252" s="506">
        <v>1011.9</v>
      </c>
      <c r="D252" s="507">
        <v>1003.9333333333333</v>
      </c>
      <c r="E252" s="507">
        <v>989.06666666666661</v>
      </c>
      <c r="F252" s="507">
        <v>966.23333333333335</v>
      </c>
      <c r="G252" s="507">
        <v>951.36666666666667</v>
      </c>
      <c r="H252" s="507">
        <v>1026.7666666666664</v>
      </c>
      <c r="I252" s="507">
        <v>1041.6333333333332</v>
      </c>
      <c r="J252" s="507">
        <v>1064.4666666666665</v>
      </c>
      <c r="K252" s="506">
        <v>1018.8</v>
      </c>
      <c r="L252" s="506">
        <v>981.1</v>
      </c>
      <c r="M252" s="506">
        <v>68.389349999999993</v>
      </c>
    </row>
    <row r="253" spans="1:13">
      <c r="A253" s="254">
        <v>243</v>
      </c>
      <c r="B253" s="509" t="s">
        <v>256</v>
      </c>
      <c r="C253" s="506">
        <v>4602.3</v>
      </c>
      <c r="D253" s="507">
        <v>4519.5166666666664</v>
      </c>
      <c r="E253" s="507">
        <v>4390.833333333333</v>
      </c>
      <c r="F253" s="507">
        <v>4179.3666666666668</v>
      </c>
      <c r="G253" s="507">
        <v>4050.6833333333334</v>
      </c>
      <c r="H253" s="507">
        <v>4730.9833333333327</v>
      </c>
      <c r="I253" s="507">
        <v>4859.666666666667</v>
      </c>
      <c r="J253" s="507">
        <v>5071.1333333333323</v>
      </c>
      <c r="K253" s="506">
        <v>4648.2</v>
      </c>
      <c r="L253" s="506">
        <v>4308.05</v>
      </c>
      <c r="M253" s="506">
        <v>10.07775</v>
      </c>
    </row>
    <row r="254" spans="1:13">
      <c r="A254" s="254">
        <v>244</v>
      </c>
      <c r="B254" s="509" t="s">
        <v>124</v>
      </c>
      <c r="C254" s="506">
        <v>1344.45</v>
      </c>
      <c r="D254" s="507">
        <v>1339.2166666666667</v>
      </c>
      <c r="E254" s="507">
        <v>1323.2333333333333</v>
      </c>
      <c r="F254" s="507">
        <v>1302.0166666666667</v>
      </c>
      <c r="G254" s="507">
        <v>1286.0333333333333</v>
      </c>
      <c r="H254" s="507">
        <v>1360.4333333333334</v>
      </c>
      <c r="I254" s="507">
        <v>1376.416666666667</v>
      </c>
      <c r="J254" s="507">
        <v>1397.6333333333334</v>
      </c>
      <c r="K254" s="506">
        <v>1355.2</v>
      </c>
      <c r="L254" s="506">
        <v>1318</v>
      </c>
      <c r="M254" s="506">
        <v>127.67112</v>
      </c>
    </row>
    <row r="255" spans="1:13">
      <c r="A255" s="254">
        <v>245</v>
      </c>
      <c r="B255" s="509" t="s">
        <v>749</v>
      </c>
      <c r="C255" s="506">
        <v>688.25</v>
      </c>
      <c r="D255" s="507">
        <v>687.88333333333333</v>
      </c>
      <c r="E255" s="507">
        <v>675.36666666666667</v>
      </c>
      <c r="F255" s="507">
        <v>662.48333333333335</v>
      </c>
      <c r="G255" s="507">
        <v>649.9666666666667</v>
      </c>
      <c r="H255" s="507">
        <v>700.76666666666665</v>
      </c>
      <c r="I255" s="507">
        <v>713.2833333333333</v>
      </c>
      <c r="J255" s="507">
        <v>726.16666666666663</v>
      </c>
      <c r="K255" s="506">
        <v>700.4</v>
      </c>
      <c r="L255" s="506">
        <v>675</v>
      </c>
      <c r="M255" s="506">
        <v>0.22469</v>
      </c>
    </row>
    <row r="256" spans="1:13">
      <c r="A256" s="254">
        <v>246</v>
      </c>
      <c r="B256" s="509" t="s">
        <v>400</v>
      </c>
      <c r="C256" s="506">
        <v>321.3</v>
      </c>
      <c r="D256" s="507">
        <v>320.81666666666666</v>
      </c>
      <c r="E256" s="507">
        <v>312.83333333333331</v>
      </c>
      <c r="F256" s="507">
        <v>304.36666666666667</v>
      </c>
      <c r="G256" s="507">
        <v>296.38333333333333</v>
      </c>
      <c r="H256" s="507">
        <v>329.2833333333333</v>
      </c>
      <c r="I256" s="507">
        <v>337.26666666666665</v>
      </c>
      <c r="J256" s="507">
        <v>345.73333333333329</v>
      </c>
      <c r="K256" s="506">
        <v>328.8</v>
      </c>
      <c r="L256" s="506">
        <v>312.35000000000002</v>
      </c>
      <c r="M256" s="506">
        <v>11.007580000000001</v>
      </c>
    </row>
    <row r="257" spans="1:13">
      <c r="A257" s="254">
        <v>247</v>
      </c>
      <c r="B257" s="509" t="s">
        <v>121</v>
      </c>
      <c r="C257" s="506">
        <v>1663.6</v>
      </c>
      <c r="D257" s="507">
        <v>1681.5333333333335</v>
      </c>
      <c r="E257" s="507">
        <v>1633.0666666666671</v>
      </c>
      <c r="F257" s="507">
        <v>1602.5333333333335</v>
      </c>
      <c r="G257" s="507">
        <v>1554.0666666666671</v>
      </c>
      <c r="H257" s="507">
        <v>1712.0666666666671</v>
      </c>
      <c r="I257" s="507">
        <v>1760.5333333333338</v>
      </c>
      <c r="J257" s="507">
        <v>1791.0666666666671</v>
      </c>
      <c r="K257" s="506">
        <v>1730</v>
      </c>
      <c r="L257" s="506">
        <v>1651</v>
      </c>
      <c r="M257" s="506">
        <v>13.81719</v>
      </c>
    </row>
    <row r="258" spans="1:13">
      <c r="A258" s="254">
        <v>248</v>
      </c>
      <c r="B258" s="509" t="s">
        <v>257</v>
      </c>
      <c r="C258" s="506">
        <v>1839.15</v>
      </c>
      <c r="D258" s="507">
        <v>1833.8000000000002</v>
      </c>
      <c r="E258" s="507">
        <v>1805.6500000000003</v>
      </c>
      <c r="F258" s="507">
        <v>1772.15</v>
      </c>
      <c r="G258" s="507">
        <v>1744.0000000000002</v>
      </c>
      <c r="H258" s="507">
        <v>1867.3000000000004</v>
      </c>
      <c r="I258" s="507">
        <v>1895.45</v>
      </c>
      <c r="J258" s="507">
        <v>1928.9500000000005</v>
      </c>
      <c r="K258" s="506">
        <v>1861.95</v>
      </c>
      <c r="L258" s="506">
        <v>1800.3</v>
      </c>
      <c r="M258" s="506">
        <v>4.4132899999999999</v>
      </c>
    </row>
    <row r="259" spans="1:13">
      <c r="A259" s="254">
        <v>249</v>
      </c>
      <c r="B259" s="509" t="s">
        <v>401</v>
      </c>
      <c r="C259" s="506">
        <v>1185</v>
      </c>
      <c r="D259" s="507">
        <v>1168.3666666666666</v>
      </c>
      <c r="E259" s="507">
        <v>1124.7333333333331</v>
      </c>
      <c r="F259" s="507">
        <v>1064.4666666666665</v>
      </c>
      <c r="G259" s="507">
        <v>1020.833333333333</v>
      </c>
      <c r="H259" s="507">
        <v>1228.6333333333332</v>
      </c>
      <c r="I259" s="507">
        <v>1272.2666666666669</v>
      </c>
      <c r="J259" s="507">
        <v>1332.5333333333333</v>
      </c>
      <c r="K259" s="506">
        <v>1212</v>
      </c>
      <c r="L259" s="506">
        <v>1108.0999999999999</v>
      </c>
      <c r="M259" s="506">
        <v>2.5715300000000001</v>
      </c>
    </row>
    <row r="260" spans="1:13">
      <c r="A260" s="254">
        <v>250</v>
      </c>
      <c r="B260" s="509" t="s">
        <v>402</v>
      </c>
      <c r="C260" s="506">
        <v>2744.55</v>
      </c>
      <c r="D260" s="507">
        <v>2724.6</v>
      </c>
      <c r="E260" s="507">
        <v>2655.2</v>
      </c>
      <c r="F260" s="507">
        <v>2565.85</v>
      </c>
      <c r="G260" s="507">
        <v>2496.4499999999998</v>
      </c>
      <c r="H260" s="507">
        <v>2813.95</v>
      </c>
      <c r="I260" s="507">
        <v>2883.3500000000004</v>
      </c>
      <c r="J260" s="507">
        <v>2972.7</v>
      </c>
      <c r="K260" s="506">
        <v>2794</v>
      </c>
      <c r="L260" s="506">
        <v>2635.25</v>
      </c>
      <c r="M260" s="506">
        <v>1.19049</v>
      </c>
    </row>
    <row r="261" spans="1:13">
      <c r="A261" s="254">
        <v>251</v>
      </c>
      <c r="B261" s="509" t="s">
        <v>403</v>
      </c>
      <c r="C261" s="506">
        <v>412.8</v>
      </c>
      <c r="D261" s="507">
        <v>403.13333333333338</v>
      </c>
      <c r="E261" s="507">
        <v>387.26666666666677</v>
      </c>
      <c r="F261" s="507">
        <v>361.73333333333341</v>
      </c>
      <c r="G261" s="507">
        <v>345.86666666666679</v>
      </c>
      <c r="H261" s="507">
        <v>428.66666666666674</v>
      </c>
      <c r="I261" s="507">
        <v>444.53333333333342</v>
      </c>
      <c r="J261" s="507">
        <v>470.06666666666672</v>
      </c>
      <c r="K261" s="506">
        <v>419</v>
      </c>
      <c r="L261" s="506">
        <v>377.6</v>
      </c>
      <c r="M261" s="506">
        <v>3.3525299999999998</v>
      </c>
    </row>
    <row r="262" spans="1:13">
      <c r="A262" s="254">
        <v>252</v>
      </c>
      <c r="B262" s="509" t="s">
        <v>404</v>
      </c>
      <c r="C262" s="506">
        <v>148</v>
      </c>
      <c r="D262" s="507">
        <v>145.76666666666668</v>
      </c>
      <c r="E262" s="507">
        <v>140.68333333333337</v>
      </c>
      <c r="F262" s="507">
        <v>133.36666666666667</v>
      </c>
      <c r="G262" s="507">
        <v>128.28333333333336</v>
      </c>
      <c r="H262" s="507">
        <v>153.08333333333337</v>
      </c>
      <c r="I262" s="507">
        <v>158.16666666666669</v>
      </c>
      <c r="J262" s="507">
        <v>165.48333333333338</v>
      </c>
      <c r="K262" s="506">
        <v>150.85</v>
      </c>
      <c r="L262" s="506">
        <v>138.44999999999999</v>
      </c>
      <c r="M262" s="506">
        <v>11.55613</v>
      </c>
    </row>
    <row r="263" spans="1:13">
      <c r="A263" s="254">
        <v>253</v>
      </c>
      <c r="B263" s="509" t="s">
        <v>405</v>
      </c>
      <c r="C263" s="506">
        <v>112.25</v>
      </c>
      <c r="D263" s="507">
        <v>110.45</v>
      </c>
      <c r="E263" s="507">
        <v>105.9</v>
      </c>
      <c r="F263" s="507">
        <v>99.55</v>
      </c>
      <c r="G263" s="507">
        <v>95</v>
      </c>
      <c r="H263" s="507">
        <v>116.80000000000001</v>
      </c>
      <c r="I263" s="507">
        <v>121.35</v>
      </c>
      <c r="J263" s="507">
        <v>127.70000000000002</v>
      </c>
      <c r="K263" s="506">
        <v>115</v>
      </c>
      <c r="L263" s="506">
        <v>104.1</v>
      </c>
      <c r="M263" s="506">
        <v>22.252849999999999</v>
      </c>
    </row>
    <row r="264" spans="1:13">
      <c r="A264" s="254">
        <v>254</v>
      </c>
      <c r="B264" s="509" t="s">
        <v>406</v>
      </c>
      <c r="C264" s="506">
        <v>89.35</v>
      </c>
      <c r="D264" s="507">
        <v>87.183333333333323</v>
      </c>
      <c r="E264" s="507">
        <v>79.066666666666649</v>
      </c>
      <c r="F264" s="507">
        <v>68.783333333333331</v>
      </c>
      <c r="G264" s="507">
        <v>60.666666666666657</v>
      </c>
      <c r="H264" s="507">
        <v>97.46666666666664</v>
      </c>
      <c r="I264" s="507">
        <v>105.58333333333331</v>
      </c>
      <c r="J264" s="507">
        <v>115.86666666666663</v>
      </c>
      <c r="K264" s="506">
        <v>95.3</v>
      </c>
      <c r="L264" s="506">
        <v>76.900000000000006</v>
      </c>
      <c r="M264" s="506">
        <v>16.074919999999999</v>
      </c>
    </row>
    <row r="265" spans="1:13">
      <c r="A265" s="254">
        <v>255</v>
      </c>
      <c r="B265" s="509" t="s">
        <v>258</v>
      </c>
      <c r="C265" s="506">
        <v>84.8</v>
      </c>
      <c r="D265" s="507">
        <v>83.55</v>
      </c>
      <c r="E265" s="507">
        <v>81.449999999999989</v>
      </c>
      <c r="F265" s="507">
        <v>78.099999999999994</v>
      </c>
      <c r="G265" s="507">
        <v>75.999999999999986</v>
      </c>
      <c r="H265" s="507">
        <v>86.899999999999991</v>
      </c>
      <c r="I265" s="507">
        <v>88.999999999999986</v>
      </c>
      <c r="J265" s="507">
        <v>92.35</v>
      </c>
      <c r="K265" s="506">
        <v>85.65</v>
      </c>
      <c r="L265" s="506">
        <v>80.2</v>
      </c>
      <c r="M265" s="506">
        <v>38.826880000000003</v>
      </c>
    </row>
    <row r="266" spans="1:13">
      <c r="A266" s="254">
        <v>256</v>
      </c>
      <c r="B266" s="509" t="s">
        <v>128</v>
      </c>
      <c r="C266" s="506">
        <v>440.55</v>
      </c>
      <c r="D266" s="507">
        <v>432.2833333333333</v>
      </c>
      <c r="E266" s="507">
        <v>418.26666666666659</v>
      </c>
      <c r="F266" s="507">
        <v>395.98333333333329</v>
      </c>
      <c r="G266" s="507">
        <v>381.96666666666658</v>
      </c>
      <c r="H266" s="507">
        <v>454.56666666666661</v>
      </c>
      <c r="I266" s="507">
        <v>468.58333333333326</v>
      </c>
      <c r="J266" s="507">
        <v>490.86666666666662</v>
      </c>
      <c r="K266" s="506">
        <v>446.3</v>
      </c>
      <c r="L266" s="506">
        <v>410</v>
      </c>
      <c r="M266" s="506">
        <v>111.16495</v>
      </c>
    </row>
    <row r="267" spans="1:13">
      <c r="A267" s="254">
        <v>257</v>
      </c>
      <c r="B267" s="509" t="s">
        <v>751</v>
      </c>
      <c r="C267" s="506">
        <v>87.45</v>
      </c>
      <c r="D267" s="507">
        <v>86.733333333333334</v>
      </c>
      <c r="E267" s="507">
        <v>84.716666666666669</v>
      </c>
      <c r="F267" s="507">
        <v>81.983333333333334</v>
      </c>
      <c r="G267" s="507">
        <v>79.966666666666669</v>
      </c>
      <c r="H267" s="507">
        <v>89.466666666666669</v>
      </c>
      <c r="I267" s="507">
        <v>91.483333333333348</v>
      </c>
      <c r="J267" s="507">
        <v>94.216666666666669</v>
      </c>
      <c r="K267" s="506">
        <v>88.75</v>
      </c>
      <c r="L267" s="506">
        <v>84</v>
      </c>
      <c r="M267" s="506">
        <v>3.83134</v>
      </c>
    </row>
    <row r="268" spans="1:13">
      <c r="A268" s="254">
        <v>258</v>
      </c>
      <c r="B268" s="509" t="s">
        <v>407</v>
      </c>
      <c r="C268" s="506">
        <v>58.75</v>
      </c>
      <c r="D268" s="507">
        <v>58.816666666666663</v>
      </c>
      <c r="E268" s="507">
        <v>58.083333333333329</v>
      </c>
      <c r="F268" s="507">
        <v>57.416666666666664</v>
      </c>
      <c r="G268" s="507">
        <v>56.68333333333333</v>
      </c>
      <c r="H268" s="507">
        <v>59.483333333333327</v>
      </c>
      <c r="I268" s="507">
        <v>60.216666666666661</v>
      </c>
      <c r="J268" s="507">
        <v>60.883333333333326</v>
      </c>
      <c r="K268" s="506">
        <v>59.55</v>
      </c>
      <c r="L268" s="506">
        <v>58.15</v>
      </c>
      <c r="M268" s="506">
        <v>5.03024</v>
      </c>
    </row>
    <row r="269" spans="1:13">
      <c r="A269" s="254">
        <v>259</v>
      </c>
      <c r="B269" s="509" t="s">
        <v>408</v>
      </c>
      <c r="C269" s="506">
        <v>88</v>
      </c>
      <c r="D269" s="507">
        <v>87.366666666666674</v>
      </c>
      <c r="E269" s="507">
        <v>85.433333333333351</v>
      </c>
      <c r="F269" s="507">
        <v>82.866666666666674</v>
      </c>
      <c r="G269" s="507">
        <v>80.933333333333351</v>
      </c>
      <c r="H269" s="507">
        <v>89.933333333333351</v>
      </c>
      <c r="I269" s="507">
        <v>91.866666666666688</v>
      </c>
      <c r="J269" s="507">
        <v>94.433333333333351</v>
      </c>
      <c r="K269" s="506">
        <v>89.3</v>
      </c>
      <c r="L269" s="506">
        <v>84.8</v>
      </c>
      <c r="M269" s="506">
        <v>19.75834</v>
      </c>
    </row>
    <row r="270" spans="1:13">
      <c r="A270" s="254">
        <v>260</v>
      </c>
      <c r="B270" s="509" t="s">
        <v>409</v>
      </c>
      <c r="C270" s="506">
        <v>26.7</v>
      </c>
      <c r="D270" s="507">
        <v>26.100000000000005</v>
      </c>
      <c r="E270" s="507">
        <v>25.20000000000001</v>
      </c>
      <c r="F270" s="507">
        <v>23.700000000000006</v>
      </c>
      <c r="G270" s="507">
        <v>22.800000000000011</v>
      </c>
      <c r="H270" s="507">
        <v>27.600000000000009</v>
      </c>
      <c r="I270" s="507">
        <v>28.500000000000007</v>
      </c>
      <c r="J270" s="507">
        <v>30.000000000000007</v>
      </c>
      <c r="K270" s="506">
        <v>27</v>
      </c>
      <c r="L270" s="506">
        <v>24.6</v>
      </c>
      <c r="M270" s="506">
        <v>21.886649999999999</v>
      </c>
    </row>
    <row r="271" spans="1:13">
      <c r="A271" s="254">
        <v>261</v>
      </c>
      <c r="B271" s="509" t="s">
        <v>410</v>
      </c>
      <c r="C271" s="506">
        <v>69.349999999999994</v>
      </c>
      <c r="D271" s="507">
        <v>67.066666666666663</v>
      </c>
      <c r="E271" s="507">
        <v>64.133333333333326</v>
      </c>
      <c r="F271" s="507">
        <v>58.916666666666664</v>
      </c>
      <c r="G271" s="507">
        <v>55.983333333333327</v>
      </c>
      <c r="H271" s="507">
        <v>72.283333333333331</v>
      </c>
      <c r="I271" s="507">
        <v>75.216666666666669</v>
      </c>
      <c r="J271" s="507">
        <v>80.433333333333323</v>
      </c>
      <c r="K271" s="506">
        <v>70</v>
      </c>
      <c r="L271" s="506">
        <v>61.85</v>
      </c>
      <c r="M271" s="506">
        <v>17.38815</v>
      </c>
    </row>
    <row r="272" spans="1:13">
      <c r="A272" s="254">
        <v>262</v>
      </c>
      <c r="B272" s="509" t="s">
        <v>411</v>
      </c>
      <c r="C272" s="506">
        <v>75.150000000000006</v>
      </c>
      <c r="D272" s="507">
        <v>73.816666666666677</v>
      </c>
      <c r="E272" s="507">
        <v>71.933333333333351</v>
      </c>
      <c r="F272" s="507">
        <v>68.716666666666669</v>
      </c>
      <c r="G272" s="507">
        <v>66.833333333333343</v>
      </c>
      <c r="H272" s="507">
        <v>77.03333333333336</v>
      </c>
      <c r="I272" s="507">
        <v>78.916666666666686</v>
      </c>
      <c r="J272" s="507">
        <v>82.133333333333368</v>
      </c>
      <c r="K272" s="506">
        <v>75.7</v>
      </c>
      <c r="L272" s="506">
        <v>70.599999999999994</v>
      </c>
      <c r="M272" s="506">
        <v>13.353809999999999</v>
      </c>
    </row>
    <row r="273" spans="1:13">
      <c r="A273" s="254">
        <v>263</v>
      </c>
      <c r="B273" s="509" t="s">
        <v>412</v>
      </c>
      <c r="C273" s="506">
        <v>116.3</v>
      </c>
      <c r="D273" s="507">
        <v>114.26666666666667</v>
      </c>
      <c r="E273" s="507">
        <v>111.08333333333333</v>
      </c>
      <c r="F273" s="507">
        <v>105.86666666666666</v>
      </c>
      <c r="G273" s="507">
        <v>102.68333333333332</v>
      </c>
      <c r="H273" s="507">
        <v>119.48333333333333</v>
      </c>
      <c r="I273" s="507">
        <v>122.66666666666667</v>
      </c>
      <c r="J273" s="507">
        <v>127.88333333333334</v>
      </c>
      <c r="K273" s="506">
        <v>117.45</v>
      </c>
      <c r="L273" s="506">
        <v>109.05</v>
      </c>
      <c r="M273" s="506">
        <v>4.37148</v>
      </c>
    </row>
    <row r="274" spans="1:13">
      <c r="A274" s="254">
        <v>264</v>
      </c>
      <c r="B274" s="509" t="s">
        <v>413</v>
      </c>
      <c r="C274" s="506">
        <v>65.75</v>
      </c>
      <c r="D274" s="507">
        <v>64.166666666666671</v>
      </c>
      <c r="E274" s="507">
        <v>62.033333333333346</v>
      </c>
      <c r="F274" s="507">
        <v>58.316666666666677</v>
      </c>
      <c r="G274" s="507">
        <v>56.183333333333351</v>
      </c>
      <c r="H274" s="507">
        <v>67.88333333333334</v>
      </c>
      <c r="I274" s="507">
        <v>70.016666666666666</v>
      </c>
      <c r="J274" s="507">
        <v>73.733333333333334</v>
      </c>
      <c r="K274" s="506">
        <v>66.3</v>
      </c>
      <c r="L274" s="506">
        <v>60.45</v>
      </c>
      <c r="M274" s="506">
        <v>8.5810399999999998</v>
      </c>
    </row>
    <row r="275" spans="1:13">
      <c r="A275" s="254">
        <v>265</v>
      </c>
      <c r="B275" s="509" t="s">
        <v>127</v>
      </c>
      <c r="C275" s="506">
        <v>313.05</v>
      </c>
      <c r="D275" s="507">
        <v>308.91666666666669</v>
      </c>
      <c r="E275" s="507">
        <v>300.83333333333337</v>
      </c>
      <c r="F275" s="507">
        <v>288.61666666666667</v>
      </c>
      <c r="G275" s="507">
        <v>280.53333333333336</v>
      </c>
      <c r="H275" s="507">
        <v>321.13333333333338</v>
      </c>
      <c r="I275" s="507">
        <v>329.21666666666675</v>
      </c>
      <c r="J275" s="507">
        <v>341.43333333333339</v>
      </c>
      <c r="K275" s="506">
        <v>317</v>
      </c>
      <c r="L275" s="506">
        <v>296.7</v>
      </c>
      <c r="M275" s="506">
        <v>128.19655</v>
      </c>
    </row>
    <row r="276" spans="1:13">
      <c r="A276" s="254">
        <v>266</v>
      </c>
      <c r="B276" s="509" t="s">
        <v>414</v>
      </c>
      <c r="C276" s="506">
        <v>2596.4499999999998</v>
      </c>
      <c r="D276" s="507">
        <v>2578.75</v>
      </c>
      <c r="E276" s="507">
        <v>2537.6999999999998</v>
      </c>
      <c r="F276" s="507">
        <v>2478.9499999999998</v>
      </c>
      <c r="G276" s="507">
        <v>2437.8999999999996</v>
      </c>
      <c r="H276" s="507">
        <v>2637.5</v>
      </c>
      <c r="I276" s="507">
        <v>2678.55</v>
      </c>
      <c r="J276" s="507">
        <v>2737.3</v>
      </c>
      <c r="K276" s="506">
        <v>2619.8000000000002</v>
      </c>
      <c r="L276" s="506">
        <v>2520</v>
      </c>
      <c r="M276" s="506">
        <v>0.18965000000000001</v>
      </c>
    </row>
    <row r="277" spans="1:13">
      <c r="A277" s="254">
        <v>267</v>
      </c>
      <c r="B277" s="509" t="s">
        <v>129</v>
      </c>
      <c r="C277" s="506">
        <v>2868.05</v>
      </c>
      <c r="D277" s="507">
        <v>2813.7333333333336</v>
      </c>
      <c r="E277" s="507">
        <v>2744.3166666666671</v>
      </c>
      <c r="F277" s="507">
        <v>2620.5833333333335</v>
      </c>
      <c r="G277" s="507">
        <v>2551.166666666667</v>
      </c>
      <c r="H277" s="507">
        <v>2937.4666666666672</v>
      </c>
      <c r="I277" s="507">
        <v>3006.8833333333332</v>
      </c>
      <c r="J277" s="507">
        <v>3130.6166666666672</v>
      </c>
      <c r="K277" s="506">
        <v>2883.15</v>
      </c>
      <c r="L277" s="506">
        <v>2690</v>
      </c>
      <c r="M277" s="506">
        <v>8.4677600000000002</v>
      </c>
    </row>
    <row r="278" spans="1:13">
      <c r="A278" s="254">
        <v>268</v>
      </c>
      <c r="B278" s="509" t="s">
        <v>130</v>
      </c>
      <c r="C278" s="506">
        <v>906.75</v>
      </c>
      <c r="D278" s="507">
        <v>865.63333333333333</v>
      </c>
      <c r="E278" s="507">
        <v>824.51666666666665</v>
      </c>
      <c r="F278" s="507">
        <v>742.2833333333333</v>
      </c>
      <c r="G278" s="507">
        <v>701.16666666666663</v>
      </c>
      <c r="H278" s="507">
        <v>947.86666666666667</v>
      </c>
      <c r="I278" s="507">
        <v>988.98333333333323</v>
      </c>
      <c r="J278" s="507">
        <v>1071.2166666666667</v>
      </c>
      <c r="K278" s="506">
        <v>906.75</v>
      </c>
      <c r="L278" s="506">
        <v>783.4</v>
      </c>
      <c r="M278" s="506">
        <v>37.457509999999999</v>
      </c>
    </row>
    <row r="279" spans="1:13">
      <c r="A279" s="254">
        <v>269</v>
      </c>
      <c r="B279" s="509" t="s">
        <v>415</v>
      </c>
      <c r="C279" s="506">
        <v>143.65</v>
      </c>
      <c r="D279" s="507">
        <v>143.23333333333335</v>
      </c>
      <c r="E279" s="507">
        <v>141.41666666666669</v>
      </c>
      <c r="F279" s="507">
        <v>139.18333333333334</v>
      </c>
      <c r="G279" s="507">
        <v>137.36666666666667</v>
      </c>
      <c r="H279" s="507">
        <v>145.4666666666667</v>
      </c>
      <c r="I279" s="507">
        <v>147.28333333333336</v>
      </c>
      <c r="J279" s="507">
        <v>149.51666666666671</v>
      </c>
      <c r="K279" s="506">
        <v>145.05000000000001</v>
      </c>
      <c r="L279" s="506">
        <v>141</v>
      </c>
      <c r="M279" s="506">
        <v>1.7681199999999999</v>
      </c>
    </row>
    <row r="280" spans="1:13">
      <c r="A280" s="254">
        <v>270</v>
      </c>
      <c r="B280" s="509" t="s">
        <v>417</v>
      </c>
      <c r="C280" s="506">
        <v>512.04999999999995</v>
      </c>
      <c r="D280" s="507">
        <v>511.93333333333334</v>
      </c>
      <c r="E280" s="507">
        <v>496.11666666666667</v>
      </c>
      <c r="F280" s="507">
        <v>480.18333333333334</v>
      </c>
      <c r="G280" s="507">
        <v>464.36666666666667</v>
      </c>
      <c r="H280" s="507">
        <v>527.86666666666667</v>
      </c>
      <c r="I280" s="507">
        <v>543.68333333333339</v>
      </c>
      <c r="J280" s="507">
        <v>559.61666666666667</v>
      </c>
      <c r="K280" s="506">
        <v>527.75</v>
      </c>
      <c r="L280" s="506">
        <v>496</v>
      </c>
      <c r="M280" s="506">
        <v>9.0999199999999991</v>
      </c>
    </row>
    <row r="281" spans="1:13">
      <c r="A281" s="254">
        <v>271</v>
      </c>
      <c r="B281" s="509" t="s">
        <v>418</v>
      </c>
      <c r="C281" s="506">
        <v>205.55</v>
      </c>
      <c r="D281" s="507">
        <v>202.56666666666669</v>
      </c>
      <c r="E281" s="507">
        <v>196.13333333333338</v>
      </c>
      <c r="F281" s="507">
        <v>186.7166666666667</v>
      </c>
      <c r="G281" s="507">
        <v>180.28333333333339</v>
      </c>
      <c r="H281" s="507">
        <v>211.98333333333338</v>
      </c>
      <c r="I281" s="507">
        <v>218.41666666666671</v>
      </c>
      <c r="J281" s="507">
        <v>227.83333333333337</v>
      </c>
      <c r="K281" s="506">
        <v>209</v>
      </c>
      <c r="L281" s="506">
        <v>193.15</v>
      </c>
      <c r="M281" s="506">
        <v>5.5209400000000004</v>
      </c>
    </row>
    <row r="282" spans="1:13">
      <c r="A282" s="254">
        <v>272</v>
      </c>
      <c r="B282" s="509" t="s">
        <v>419</v>
      </c>
      <c r="C282" s="506">
        <v>183.75</v>
      </c>
      <c r="D282" s="507">
        <v>182.75</v>
      </c>
      <c r="E282" s="507">
        <v>177</v>
      </c>
      <c r="F282" s="507">
        <v>170.25</v>
      </c>
      <c r="G282" s="507">
        <v>164.5</v>
      </c>
      <c r="H282" s="507">
        <v>189.5</v>
      </c>
      <c r="I282" s="507">
        <v>195.25</v>
      </c>
      <c r="J282" s="507">
        <v>202</v>
      </c>
      <c r="K282" s="506">
        <v>188.5</v>
      </c>
      <c r="L282" s="506">
        <v>176</v>
      </c>
      <c r="M282" s="506">
        <v>3.7457699999999998</v>
      </c>
    </row>
    <row r="283" spans="1:13">
      <c r="A283" s="254">
        <v>273</v>
      </c>
      <c r="B283" s="509" t="s">
        <v>752</v>
      </c>
      <c r="C283" s="506">
        <v>811</v>
      </c>
      <c r="D283" s="507">
        <v>791.41666666666663</v>
      </c>
      <c r="E283" s="507">
        <v>763.0333333333333</v>
      </c>
      <c r="F283" s="507">
        <v>715.06666666666672</v>
      </c>
      <c r="G283" s="507">
        <v>686.68333333333339</v>
      </c>
      <c r="H283" s="507">
        <v>839.38333333333321</v>
      </c>
      <c r="I283" s="507">
        <v>867.76666666666665</v>
      </c>
      <c r="J283" s="507">
        <v>915.73333333333312</v>
      </c>
      <c r="K283" s="506">
        <v>819.8</v>
      </c>
      <c r="L283" s="506">
        <v>743.45</v>
      </c>
      <c r="M283" s="506">
        <v>0.44351000000000002</v>
      </c>
    </row>
    <row r="284" spans="1:13">
      <c r="A284" s="254">
        <v>274</v>
      </c>
      <c r="B284" s="509" t="s">
        <v>420</v>
      </c>
      <c r="C284" s="506">
        <v>932.4</v>
      </c>
      <c r="D284" s="507">
        <v>936.25</v>
      </c>
      <c r="E284" s="507">
        <v>913.15</v>
      </c>
      <c r="F284" s="507">
        <v>893.9</v>
      </c>
      <c r="G284" s="507">
        <v>870.8</v>
      </c>
      <c r="H284" s="507">
        <v>955.5</v>
      </c>
      <c r="I284" s="507">
        <v>978.59999999999991</v>
      </c>
      <c r="J284" s="507">
        <v>997.85</v>
      </c>
      <c r="K284" s="506">
        <v>959.35</v>
      </c>
      <c r="L284" s="506">
        <v>917</v>
      </c>
      <c r="M284" s="506">
        <v>2.20417</v>
      </c>
    </row>
    <row r="285" spans="1:13">
      <c r="A285" s="254">
        <v>275</v>
      </c>
      <c r="B285" s="509" t="s">
        <v>421</v>
      </c>
      <c r="C285" s="506">
        <v>389.45</v>
      </c>
      <c r="D285" s="507">
        <v>381.38333333333338</v>
      </c>
      <c r="E285" s="507">
        <v>370.21666666666675</v>
      </c>
      <c r="F285" s="507">
        <v>350.98333333333335</v>
      </c>
      <c r="G285" s="507">
        <v>339.81666666666672</v>
      </c>
      <c r="H285" s="507">
        <v>400.61666666666679</v>
      </c>
      <c r="I285" s="507">
        <v>411.78333333333342</v>
      </c>
      <c r="J285" s="507">
        <v>431.01666666666682</v>
      </c>
      <c r="K285" s="506">
        <v>392.55</v>
      </c>
      <c r="L285" s="506">
        <v>362.15</v>
      </c>
      <c r="M285" s="506">
        <v>2.0583499999999999</v>
      </c>
    </row>
    <row r="286" spans="1:13">
      <c r="A286" s="254">
        <v>276</v>
      </c>
      <c r="B286" s="509" t="s">
        <v>422</v>
      </c>
      <c r="C286" s="506">
        <v>531.75</v>
      </c>
      <c r="D286" s="507">
        <v>532.69999999999993</v>
      </c>
      <c r="E286" s="507">
        <v>520.39999999999986</v>
      </c>
      <c r="F286" s="507">
        <v>509.04999999999995</v>
      </c>
      <c r="G286" s="507">
        <v>496.74999999999989</v>
      </c>
      <c r="H286" s="507">
        <v>544.04999999999984</v>
      </c>
      <c r="I286" s="507">
        <v>556.3499999999998</v>
      </c>
      <c r="J286" s="507">
        <v>567.69999999999982</v>
      </c>
      <c r="K286" s="506">
        <v>545</v>
      </c>
      <c r="L286" s="506">
        <v>521.35</v>
      </c>
      <c r="M286" s="506">
        <v>3.8795799999999998</v>
      </c>
    </row>
    <row r="287" spans="1:13">
      <c r="A287" s="254">
        <v>277</v>
      </c>
      <c r="B287" s="509" t="s">
        <v>423</v>
      </c>
      <c r="C287" s="506">
        <v>62.15</v>
      </c>
      <c r="D287" s="507">
        <v>61.383333333333333</v>
      </c>
      <c r="E287" s="507">
        <v>60.266666666666666</v>
      </c>
      <c r="F287" s="507">
        <v>58.383333333333333</v>
      </c>
      <c r="G287" s="507">
        <v>57.266666666666666</v>
      </c>
      <c r="H287" s="507">
        <v>63.266666666666666</v>
      </c>
      <c r="I287" s="507">
        <v>64.383333333333326</v>
      </c>
      <c r="J287" s="507">
        <v>66.266666666666666</v>
      </c>
      <c r="K287" s="506">
        <v>62.5</v>
      </c>
      <c r="L287" s="506">
        <v>59.5</v>
      </c>
      <c r="M287" s="506">
        <v>31.477340000000002</v>
      </c>
    </row>
    <row r="288" spans="1:13">
      <c r="A288" s="254">
        <v>278</v>
      </c>
      <c r="B288" s="509" t="s">
        <v>424</v>
      </c>
      <c r="C288" s="506">
        <v>56.3</v>
      </c>
      <c r="D288" s="507">
        <v>55.516666666666659</v>
      </c>
      <c r="E288" s="507">
        <v>53.883333333333319</v>
      </c>
      <c r="F288" s="507">
        <v>51.466666666666661</v>
      </c>
      <c r="G288" s="507">
        <v>49.833333333333321</v>
      </c>
      <c r="H288" s="507">
        <v>57.933333333333316</v>
      </c>
      <c r="I288" s="507">
        <v>59.566666666666656</v>
      </c>
      <c r="J288" s="507">
        <v>61.983333333333313</v>
      </c>
      <c r="K288" s="506">
        <v>57.15</v>
      </c>
      <c r="L288" s="506">
        <v>53.1</v>
      </c>
      <c r="M288" s="506">
        <v>19.406590000000001</v>
      </c>
    </row>
    <row r="289" spans="1:13">
      <c r="A289" s="254">
        <v>279</v>
      </c>
      <c r="B289" s="509" t="s">
        <v>425</v>
      </c>
      <c r="C289" s="506">
        <v>490.8</v>
      </c>
      <c r="D289" s="507">
        <v>488.08333333333331</v>
      </c>
      <c r="E289" s="507">
        <v>479.26666666666665</v>
      </c>
      <c r="F289" s="507">
        <v>467.73333333333335</v>
      </c>
      <c r="G289" s="507">
        <v>458.91666666666669</v>
      </c>
      <c r="H289" s="507">
        <v>499.61666666666662</v>
      </c>
      <c r="I289" s="507">
        <v>508.43333333333334</v>
      </c>
      <c r="J289" s="507">
        <v>519.96666666666658</v>
      </c>
      <c r="K289" s="506">
        <v>496.9</v>
      </c>
      <c r="L289" s="506">
        <v>476.55</v>
      </c>
      <c r="M289" s="506">
        <v>1.89947</v>
      </c>
    </row>
    <row r="290" spans="1:13">
      <c r="A290" s="254">
        <v>280</v>
      </c>
      <c r="B290" s="509" t="s">
        <v>426</v>
      </c>
      <c r="C290" s="506">
        <v>455.75</v>
      </c>
      <c r="D290" s="507">
        <v>450.34999999999997</v>
      </c>
      <c r="E290" s="507">
        <v>438.04999999999995</v>
      </c>
      <c r="F290" s="507">
        <v>420.34999999999997</v>
      </c>
      <c r="G290" s="507">
        <v>408.04999999999995</v>
      </c>
      <c r="H290" s="507">
        <v>468.04999999999995</v>
      </c>
      <c r="I290" s="507">
        <v>480.35</v>
      </c>
      <c r="J290" s="507">
        <v>498.04999999999995</v>
      </c>
      <c r="K290" s="506">
        <v>462.65</v>
      </c>
      <c r="L290" s="506">
        <v>432.65</v>
      </c>
      <c r="M290" s="506">
        <v>4.6818200000000001</v>
      </c>
    </row>
    <row r="291" spans="1:13">
      <c r="A291" s="254">
        <v>281</v>
      </c>
      <c r="B291" s="509" t="s">
        <v>427</v>
      </c>
      <c r="C291" s="506">
        <v>228.95</v>
      </c>
      <c r="D291" s="507">
        <v>225.11666666666665</v>
      </c>
      <c r="E291" s="507">
        <v>216.2833333333333</v>
      </c>
      <c r="F291" s="507">
        <v>203.61666666666665</v>
      </c>
      <c r="G291" s="507">
        <v>194.7833333333333</v>
      </c>
      <c r="H291" s="507">
        <v>237.7833333333333</v>
      </c>
      <c r="I291" s="507">
        <v>246.61666666666662</v>
      </c>
      <c r="J291" s="507">
        <v>259.2833333333333</v>
      </c>
      <c r="K291" s="506">
        <v>233.95</v>
      </c>
      <c r="L291" s="506">
        <v>212.45</v>
      </c>
      <c r="M291" s="506">
        <v>8.0978999999999992</v>
      </c>
    </row>
    <row r="292" spans="1:13">
      <c r="A292" s="254">
        <v>282</v>
      </c>
      <c r="B292" s="509" t="s">
        <v>131</v>
      </c>
      <c r="C292" s="506">
        <v>1834.15</v>
      </c>
      <c r="D292" s="507">
        <v>1840.0666666666666</v>
      </c>
      <c r="E292" s="507">
        <v>1808.1333333333332</v>
      </c>
      <c r="F292" s="507">
        <v>1782.1166666666666</v>
      </c>
      <c r="G292" s="507">
        <v>1750.1833333333332</v>
      </c>
      <c r="H292" s="507">
        <v>1866.0833333333333</v>
      </c>
      <c r="I292" s="507">
        <v>1898.0166666666667</v>
      </c>
      <c r="J292" s="507">
        <v>1924.0333333333333</v>
      </c>
      <c r="K292" s="506">
        <v>1872</v>
      </c>
      <c r="L292" s="506">
        <v>1814.05</v>
      </c>
      <c r="M292" s="506">
        <v>48.030160000000002</v>
      </c>
    </row>
    <row r="293" spans="1:13">
      <c r="A293" s="254">
        <v>283</v>
      </c>
      <c r="B293" s="509" t="s">
        <v>132</v>
      </c>
      <c r="C293" s="506">
        <v>101.6</v>
      </c>
      <c r="D293" s="507">
        <v>99.649999999999991</v>
      </c>
      <c r="E293" s="507">
        <v>96.949999999999989</v>
      </c>
      <c r="F293" s="507">
        <v>92.3</v>
      </c>
      <c r="G293" s="507">
        <v>89.6</v>
      </c>
      <c r="H293" s="507">
        <v>104.29999999999998</v>
      </c>
      <c r="I293" s="507">
        <v>107</v>
      </c>
      <c r="J293" s="507">
        <v>111.64999999999998</v>
      </c>
      <c r="K293" s="506">
        <v>102.35</v>
      </c>
      <c r="L293" s="506">
        <v>95</v>
      </c>
      <c r="M293" s="506">
        <v>147.76526000000001</v>
      </c>
    </row>
    <row r="294" spans="1:13">
      <c r="A294" s="254">
        <v>284</v>
      </c>
      <c r="B294" s="509" t="s">
        <v>259</v>
      </c>
      <c r="C294" s="506">
        <v>2592.4</v>
      </c>
      <c r="D294" s="507">
        <v>2577</v>
      </c>
      <c r="E294" s="507">
        <v>2516.4</v>
      </c>
      <c r="F294" s="507">
        <v>2440.4</v>
      </c>
      <c r="G294" s="507">
        <v>2379.8000000000002</v>
      </c>
      <c r="H294" s="507">
        <v>2653</v>
      </c>
      <c r="I294" s="507">
        <v>2713.6000000000004</v>
      </c>
      <c r="J294" s="507">
        <v>2789.6</v>
      </c>
      <c r="K294" s="506">
        <v>2637.6</v>
      </c>
      <c r="L294" s="506">
        <v>2501</v>
      </c>
      <c r="M294" s="506">
        <v>4.73949</v>
      </c>
    </row>
    <row r="295" spans="1:13">
      <c r="A295" s="254">
        <v>285</v>
      </c>
      <c r="B295" s="509" t="s">
        <v>133</v>
      </c>
      <c r="C295" s="506">
        <v>416.45</v>
      </c>
      <c r="D295" s="507">
        <v>410.98333333333335</v>
      </c>
      <c r="E295" s="507">
        <v>402.4666666666667</v>
      </c>
      <c r="F295" s="507">
        <v>388.48333333333335</v>
      </c>
      <c r="G295" s="507">
        <v>379.9666666666667</v>
      </c>
      <c r="H295" s="507">
        <v>424.9666666666667</v>
      </c>
      <c r="I295" s="507">
        <v>433.48333333333335</v>
      </c>
      <c r="J295" s="507">
        <v>447.4666666666667</v>
      </c>
      <c r="K295" s="506">
        <v>419.5</v>
      </c>
      <c r="L295" s="506">
        <v>397</v>
      </c>
      <c r="M295" s="506">
        <v>57.525210000000001</v>
      </c>
    </row>
    <row r="296" spans="1:13">
      <c r="A296" s="254">
        <v>286</v>
      </c>
      <c r="B296" s="509" t="s">
        <v>753</v>
      </c>
      <c r="C296" s="506">
        <v>215.25</v>
      </c>
      <c r="D296" s="507">
        <v>213.20000000000002</v>
      </c>
      <c r="E296" s="507">
        <v>207.70000000000005</v>
      </c>
      <c r="F296" s="507">
        <v>200.15000000000003</v>
      </c>
      <c r="G296" s="507">
        <v>194.65000000000006</v>
      </c>
      <c r="H296" s="507">
        <v>220.75000000000003</v>
      </c>
      <c r="I296" s="507">
        <v>226.24999999999997</v>
      </c>
      <c r="J296" s="507">
        <v>233.8</v>
      </c>
      <c r="K296" s="506">
        <v>218.7</v>
      </c>
      <c r="L296" s="506">
        <v>205.65</v>
      </c>
      <c r="M296" s="506">
        <v>1.6779999999999999</v>
      </c>
    </row>
    <row r="297" spans="1:13">
      <c r="A297" s="254">
        <v>287</v>
      </c>
      <c r="B297" s="509" t="s">
        <v>428</v>
      </c>
      <c r="C297" s="506">
        <v>6965</v>
      </c>
      <c r="D297" s="507">
        <v>6979.666666666667</v>
      </c>
      <c r="E297" s="507">
        <v>6770.3333333333339</v>
      </c>
      <c r="F297" s="507">
        <v>6575.666666666667</v>
      </c>
      <c r="G297" s="507">
        <v>6366.3333333333339</v>
      </c>
      <c r="H297" s="507">
        <v>7174.3333333333339</v>
      </c>
      <c r="I297" s="507">
        <v>7383.6666666666679</v>
      </c>
      <c r="J297" s="507">
        <v>7578.3333333333339</v>
      </c>
      <c r="K297" s="506">
        <v>7189</v>
      </c>
      <c r="L297" s="506">
        <v>6785</v>
      </c>
      <c r="M297" s="506">
        <v>1.32203</v>
      </c>
    </row>
    <row r="298" spans="1:13">
      <c r="A298" s="254">
        <v>288</v>
      </c>
      <c r="B298" s="509" t="s">
        <v>260</v>
      </c>
      <c r="C298" s="506">
        <v>4075.1</v>
      </c>
      <c r="D298" s="507">
        <v>4026.75</v>
      </c>
      <c r="E298" s="507">
        <v>3958.35</v>
      </c>
      <c r="F298" s="507">
        <v>3841.6</v>
      </c>
      <c r="G298" s="507">
        <v>3773.2</v>
      </c>
      <c r="H298" s="507">
        <v>4143.5</v>
      </c>
      <c r="I298" s="507">
        <v>4211.8999999999996</v>
      </c>
      <c r="J298" s="507">
        <v>4328.6499999999996</v>
      </c>
      <c r="K298" s="506">
        <v>4095.15</v>
      </c>
      <c r="L298" s="506">
        <v>3910</v>
      </c>
      <c r="M298" s="506">
        <v>2.7974399999999999</v>
      </c>
    </row>
    <row r="299" spans="1:13">
      <c r="A299" s="254">
        <v>289</v>
      </c>
      <c r="B299" s="509" t="s">
        <v>134</v>
      </c>
      <c r="C299" s="506">
        <v>1411.25</v>
      </c>
      <c r="D299" s="507">
        <v>1403.8999999999999</v>
      </c>
      <c r="E299" s="507">
        <v>1385.9499999999998</v>
      </c>
      <c r="F299" s="507">
        <v>1360.6499999999999</v>
      </c>
      <c r="G299" s="507">
        <v>1342.6999999999998</v>
      </c>
      <c r="H299" s="507">
        <v>1429.1999999999998</v>
      </c>
      <c r="I299" s="507">
        <v>1447.15</v>
      </c>
      <c r="J299" s="507">
        <v>1472.4499999999998</v>
      </c>
      <c r="K299" s="506">
        <v>1421.85</v>
      </c>
      <c r="L299" s="506">
        <v>1378.6</v>
      </c>
      <c r="M299" s="506">
        <v>99.208119999999994</v>
      </c>
    </row>
    <row r="300" spans="1:13">
      <c r="A300" s="254">
        <v>290</v>
      </c>
      <c r="B300" s="509" t="s">
        <v>429</v>
      </c>
      <c r="C300" s="506">
        <v>360.1</v>
      </c>
      <c r="D300" s="507">
        <v>352.7</v>
      </c>
      <c r="E300" s="507">
        <v>341.4</v>
      </c>
      <c r="F300" s="507">
        <v>322.7</v>
      </c>
      <c r="G300" s="507">
        <v>311.39999999999998</v>
      </c>
      <c r="H300" s="507">
        <v>371.4</v>
      </c>
      <c r="I300" s="507">
        <v>382.70000000000005</v>
      </c>
      <c r="J300" s="507">
        <v>401.4</v>
      </c>
      <c r="K300" s="506">
        <v>364</v>
      </c>
      <c r="L300" s="506">
        <v>334</v>
      </c>
      <c r="M300" s="506">
        <v>46.284840000000003</v>
      </c>
    </row>
    <row r="301" spans="1:13">
      <c r="A301" s="254">
        <v>291</v>
      </c>
      <c r="B301" s="509" t="s">
        <v>430</v>
      </c>
      <c r="C301" s="506">
        <v>36</v>
      </c>
      <c r="D301" s="507">
        <v>36.116666666666667</v>
      </c>
      <c r="E301" s="507">
        <v>34.383333333333333</v>
      </c>
      <c r="F301" s="507">
        <v>32.766666666666666</v>
      </c>
      <c r="G301" s="507">
        <v>31.033333333333331</v>
      </c>
      <c r="H301" s="507">
        <v>37.733333333333334</v>
      </c>
      <c r="I301" s="507">
        <v>39.466666666666669</v>
      </c>
      <c r="J301" s="507">
        <v>41.083333333333336</v>
      </c>
      <c r="K301" s="506">
        <v>37.85</v>
      </c>
      <c r="L301" s="506">
        <v>34.5</v>
      </c>
      <c r="M301" s="506">
        <v>24.314679999999999</v>
      </c>
    </row>
    <row r="302" spans="1:13">
      <c r="A302" s="254">
        <v>292</v>
      </c>
      <c r="B302" s="509" t="s">
        <v>431</v>
      </c>
      <c r="C302" s="506">
        <v>1718.45</v>
      </c>
      <c r="D302" s="507">
        <v>1698.1666666666667</v>
      </c>
      <c r="E302" s="507">
        <v>1660.3333333333335</v>
      </c>
      <c r="F302" s="507">
        <v>1602.2166666666667</v>
      </c>
      <c r="G302" s="507">
        <v>1564.3833333333334</v>
      </c>
      <c r="H302" s="507">
        <v>1756.2833333333335</v>
      </c>
      <c r="I302" s="507">
        <v>1794.116666666667</v>
      </c>
      <c r="J302" s="507">
        <v>1852.2333333333336</v>
      </c>
      <c r="K302" s="506">
        <v>1736</v>
      </c>
      <c r="L302" s="506">
        <v>1640.05</v>
      </c>
      <c r="M302" s="506">
        <v>0.40762999999999999</v>
      </c>
    </row>
    <row r="303" spans="1:13">
      <c r="A303" s="254">
        <v>293</v>
      </c>
      <c r="B303" s="509" t="s">
        <v>135</v>
      </c>
      <c r="C303" s="506">
        <v>1005.1</v>
      </c>
      <c r="D303" s="507">
        <v>1000.2166666666666</v>
      </c>
      <c r="E303" s="507">
        <v>983.18333333333317</v>
      </c>
      <c r="F303" s="507">
        <v>961.26666666666654</v>
      </c>
      <c r="G303" s="507">
        <v>944.23333333333312</v>
      </c>
      <c r="H303" s="507">
        <v>1022.1333333333332</v>
      </c>
      <c r="I303" s="507">
        <v>1039.1666666666667</v>
      </c>
      <c r="J303" s="507">
        <v>1061.0833333333333</v>
      </c>
      <c r="K303" s="506">
        <v>1017.25</v>
      </c>
      <c r="L303" s="506">
        <v>978.3</v>
      </c>
      <c r="M303" s="506">
        <v>17.239460000000001</v>
      </c>
    </row>
    <row r="304" spans="1:13">
      <c r="A304" s="254">
        <v>294</v>
      </c>
      <c r="B304" s="509" t="s">
        <v>432</v>
      </c>
      <c r="C304" s="506">
        <v>1710.05</v>
      </c>
      <c r="D304" s="507">
        <v>1699.6666666666667</v>
      </c>
      <c r="E304" s="507">
        <v>1651.5833333333335</v>
      </c>
      <c r="F304" s="507">
        <v>1593.1166666666668</v>
      </c>
      <c r="G304" s="507">
        <v>1545.0333333333335</v>
      </c>
      <c r="H304" s="507">
        <v>1758.1333333333334</v>
      </c>
      <c r="I304" s="507">
        <v>1806.2166666666669</v>
      </c>
      <c r="J304" s="507">
        <v>1864.6833333333334</v>
      </c>
      <c r="K304" s="506">
        <v>1747.75</v>
      </c>
      <c r="L304" s="506">
        <v>1641.2</v>
      </c>
      <c r="M304" s="506">
        <v>0.57303000000000004</v>
      </c>
    </row>
    <row r="305" spans="1:13">
      <c r="A305" s="254">
        <v>295</v>
      </c>
      <c r="B305" s="509" t="s">
        <v>433</v>
      </c>
      <c r="C305" s="506">
        <v>867.25</v>
      </c>
      <c r="D305" s="507">
        <v>864.73333333333323</v>
      </c>
      <c r="E305" s="507">
        <v>850.46666666666647</v>
      </c>
      <c r="F305" s="507">
        <v>833.68333333333328</v>
      </c>
      <c r="G305" s="507">
        <v>819.41666666666652</v>
      </c>
      <c r="H305" s="507">
        <v>881.51666666666642</v>
      </c>
      <c r="I305" s="507">
        <v>895.78333333333308</v>
      </c>
      <c r="J305" s="507">
        <v>912.56666666666638</v>
      </c>
      <c r="K305" s="506">
        <v>879</v>
      </c>
      <c r="L305" s="506">
        <v>847.95</v>
      </c>
      <c r="M305" s="506">
        <v>0.12825</v>
      </c>
    </row>
    <row r="306" spans="1:13">
      <c r="A306" s="254">
        <v>296</v>
      </c>
      <c r="B306" s="509" t="s">
        <v>434</v>
      </c>
      <c r="C306" s="506">
        <v>42.05</v>
      </c>
      <c r="D306" s="507">
        <v>41.666666666666664</v>
      </c>
      <c r="E306" s="507">
        <v>40.583333333333329</v>
      </c>
      <c r="F306" s="507">
        <v>39.116666666666667</v>
      </c>
      <c r="G306" s="507">
        <v>38.033333333333331</v>
      </c>
      <c r="H306" s="507">
        <v>43.133333333333326</v>
      </c>
      <c r="I306" s="507">
        <v>44.216666666666654</v>
      </c>
      <c r="J306" s="507">
        <v>45.683333333333323</v>
      </c>
      <c r="K306" s="506">
        <v>42.75</v>
      </c>
      <c r="L306" s="506">
        <v>40.200000000000003</v>
      </c>
      <c r="M306" s="506">
        <v>42.206290000000003</v>
      </c>
    </row>
    <row r="307" spans="1:13">
      <c r="A307" s="254">
        <v>297</v>
      </c>
      <c r="B307" s="509" t="s">
        <v>435</v>
      </c>
      <c r="C307" s="506">
        <v>146.80000000000001</v>
      </c>
      <c r="D307" s="507">
        <v>143.78333333333333</v>
      </c>
      <c r="E307" s="507">
        <v>140.06666666666666</v>
      </c>
      <c r="F307" s="507">
        <v>133.33333333333334</v>
      </c>
      <c r="G307" s="507">
        <v>129.61666666666667</v>
      </c>
      <c r="H307" s="507">
        <v>150.51666666666665</v>
      </c>
      <c r="I307" s="507">
        <v>154.23333333333329</v>
      </c>
      <c r="J307" s="507">
        <v>160.96666666666664</v>
      </c>
      <c r="K307" s="506">
        <v>147.5</v>
      </c>
      <c r="L307" s="506">
        <v>137.05000000000001</v>
      </c>
      <c r="M307" s="506">
        <v>6.1368400000000003</v>
      </c>
    </row>
    <row r="308" spans="1:13">
      <c r="A308" s="254">
        <v>298</v>
      </c>
      <c r="B308" s="509" t="s">
        <v>146</v>
      </c>
      <c r="C308" s="506">
        <v>84539.8</v>
      </c>
      <c r="D308" s="507">
        <v>83355.516666666663</v>
      </c>
      <c r="E308" s="507">
        <v>81790.083333333328</v>
      </c>
      <c r="F308" s="507">
        <v>79040.366666666669</v>
      </c>
      <c r="G308" s="507">
        <v>77474.933333333334</v>
      </c>
      <c r="H308" s="507">
        <v>86105.233333333323</v>
      </c>
      <c r="I308" s="507">
        <v>87670.666666666672</v>
      </c>
      <c r="J308" s="507">
        <v>90420.383333333317</v>
      </c>
      <c r="K308" s="506">
        <v>84920.95</v>
      </c>
      <c r="L308" s="506">
        <v>80605.8</v>
      </c>
      <c r="M308" s="506">
        <v>0.63105999999999995</v>
      </c>
    </row>
    <row r="309" spans="1:13">
      <c r="A309" s="254">
        <v>299</v>
      </c>
      <c r="B309" s="509" t="s">
        <v>143</v>
      </c>
      <c r="C309" s="506">
        <v>1112.7</v>
      </c>
      <c r="D309" s="507">
        <v>1103.7</v>
      </c>
      <c r="E309" s="507">
        <v>1087</v>
      </c>
      <c r="F309" s="507">
        <v>1061.3</v>
      </c>
      <c r="G309" s="507">
        <v>1044.5999999999999</v>
      </c>
      <c r="H309" s="507">
        <v>1129.4000000000001</v>
      </c>
      <c r="I309" s="507">
        <v>1146.1000000000004</v>
      </c>
      <c r="J309" s="507">
        <v>1171.8000000000002</v>
      </c>
      <c r="K309" s="506">
        <v>1120.4000000000001</v>
      </c>
      <c r="L309" s="506">
        <v>1078</v>
      </c>
      <c r="M309" s="506">
        <v>6.1589099999999997</v>
      </c>
    </row>
    <row r="310" spans="1:13">
      <c r="A310" s="254">
        <v>300</v>
      </c>
      <c r="B310" s="509" t="s">
        <v>436</v>
      </c>
      <c r="C310" s="506">
        <v>3640.25</v>
      </c>
      <c r="D310" s="507">
        <v>3620.0833333333335</v>
      </c>
      <c r="E310" s="507">
        <v>3567.416666666667</v>
      </c>
      <c r="F310" s="507">
        <v>3494.5833333333335</v>
      </c>
      <c r="G310" s="507">
        <v>3441.916666666667</v>
      </c>
      <c r="H310" s="507">
        <v>3692.916666666667</v>
      </c>
      <c r="I310" s="507">
        <v>3745.5833333333339</v>
      </c>
      <c r="J310" s="507">
        <v>3818.416666666667</v>
      </c>
      <c r="K310" s="506">
        <v>3672.75</v>
      </c>
      <c r="L310" s="506">
        <v>3547.25</v>
      </c>
      <c r="M310" s="506">
        <v>8.3909999999999998E-2</v>
      </c>
    </row>
    <row r="311" spans="1:13">
      <c r="A311" s="254">
        <v>301</v>
      </c>
      <c r="B311" s="509" t="s">
        <v>437</v>
      </c>
      <c r="C311" s="506">
        <v>282.10000000000002</v>
      </c>
      <c r="D311" s="507">
        <v>280.84999999999997</v>
      </c>
      <c r="E311" s="507">
        <v>276.74999999999994</v>
      </c>
      <c r="F311" s="507">
        <v>271.39999999999998</v>
      </c>
      <c r="G311" s="507">
        <v>267.29999999999995</v>
      </c>
      <c r="H311" s="507">
        <v>286.19999999999993</v>
      </c>
      <c r="I311" s="507">
        <v>290.29999999999995</v>
      </c>
      <c r="J311" s="507">
        <v>295.64999999999992</v>
      </c>
      <c r="K311" s="506">
        <v>284.95</v>
      </c>
      <c r="L311" s="506">
        <v>275.5</v>
      </c>
      <c r="M311" s="506">
        <v>0.69774000000000003</v>
      </c>
    </row>
    <row r="312" spans="1:13">
      <c r="A312" s="254">
        <v>302</v>
      </c>
      <c r="B312" s="509" t="s">
        <v>137</v>
      </c>
      <c r="C312" s="506">
        <v>215.1</v>
      </c>
      <c r="D312" s="507">
        <v>210.21666666666667</v>
      </c>
      <c r="E312" s="507">
        <v>203.63333333333333</v>
      </c>
      <c r="F312" s="507">
        <v>192.16666666666666</v>
      </c>
      <c r="G312" s="507">
        <v>185.58333333333331</v>
      </c>
      <c r="H312" s="507">
        <v>221.68333333333334</v>
      </c>
      <c r="I312" s="507">
        <v>228.26666666666665</v>
      </c>
      <c r="J312" s="507">
        <v>239.73333333333335</v>
      </c>
      <c r="K312" s="506">
        <v>216.8</v>
      </c>
      <c r="L312" s="506">
        <v>198.75</v>
      </c>
      <c r="M312" s="506">
        <v>118.24943</v>
      </c>
    </row>
    <row r="313" spans="1:13">
      <c r="A313" s="254">
        <v>303</v>
      </c>
      <c r="B313" s="509" t="s">
        <v>136</v>
      </c>
      <c r="C313" s="506">
        <v>850.3</v>
      </c>
      <c r="D313" s="507">
        <v>843.61666666666667</v>
      </c>
      <c r="E313" s="507">
        <v>827.23333333333335</v>
      </c>
      <c r="F313" s="507">
        <v>804.16666666666663</v>
      </c>
      <c r="G313" s="507">
        <v>787.7833333333333</v>
      </c>
      <c r="H313" s="507">
        <v>866.68333333333339</v>
      </c>
      <c r="I313" s="507">
        <v>883.06666666666683</v>
      </c>
      <c r="J313" s="507">
        <v>906.13333333333344</v>
      </c>
      <c r="K313" s="506">
        <v>860</v>
      </c>
      <c r="L313" s="506">
        <v>820.55</v>
      </c>
      <c r="M313" s="506">
        <v>75.383269999999996</v>
      </c>
    </row>
    <row r="314" spans="1:13">
      <c r="A314" s="254">
        <v>304</v>
      </c>
      <c r="B314" s="509" t="s">
        <v>438</v>
      </c>
      <c r="C314" s="506">
        <v>162</v>
      </c>
      <c r="D314" s="507">
        <v>160.54999999999998</v>
      </c>
      <c r="E314" s="507">
        <v>156.44999999999996</v>
      </c>
      <c r="F314" s="507">
        <v>150.89999999999998</v>
      </c>
      <c r="G314" s="507">
        <v>146.79999999999995</v>
      </c>
      <c r="H314" s="507">
        <v>166.09999999999997</v>
      </c>
      <c r="I314" s="507">
        <v>170.2</v>
      </c>
      <c r="J314" s="507">
        <v>175.74999999999997</v>
      </c>
      <c r="K314" s="506">
        <v>164.65</v>
      </c>
      <c r="L314" s="506">
        <v>155</v>
      </c>
      <c r="M314" s="506">
        <v>2.5594899999999998</v>
      </c>
    </row>
    <row r="315" spans="1:13">
      <c r="A315" s="254">
        <v>305</v>
      </c>
      <c r="B315" s="509" t="s">
        <v>439</v>
      </c>
      <c r="C315" s="506">
        <v>218</v>
      </c>
      <c r="D315" s="507">
        <v>213.51666666666665</v>
      </c>
      <c r="E315" s="507">
        <v>207.73333333333329</v>
      </c>
      <c r="F315" s="507">
        <v>197.46666666666664</v>
      </c>
      <c r="G315" s="507">
        <v>191.68333333333328</v>
      </c>
      <c r="H315" s="507">
        <v>223.7833333333333</v>
      </c>
      <c r="I315" s="507">
        <v>229.56666666666666</v>
      </c>
      <c r="J315" s="507">
        <v>239.83333333333331</v>
      </c>
      <c r="K315" s="506">
        <v>219.3</v>
      </c>
      <c r="L315" s="506">
        <v>203.25</v>
      </c>
      <c r="M315" s="506">
        <v>0.82079999999999997</v>
      </c>
    </row>
    <row r="316" spans="1:13">
      <c r="A316" s="254">
        <v>306</v>
      </c>
      <c r="B316" s="509" t="s">
        <v>440</v>
      </c>
      <c r="C316" s="506">
        <v>519.35</v>
      </c>
      <c r="D316" s="507">
        <v>525.38333333333333</v>
      </c>
      <c r="E316" s="507">
        <v>503.7166666666667</v>
      </c>
      <c r="F316" s="507">
        <v>488.08333333333337</v>
      </c>
      <c r="G316" s="507">
        <v>466.41666666666674</v>
      </c>
      <c r="H316" s="507">
        <v>541.01666666666665</v>
      </c>
      <c r="I316" s="507">
        <v>562.68333333333339</v>
      </c>
      <c r="J316" s="507">
        <v>578.31666666666661</v>
      </c>
      <c r="K316" s="506">
        <v>547.04999999999995</v>
      </c>
      <c r="L316" s="506">
        <v>509.75</v>
      </c>
      <c r="M316" s="506">
        <v>1.59293</v>
      </c>
    </row>
    <row r="317" spans="1:13">
      <c r="A317" s="254">
        <v>307</v>
      </c>
      <c r="B317" s="509" t="s">
        <v>138</v>
      </c>
      <c r="C317" s="506">
        <v>159.05000000000001</v>
      </c>
      <c r="D317" s="507">
        <v>158</v>
      </c>
      <c r="E317" s="507">
        <v>156.30000000000001</v>
      </c>
      <c r="F317" s="507">
        <v>153.55000000000001</v>
      </c>
      <c r="G317" s="507">
        <v>151.85000000000002</v>
      </c>
      <c r="H317" s="507">
        <v>160.75</v>
      </c>
      <c r="I317" s="507">
        <v>162.44999999999999</v>
      </c>
      <c r="J317" s="507">
        <v>165.2</v>
      </c>
      <c r="K317" s="506">
        <v>159.69999999999999</v>
      </c>
      <c r="L317" s="506">
        <v>155.25</v>
      </c>
      <c r="M317" s="506">
        <v>39.236370000000001</v>
      </c>
    </row>
    <row r="318" spans="1:13">
      <c r="A318" s="254">
        <v>308</v>
      </c>
      <c r="B318" s="509" t="s">
        <v>261</v>
      </c>
      <c r="C318" s="506">
        <v>40.9</v>
      </c>
      <c r="D318" s="507">
        <v>40.366666666666667</v>
      </c>
      <c r="E318" s="507">
        <v>38.833333333333336</v>
      </c>
      <c r="F318" s="507">
        <v>36.766666666666666</v>
      </c>
      <c r="G318" s="507">
        <v>35.233333333333334</v>
      </c>
      <c r="H318" s="507">
        <v>42.433333333333337</v>
      </c>
      <c r="I318" s="507">
        <v>43.966666666666669</v>
      </c>
      <c r="J318" s="507">
        <v>46.033333333333339</v>
      </c>
      <c r="K318" s="506">
        <v>41.9</v>
      </c>
      <c r="L318" s="506">
        <v>38.299999999999997</v>
      </c>
      <c r="M318" s="506">
        <v>31.30434</v>
      </c>
    </row>
    <row r="319" spans="1:13">
      <c r="A319" s="254">
        <v>309</v>
      </c>
      <c r="B319" s="509" t="s">
        <v>139</v>
      </c>
      <c r="C319" s="506">
        <v>394.9</v>
      </c>
      <c r="D319" s="507">
        <v>390.06666666666661</v>
      </c>
      <c r="E319" s="507">
        <v>383.93333333333322</v>
      </c>
      <c r="F319" s="507">
        <v>372.96666666666664</v>
      </c>
      <c r="G319" s="507">
        <v>366.83333333333326</v>
      </c>
      <c r="H319" s="507">
        <v>401.03333333333319</v>
      </c>
      <c r="I319" s="507">
        <v>407.16666666666663</v>
      </c>
      <c r="J319" s="507">
        <v>418.13333333333316</v>
      </c>
      <c r="K319" s="506">
        <v>396.2</v>
      </c>
      <c r="L319" s="506">
        <v>379.1</v>
      </c>
      <c r="M319" s="506">
        <v>28.345300000000002</v>
      </c>
    </row>
    <row r="320" spans="1:13">
      <c r="A320" s="254">
        <v>310</v>
      </c>
      <c r="B320" s="509" t="s">
        <v>140</v>
      </c>
      <c r="C320" s="506">
        <v>7113.55</v>
      </c>
      <c r="D320" s="507">
        <v>7056.333333333333</v>
      </c>
      <c r="E320" s="507">
        <v>6962.7166666666662</v>
      </c>
      <c r="F320" s="507">
        <v>6811.8833333333332</v>
      </c>
      <c r="G320" s="507">
        <v>6718.2666666666664</v>
      </c>
      <c r="H320" s="507">
        <v>7207.1666666666661</v>
      </c>
      <c r="I320" s="507">
        <v>7300.7833333333328</v>
      </c>
      <c r="J320" s="507">
        <v>7451.6166666666659</v>
      </c>
      <c r="K320" s="506">
        <v>7149.95</v>
      </c>
      <c r="L320" s="506">
        <v>6905.5</v>
      </c>
      <c r="M320" s="506">
        <v>8.3875600000000006</v>
      </c>
    </row>
    <row r="321" spans="1:13">
      <c r="A321" s="254">
        <v>311</v>
      </c>
      <c r="B321" s="509" t="s">
        <v>142</v>
      </c>
      <c r="C321" s="506">
        <v>859.95</v>
      </c>
      <c r="D321" s="507">
        <v>857.4</v>
      </c>
      <c r="E321" s="507">
        <v>847.75</v>
      </c>
      <c r="F321" s="507">
        <v>835.55000000000007</v>
      </c>
      <c r="G321" s="507">
        <v>825.90000000000009</v>
      </c>
      <c r="H321" s="507">
        <v>869.59999999999991</v>
      </c>
      <c r="I321" s="507">
        <v>879.24999999999977</v>
      </c>
      <c r="J321" s="507">
        <v>891.44999999999982</v>
      </c>
      <c r="K321" s="506">
        <v>867.05</v>
      </c>
      <c r="L321" s="506">
        <v>845.2</v>
      </c>
      <c r="M321" s="506">
        <v>26.775659999999998</v>
      </c>
    </row>
    <row r="322" spans="1:13">
      <c r="A322" s="254">
        <v>312</v>
      </c>
      <c r="B322" s="509" t="s">
        <v>441</v>
      </c>
      <c r="C322" s="506">
        <v>1919.25</v>
      </c>
      <c r="D322" s="507">
        <v>1898.75</v>
      </c>
      <c r="E322" s="507">
        <v>1868.5</v>
      </c>
      <c r="F322" s="507">
        <v>1817.75</v>
      </c>
      <c r="G322" s="507">
        <v>1787.5</v>
      </c>
      <c r="H322" s="507">
        <v>1949.5</v>
      </c>
      <c r="I322" s="507">
        <v>1979.75</v>
      </c>
      <c r="J322" s="507">
        <v>2030.5</v>
      </c>
      <c r="K322" s="506">
        <v>1929</v>
      </c>
      <c r="L322" s="506">
        <v>1848</v>
      </c>
      <c r="M322" s="506">
        <v>2.5920100000000001</v>
      </c>
    </row>
    <row r="323" spans="1:13">
      <c r="A323" s="254">
        <v>313</v>
      </c>
      <c r="B323" s="509" t="s">
        <v>144</v>
      </c>
      <c r="C323" s="506">
        <v>1989.65</v>
      </c>
      <c r="D323" s="507">
        <v>1984.2666666666667</v>
      </c>
      <c r="E323" s="507">
        <v>1948.3333333333333</v>
      </c>
      <c r="F323" s="507">
        <v>1907.0166666666667</v>
      </c>
      <c r="G323" s="507">
        <v>1871.0833333333333</v>
      </c>
      <c r="H323" s="507">
        <v>2025.5833333333333</v>
      </c>
      <c r="I323" s="507">
        <v>2061.5166666666664</v>
      </c>
      <c r="J323" s="507">
        <v>2102.833333333333</v>
      </c>
      <c r="K323" s="506">
        <v>2020.2</v>
      </c>
      <c r="L323" s="506">
        <v>1942.95</v>
      </c>
      <c r="M323" s="506">
        <v>18.416070000000001</v>
      </c>
    </row>
    <row r="324" spans="1:13">
      <c r="A324" s="254">
        <v>314</v>
      </c>
      <c r="B324" s="509" t="s">
        <v>442</v>
      </c>
      <c r="C324" s="506">
        <v>94.15</v>
      </c>
      <c r="D324" s="507">
        <v>93.216666666666654</v>
      </c>
      <c r="E324" s="507">
        <v>90.633333333333312</v>
      </c>
      <c r="F324" s="507">
        <v>87.11666666666666</v>
      </c>
      <c r="G324" s="507">
        <v>84.533333333333317</v>
      </c>
      <c r="H324" s="507">
        <v>96.733333333333306</v>
      </c>
      <c r="I324" s="507">
        <v>99.316666666666649</v>
      </c>
      <c r="J324" s="507">
        <v>102.8333333333333</v>
      </c>
      <c r="K324" s="506">
        <v>95.8</v>
      </c>
      <c r="L324" s="506">
        <v>89.7</v>
      </c>
      <c r="M324" s="506">
        <v>8.2538800000000005</v>
      </c>
    </row>
    <row r="325" spans="1:13">
      <c r="A325" s="254">
        <v>315</v>
      </c>
      <c r="B325" s="509" t="s">
        <v>443</v>
      </c>
      <c r="C325" s="506">
        <v>572.79999999999995</v>
      </c>
      <c r="D325" s="507">
        <v>558.4666666666667</v>
      </c>
      <c r="E325" s="507">
        <v>541.93333333333339</v>
      </c>
      <c r="F325" s="507">
        <v>511.06666666666672</v>
      </c>
      <c r="G325" s="507">
        <v>494.53333333333342</v>
      </c>
      <c r="H325" s="507">
        <v>589.33333333333337</v>
      </c>
      <c r="I325" s="507">
        <v>605.86666666666667</v>
      </c>
      <c r="J325" s="507">
        <v>636.73333333333335</v>
      </c>
      <c r="K325" s="506">
        <v>575</v>
      </c>
      <c r="L325" s="506">
        <v>527.6</v>
      </c>
      <c r="M325" s="506">
        <v>4.4194100000000001</v>
      </c>
    </row>
    <row r="326" spans="1:13">
      <c r="A326" s="254">
        <v>316</v>
      </c>
      <c r="B326" s="509" t="s">
        <v>754</v>
      </c>
      <c r="C326" s="506">
        <v>183.15</v>
      </c>
      <c r="D326" s="507">
        <v>181.31666666666669</v>
      </c>
      <c r="E326" s="507">
        <v>178.03333333333339</v>
      </c>
      <c r="F326" s="507">
        <v>172.91666666666669</v>
      </c>
      <c r="G326" s="507">
        <v>169.63333333333338</v>
      </c>
      <c r="H326" s="507">
        <v>186.43333333333339</v>
      </c>
      <c r="I326" s="507">
        <v>189.7166666666667</v>
      </c>
      <c r="J326" s="507">
        <v>194.8333333333334</v>
      </c>
      <c r="K326" s="506">
        <v>184.6</v>
      </c>
      <c r="L326" s="506">
        <v>176.2</v>
      </c>
      <c r="M326" s="506">
        <v>4.6918800000000003</v>
      </c>
    </row>
    <row r="327" spans="1:13">
      <c r="A327" s="254">
        <v>317</v>
      </c>
      <c r="B327" s="509" t="s">
        <v>145</v>
      </c>
      <c r="C327" s="506">
        <v>211.65</v>
      </c>
      <c r="D327" s="507">
        <v>210.63333333333335</v>
      </c>
      <c r="E327" s="507">
        <v>206.31666666666672</v>
      </c>
      <c r="F327" s="507">
        <v>200.98333333333338</v>
      </c>
      <c r="G327" s="507">
        <v>196.66666666666674</v>
      </c>
      <c r="H327" s="507">
        <v>215.9666666666667</v>
      </c>
      <c r="I327" s="507">
        <v>220.28333333333336</v>
      </c>
      <c r="J327" s="507">
        <v>225.61666666666667</v>
      </c>
      <c r="K327" s="506">
        <v>214.95</v>
      </c>
      <c r="L327" s="506">
        <v>205.3</v>
      </c>
      <c r="M327" s="506">
        <v>223.47164000000001</v>
      </c>
    </row>
    <row r="328" spans="1:13">
      <c r="A328" s="254">
        <v>318</v>
      </c>
      <c r="B328" s="509" t="s">
        <v>444</v>
      </c>
      <c r="C328" s="506">
        <v>673.95</v>
      </c>
      <c r="D328" s="507">
        <v>667.94999999999993</v>
      </c>
      <c r="E328" s="507">
        <v>657.09999999999991</v>
      </c>
      <c r="F328" s="507">
        <v>640.25</v>
      </c>
      <c r="G328" s="507">
        <v>629.4</v>
      </c>
      <c r="H328" s="507">
        <v>684.79999999999984</v>
      </c>
      <c r="I328" s="507">
        <v>695.65</v>
      </c>
      <c r="J328" s="507">
        <v>712.49999999999977</v>
      </c>
      <c r="K328" s="506">
        <v>678.8</v>
      </c>
      <c r="L328" s="506">
        <v>651.1</v>
      </c>
      <c r="M328" s="506">
        <v>2.13646</v>
      </c>
    </row>
    <row r="329" spans="1:13">
      <c r="A329" s="254">
        <v>319</v>
      </c>
      <c r="B329" s="509" t="s">
        <v>262</v>
      </c>
      <c r="C329" s="506">
        <v>1666.3</v>
      </c>
      <c r="D329" s="507">
        <v>1658.4833333333333</v>
      </c>
      <c r="E329" s="507">
        <v>1631.0666666666666</v>
      </c>
      <c r="F329" s="507">
        <v>1595.8333333333333</v>
      </c>
      <c r="G329" s="507">
        <v>1568.4166666666665</v>
      </c>
      <c r="H329" s="507">
        <v>1693.7166666666667</v>
      </c>
      <c r="I329" s="507">
        <v>1721.1333333333332</v>
      </c>
      <c r="J329" s="507">
        <v>1756.3666666666668</v>
      </c>
      <c r="K329" s="506">
        <v>1685.9</v>
      </c>
      <c r="L329" s="506">
        <v>1623.25</v>
      </c>
      <c r="M329" s="506">
        <v>4.7354099999999999</v>
      </c>
    </row>
    <row r="330" spans="1:13">
      <c r="A330" s="254">
        <v>320</v>
      </c>
      <c r="B330" s="509" t="s">
        <v>445</v>
      </c>
      <c r="C330" s="506">
        <v>1604.75</v>
      </c>
      <c r="D330" s="507">
        <v>1589.8833333333332</v>
      </c>
      <c r="E330" s="507">
        <v>1559.8666666666663</v>
      </c>
      <c r="F330" s="507">
        <v>1514.9833333333331</v>
      </c>
      <c r="G330" s="507">
        <v>1484.9666666666662</v>
      </c>
      <c r="H330" s="507">
        <v>1634.7666666666664</v>
      </c>
      <c r="I330" s="507">
        <v>1664.7833333333333</v>
      </c>
      <c r="J330" s="507">
        <v>1709.6666666666665</v>
      </c>
      <c r="K330" s="506">
        <v>1619.9</v>
      </c>
      <c r="L330" s="506">
        <v>1545</v>
      </c>
      <c r="M330" s="506">
        <v>2.50163</v>
      </c>
    </row>
    <row r="331" spans="1:13">
      <c r="A331" s="254">
        <v>321</v>
      </c>
      <c r="B331" s="509" t="s">
        <v>147</v>
      </c>
      <c r="C331" s="506">
        <v>1230.45</v>
      </c>
      <c r="D331" s="507">
        <v>1225.1666666666667</v>
      </c>
      <c r="E331" s="507">
        <v>1203.2833333333335</v>
      </c>
      <c r="F331" s="507">
        <v>1176.1166666666668</v>
      </c>
      <c r="G331" s="507">
        <v>1154.2333333333336</v>
      </c>
      <c r="H331" s="507">
        <v>1252.3333333333335</v>
      </c>
      <c r="I331" s="507">
        <v>1274.2166666666667</v>
      </c>
      <c r="J331" s="507">
        <v>1301.3833333333334</v>
      </c>
      <c r="K331" s="506">
        <v>1247.05</v>
      </c>
      <c r="L331" s="506">
        <v>1198</v>
      </c>
      <c r="M331" s="506">
        <v>13.566599999999999</v>
      </c>
    </row>
    <row r="332" spans="1:13">
      <c r="A332" s="254">
        <v>322</v>
      </c>
      <c r="B332" s="509" t="s">
        <v>263</v>
      </c>
      <c r="C332" s="506">
        <v>810.9</v>
      </c>
      <c r="D332" s="507">
        <v>810.2166666666667</v>
      </c>
      <c r="E332" s="507">
        <v>798.53333333333342</v>
      </c>
      <c r="F332" s="507">
        <v>786.16666666666674</v>
      </c>
      <c r="G332" s="507">
        <v>774.48333333333346</v>
      </c>
      <c r="H332" s="507">
        <v>822.58333333333337</v>
      </c>
      <c r="I332" s="507">
        <v>834.26666666666677</v>
      </c>
      <c r="J332" s="507">
        <v>846.63333333333333</v>
      </c>
      <c r="K332" s="506">
        <v>821.9</v>
      </c>
      <c r="L332" s="506">
        <v>797.85</v>
      </c>
      <c r="M332" s="506">
        <v>2.0801699999999999</v>
      </c>
    </row>
    <row r="333" spans="1:13">
      <c r="A333" s="254">
        <v>323</v>
      </c>
      <c r="B333" s="509" t="s">
        <v>149</v>
      </c>
      <c r="C333" s="506">
        <v>45.05</v>
      </c>
      <c r="D333" s="507">
        <v>43.70000000000001</v>
      </c>
      <c r="E333" s="507">
        <v>41.550000000000018</v>
      </c>
      <c r="F333" s="507">
        <v>38.050000000000011</v>
      </c>
      <c r="G333" s="507">
        <v>35.90000000000002</v>
      </c>
      <c r="H333" s="507">
        <v>47.200000000000017</v>
      </c>
      <c r="I333" s="507">
        <v>49.350000000000009</v>
      </c>
      <c r="J333" s="507">
        <v>52.850000000000016</v>
      </c>
      <c r="K333" s="506">
        <v>45.85</v>
      </c>
      <c r="L333" s="506">
        <v>40.200000000000003</v>
      </c>
      <c r="M333" s="506">
        <v>261.17714000000001</v>
      </c>
    </row>
    <row r="334" spans="1:13">
      <c r="A334" s="254">
        <v>324</v>
      </c>
      <c r="B334" s="509" t="s">
        <v>150</v>
      </c>
      <c r="C334" s="506">
        <v>84.4</v>
      </c>
      <c r="D334" s="507">
        <v>82.016666666666666</v>
      </c>
      <c r="E334" s="507">
        <v>79.133333333333326</v>
      </c>
      <c r="F334" s="507">
        <v>73.86666666666666</v>
      </c>
      <c r="G334" s="507">
        <v>70.98333333333332</v>
      </c>
      <c r="H334" s="507">
        <v>87.283333333333331</v>
      </c>
      <c r="I334" s="507">
        <v>90.166666666666686</v>
      </c>
      <c r="J334" s="507">
        <v>95.433333333333337</v>
      </c>
      <c r="K334" s="506">
        <v>84.9</v>
      </c>
      <c r="L334" s="506">
        <v>76.75</v>
      </c>
      <c r="M334" s="506">
        <v>77.378200000000007</v>
      </c>
    </row>
    <row r="335" spans="1:13">
      <c r="A335" s="254">
        <v>325</v>
      </c>
      <c r="B335" s="509" t="s">
        <v>446</v>
      </c>
      <c r="C335" s="506">
        <v>554</v>
      </c>
      <c r="D335" s="507">
        <v>547</v>
      </c>
      <c r="E335" s="507">
        <v>527</v>
      </c>
      <c r="F335" s="507">
        <v>500</v>
      </c>
      <c r="G335" s="507">
        <v>480</v>
      </c>
      <c r="H335" s="507">
        <v>574</v>
      </c>
      <c r="I335" s="507">
        <v>594</v>
      </c>
      <c r="J335" s="507">
        <v>621</v>
      </c>
      <c r="K335" s="506">
        <v>567</v>
      </c>
      <c r="L335" s="506">
        <v>520</v>
      </c>
      <c r="M335" s="506">
        <v>0.47289999999999999</v>
      </c>
    </row>
    <row r="336" spans="1:13">
      <c r="A336" s="254">
        <v>326</v>
      </c>
      <c r="B336" s="509" t="s">
        <v>264</v>
      </c>
      <c r="C336" s="506">
        <v>24.4</v>
      </c>
      <c r="D336" s="507">
        <v>24.316666666666666</v>
      </c>
      <c r="E336" s="507">
        <v>23.333333333333332</v>
      </c>
      <c r="F336" s="507">
        <v>22.266666666666666</v>
      </c>
      <c r="G336" s="507">
        <v>21.283333333333331</v>
      </c>
      <c r="H336" s="507">
        <v>25.383333333333333</v>
      </c>
      <c r="I336" s="507">
        <v>26.366666666666667</v>
      </c>
      <c r="J336" s="507">
        <v>27.433333333333334</v>
      </c>
      <c r="K336" s="506">
        <v>25.3</v>
      </c>
      <c r="L336" s="506">
        <v>23.25</v>
      </c>
      <c r="M336" s="506">
        <v>229.45571000000001</v>
      </c>
    </row>
    <row r="337" spans="1:13">
      <c r="A337" s="254">
        <v>327</v>
      </c>
      <c r="B337" s="509" t="s">
        <v>447</v>
      </c>
      <c r="C337" s="506">
        <v>51.1</v>
      </c>
      <c r="D337" s="507">
        <v>50.466666666666661</v>
      </c>
      <c r="E337" s="507">
        <v>49.433333333333323</v>
      </c>
      <c r="F337" s="507">
        <v>47.766666666666659</v>
      </c>
      <c r="G337" s="507">
        <v>46.73333333333332</v>
      </c>
      <c r="H337" s="507">
        <v>52.133333333333326</v>
      </c>
      <c r="I337" s="507">
        <v>53.166666666666671</v>
      </c>
      <c r="J337" s="507">
        <v>54.833333333333329</v>
      </c>
      <c r="K337" s="506">
        <v>51.5</v>
      </c>
      <c r="L337" s="506">
        <v>48.8</v>
      </c>
      <c r="M337" s="506">
        <v>17.42858</v>
      </c>
    </row>
    <row r="338" spans="1:13">
      <c r="A338" s="254">
        <v>328</v>
      </c>
      <c r="B338" s="509" t="s">
        <v>152</v>
      </c>
      <c r="C338" s="506">
        <v>133.35</v>
      </c>
      <c r="D338" s="507">
        <v>131.28333333333333</v>
      </c>
      <c r="E338" s="507">
        <v>128.76666666666665</v>
      </c>
      <c r="F338" s="507">
        <v>124.18333333333332</v>
      </c>
      <c r="G338" s="507">
        <v>121.66666666666664</v>
      </c>
      <c r="H338" s="507">
        <v>135.86666666666667</v>
      </c>
      <c r="I338" s="507">
        <v>138.38333333333338</v>
      </c>
      <c r="J338" s="507">
        <v>142.96666666666667</v>
      </c>
      <c r="K338" s="506">
        <v>133.80000000000001</v>
      </c>
      <c r="L338" s="506">
        <v>126.7</v>
      </c>
      <c r="M338" s="506">
        <v>165.11843999999999</v>
      </c>
    </row>
    <row r="339" spans="1:13">
      <c r="A339" s="254">
        <v>329</v>
      </c>
      <c r="B339" s="509" t="s">
        <v>694</v>
      </c>
      <c r="C339" s="506">
        <v>172.75</v>
      </c>
      <c r="D339" s="507">
        <v>168.01666666666668</v>
      </c>
      <c r="E339" s="507">
        <v>162.23333333333335</v>
      </c>
      <c r="F339" s="507">
        <v>151.71666666666667</v>
      </c>
      <c r="G339" s="507">
        <v>145.93333333333334</v>
      </c>
      <c r="H339" s="507">
        <v>178.53333333333336</v>
      </c>
      <c r="I339" s="507">
        <v>184.31666666666672</v>
      </c>
      <c r="J339" s="507">
        <v>194.83333333333337</v>
      </c>
      <c r="K339" s="506">
        <v>173.8</v>
      </c>
      <c r="L339" s="506">
        <v>157.5</v>
      </c>
      <c r="M339" s="506">
        <v>13.722429999999999</v>
      </c>
    </row>
    <row r="340" spans="1:13">
      <c r="A340" s="254">
        <v>330</v>
      </c>
      <c r="B340" s="509" t="s">
        <v>153</v>
      </c>
      <c r="C340" s="506">
        <v>108.5</v>
      </c>
      <c r="D340" s="507">
        <v>106.68333333333334</v>
      </c>
      <c r="E340" s="507">
        <v>103.81666666666668</v>
      </c>
      <c r="F340" s="507">
        <v>99.13333333333334</v>
      </c>
      <c r="G340" s="507">
        <v>96.26666666666668</v>
      </c>
      <c r="H340" s="507">
        <v>111.36666666666667</v>
      </c>
      <c r="I340" s="507">
        <v>114.23333333333335</v>
      </c>
      <c r="J340" s="507">
        <v>118.91666666666667</v>
      </c>
      <c r="K340" s="506">
        <v>109.55</v>
      </c>
      <c r="L340" s="506">
        <v>102</v>
      </c>
      <c r="M340" s="506">
        <v>722.49183000000005</v>
      </c>
    </row>
    <row r="341" spans="1:13">
      <c r="A341" s="254">
        <v>331</v>
      </c>
      <c r="B341" s="509" t="s">
        <v>448</v>
      </c>
      <c r="C341" s="506">
        <v>385.25</v>
      </c>
      <c r="D341" s="507">
        <v>387.56666666666666</v>
      </c>
      <c r="E341" s="507">
        <v>377.73333333333335</v>
      </c>
      <c r="F341" s="507">
        <v>370.2166666666667</v>
      </c>
      <c r="G341" s="507">
        <v>360.38333333333338</v>
      </c>
      <c r="H341" s="507">
        <v>395.08333333333331</v>
      </c>
      <c r="I341" s="507">
        <v>404.91666666666669</v>
      </c>
      <c r="J341" s="507">
        <v>412.43333333333328</v>
      </c>
      <c r="K341" s="506">
        <v>397.4</v>
      </c>
      <c r="L341" s="506">
        <v>380.05</v>
      </c>
      <c r="M341" s="506">
        <v>18.111139999999999</v>
      </c>
    </row>
    <row r="342" spans="1:13">
      <c r="A342" s="254">
        <v>332</v>
      </c>
      <c r="B342" s="509" t="s">
        <v>148</v>
      </c>
      <c r="C342" s="506">
        <v>55.8</v>
      </c>
      <c r="D342" s="507">
        <v>55.333333333333336</v>
      </c>
      <c r="E342" s="507">
        <v>53.866666666666674</v>
      </c>
      <c r="F342" s="507">
        <v>51.933333333333337</v>
      </c>
      <c r="G342" s="507">
        <v>50.466666666666676</v>
      </c>
      <c r="H342" s="507">
        <v>57.266666666666673</v>
      </c>
      <c r="I342" s="507">
        <v>58.733333333333327</v>
      </c>
      <c r="J342" s="507">
        <v>60.666666666666671</v>
      </c>
      <c r="K342" s="506">
        <v>56.8</v>
      </c>
      <c r="L342" s="506">
        <v>53.4</v>
      </c>
      <c r="M342" s="506">
        <v>530.64530000000002</v>
      </c>
    </row>
    <row r="343" spans="1:13">
      <c r="A343" s="254">
        <v>333</v>
      </c>
      <c r="B343" s="509" t="s">
        <v>449</v>
      </c>
      <c r="C343" s="506">
        <v>52.35</v>
      </c>
      <c r="D343" s="507">
        <v>51.783333333333331</v>
      </c>
      <c r="E343" s="507">
        <v>50.166666666666664</v>
      </c>
      <c r="F343" s="507">
        <v>47.983333333333334</v>
      </c>
      <c r="G343" s="507">
        <v>46.366666666666667</v>
      </c>
      <c r="H343" s="507">
        <v>53.966666666666661</v>
      </c>
      <c r="I343" s="507">
        <v>55.583333333333336</v>
      </c>
      <c r="J343" s="507">
        <v>57.766666666666659</v>
      </c>
      <c r="K343" s="506">
        <v>53.4</v>
      </c>
      <c r="L343" s="506">
        <v>49.6</v>
      </c>
      <c r="M343" s="506">
        <v>25.3096</v>
      </c>
    </row>
    <row r="344" spans="1:13">
      <c r="A344" s="254">
        <v>334</v>
      </c>
      <c r="B344" s="509" t="s">
        <v>450</v>
      </c>
      <c r="C344" s="506">
        <v>2528.85</v>
      </c>
      <c r="D344" s="507">
        <v>2489.6833333333334</v>
      </c>
      <c r="E344" s="507">
        <v>2428.6166666666668</v>
      </c>
      <c r="F344" s="507">
        <v>2328.3833333333332</v>
      </c>
      <c r="G344" s="507">
        <v>2267.3166666666666</v>
      </c>
      <c r="H344" s="507">
        <v>2589.916666666667</v>
      </c>
      <c r="I344" s="507">
        <v>2650.9833333333336</v>
      </c>
      <c r="J344" s="507">
        <v>2751.2166666666672</v>
      </c>
      <c r="K344" s="506">
        <v>2550.75</v>
      </c>
      <c r="L344" s="506">
        <v>2389.4499999999998</v>
      </c>
      <c r="M344" s="506">
        <v>2.1858399999999998</v>
      </c>
    </row>
    <row r="345" spans="1:13">
      <c r="A345" s="254">
        <v>335</v>
      </c>
      <c r="B345" s="509" t="s">
        <v>755</v>
      </c>
      <c r="C345" s="506">
        <v>85.05</v>
      </c>
      <c r="D345" s="507">
        <v>84.483333333333334</v>
      </c>
      <c r="E345" s="507">
        <v>82.066666666666663</v>
      </c>
      <c r="F345" s="507">
        <v>79.083333333333329</v>
      </c>
      <c r="G345" s="507">
        <v>76.666666666666657</v>
      </c>
      <c r="H345" s="507">
        <v>87.466666666666669</v>
      </c>
      <c r="I345" s="507">
        <v>89.883333333333326</v>
      </c>
      <c r="J345" s="507">
        <v>92.866666666666674</v>
      </c>
      <c r="K345" s="506">
        <v>86.9</v>
      </c>
      <c r="L345" s="506">
        <v>81.5</v>
      </c>
      <c r="M345" s="506">
        <v>2.9549699999999999</v>
      </c>
    </row>
    <row r="346" spans="1:13">
      <c r="A346" s="254">
        <v>336</v>
      </c>
      <c r="B346" s="509" t="s">
        <v>151</v>
      </c>
      <c r="C346" s="506">
        <v>16450.849999999999</v>
      </c>
      <c r="D346" s="507">
        <v>16371.949999999999</v>
      </c>
      <c r="E346" s="507">
        <v>16148.899999999998</v>
      </c>
      <c r="F346" s="507">
        <v>15846.949999999999</v>
      </c>
      <c r="G346" s="507">
        <v>15623.899999999998</v>
      </c>
      <c r="H346" s="507">
        <v>16673.899999999998</v>
      </c>
      <c r="I346" s="507">
        <v>16896.949999999997</v>
      </c>
      <c r="J346" s="507">
        <v>17198.899999999998</v>
      </c>
      <c r="K346" s="506">
        <v>16595</v>
      </c>
      <c r="L346" s="506">
        <v>16070</v>
      </c>
      <c r="M346" s="506">
        <v>1.9941599999999999</v>
      </c>
    </row>
    <row r="347" spans="1:13">
      <c r="A347" s="254">
        <v>337</v>
      </c>
      <c r="B347" s="509" t="s">
        <v>791</v>
      </c>
      <c r="C347" s="506">
        <v>42.65</v>
      </c>
      <c r="D347" s="507">
        <v>41.93333333333333</v>
      </c>
      <c r="E347" s="507">
        <v>40.716666666666661</v>
      </c>
      <c r="F347" s="507">
        <v>38.783333333333331</v>
      </c>
      <c r="G347" s="507">
        <v>37.566666666666663</v>
      </c>
      <c r="H347" s="507">
        <v>43.86666666666666</v>
      </c>
      <c r="I347" s="507">
        <v>45.083333333333329</v>
      </c>
      <c r="J347" s="507">
        <v>47.016666666666659</v>
      </c>
      <c r="K347" s="506">
        <v>43.15</v>
      </c>
      <c r="L347" s="506">
        <v>40</v>
      </c>
      <c r="M347" s="506">
        <v>26.115590000000001</v>
      </c>
    </row>
    <row r="348" spans="1:13">
      <c r="A348" s="254">
        <v>338</v>
      </c>
      <c r="B348" s="509" t="s">
        <v>451</v>
      </c>
      <c r="C348" s="506">
        <v>1948.6</v>
      </c>
      <c r="D348" s="507">
        <v>1907.8666666666668</v>
      </c>
      <c r="E348" s="507">
        <v>1840.7333333333336</v>
      </c>
      <c r="F348" s="507">
        <v>1732.8666666666668</v>
      </c>
      <c r="G348" s="507">
        <v>1665.7333333333336</v>
      </c>
      <c r="H348" s="507">
        <v>2015.7333333333336</v>
      </c>
      <c r="I348" s="507">
        <v>2082.8666666666668</v>
      </c>
      <c r="J348" s="507">
        <v>2190.7333333333336</v>
      </c>
      <c r="K348" s="506">
        <v>1975</v>
      </c>
      <c r="L348" s="506">
        <v>1800</v>
      </c>
      <c r="M348" s="506">
        <v>0.28839999999999999</v>
      </c>
    </row>
    <row r="349" spans="1:13">
      <c r="A349" s="254">
        <v>339</v>
      </c>
      <c r="B349" s="509" t="s">
        <v>790</v>
      </c>
      <c r="C349" s="506">
        <v>326.8</v>
      </c>
      <c r="D349" s="507">
        <v>323.56666666666666</v>
      </c>
      <c r="E349" s="507">
        <v>317.2833333333333</v>
      </c>
      <c r="F349" s="507">
        <v>307.76666666666665</v>
      </c>
      <c r="G349" s="507">
        <v>301.48333333333329</v>
      </c>
      <c r="H349" s="507">
        <v>333.08333333333331</v>
      </c>
      <c r="I349" s="507">
        <v>339.36666666666673</v>
      </c>
      <c r="J349" s="507">
        <v>348.88333333333333</v>
      </c>
      <c r="K349" s="506">
        <v>329.85</v>
      </c>
      <c r="L349" s="506">
        <v>314.05</v>
      </c>
      <c r="M349" s="506">
        <v>10.51754</v>
      </c>
    </row>
    <row r="350" spans="1:13">
      <c r="A350" s="254">
        <v>340</v>
      </c>
      <c r="B350" s="509" t="s">
        <v>265</v>
      </c>
      <c r="C350" s="506">
        <v>590</v>
      </c>
      <c r="D350" s="507">
        <v>576.69999999999993</v>
      </c>
      <c r="E350" s="507">
        <v>557.29999999999984</v>
      </c>
      <c r="F350" s="507">
        <v>524.59999999999991</v>
      </c>
      <c r="G350" s="507">
        <v>505.19999999999982</v>
      </c>
      <c r="H350" s="507">
        <v>609.39999999999986</v>
      </c>
      <c r="I350" s="507">
        <v>628.79999999999995</v>
      </c>
      <c r="J350" s="507">
        <v>661.49999999999989</v>
      </c>
      <c r="K350" s="506">
        <v>596.1</v>
      </c>
      <c r="L350" s="506">
        <v>544</v>
      </c>
      <c r="M350" s="506">
        <v>6.4166100000000004</v>
      </c>
    </row>
    <row r="351" spans="1:13">
      <c r="A351" s="254">
        <v>341</v>
      </c>
      <c r="B351" s="509" t="s">
        <v>155</v>
      </c>
      <c r="C351" s="506">
        <v>110.5</v>
      </c>
      <c r="D351" s="507">
        <v>109.39999999999999</v>
      </c>
      <c r="E351" s="507">
        <v>105.54999999999998</v>
      </c>
      <c r="F351" s="507">
        <v>100.6</v>
      </c>
      <c r="G351" s="507">
        <v>96.749999999999986</v>
      </c>
      <c r="H351" s="507">
        <v>114.34999999999998</v>
      </c>
      <c r="I351" s="507">
        <v>118.19999999999997</v>
      </c>
      <c r="J351" s="507">
        <v>123.14999999999998</v>
      </c>
      <c r="K351" s="506">
        <v>113.25</v>
      </c>
      <c r="L351" s="506">
        <v>104.45</v>
      </c>
      <c r="M351" s="506">
        <v>503.86784999999998</v>
      </c>
    </row>
    <row r="352" spans="1:13">
      <c r="A352" s="254">
        <v>342</v>
      </c>
      <c r="B352" s="509" t="s">
        <v>154</v>
      </c>
      <c r="C352" s="506">
        <v>119.65</v>
      </c>
      <c r="D352" s="507">
        <v>119.83333333333333</v>
      </c>
      <c r="E352" s="507">
        <v>115.71666666666665</v>
      </c>
      <c r="F352" s="507">
        <v>111.78333333333333</v>
      </c>
      <c r="G352" s="507">
        <v>107.66666666666666</v>
      </c>
      <c r="H352" s="507">
        <v>123.76666666666665</v>
      </c>
      <c r="I352" s="507">
        <v>127.88333333333333</v>
      </c>
      <c r="J352" s="507">
        <v>131.81666666666666</v>
      </c>
      <c r="K352" s="506">
        <v>123.95</v>
      </c>
      <c r="L352" s="506">
        <v>115.9</v>
      </c>
      <c r="M352" s="506">
        <v>122.05334999999999</v>
      </c>
    </row>
    <row r="353" spans="1:13">
      <c r="A353" s="254">
        <v>343</v>
      </c>
      <c r="B353" s="509" t="s">
        <v>452</v>
      </c>
      <c r="C353" s="506">
        <v>69.150000000000006</v>
      </c>
      <c r="D353" s="507">
        <v>69.066666666666663</v>
      </c>
      <c r="E353" s="507">
        <v>68.083333333333329</v>
      </c>
      <c r="F353" s="507">
        <v>67.016666666666666</v>
      </c>
      <c r="G353" s="507">
        <v>66.033333333333331</v>
      </c>
      <c r="H353" s="507">
        <v>70.133333333333326</v>
      </c>
      <c r="I353" s="507">
        <v>71.116666666666674</v>
      </c>
      <c r="J353" s="507">
        <v>72.183333333333323</v>
      </c>
      <c r="K353" s="506">
        <v>70.05</v>
      </c>
      <c r="L353" s="506">
        <v>68</v>
      </c>
      <c r="M353" s="506">
        <v>1.21515</v>
      </c>
    </row>
    <row r="354" spans="1:13">
      <c r="A354" s="254">
        <v>344</v>
      </c>
      <c r="B354" s="509" t="s">
        <v>266</v>
      </c>
      <c r="C354" s="506">
        <v>3205.15</v>
      </c>
      <c r="D354" s="507">
        <v>3169.2166666666667</v>
      </c>
      <c r="E354" s="507">
        <v>3058.4333333333334</v>
      </c>
      <c r="F354" s="507">
        <v>2911.7166666666667</v>
      </c>
      <c r="G354" s="507">
        <v>2800.9333333333334</v>
      </c>
      <c r="H354" s="507">
        <v>3315.9333333333334</v>
      </c>
      <c r="I354" s="507">
        <v>3426.7166666666672</v>
      </c>
      <c r="J354" s="507">
        <v>3573.4333333333334</v>
      </c>
      <c r="K354" s="506">
        <v>3280</v>
      </c>
      <c r="L354" s="506">
        <v>3022.5</v>
      </c>
      <c r="M354" s="506">
        <v>1.1989099999999999</v>
      </c>
    </row>
    <row r="355" spans="1:13">
      <c r="A355" s="254">
        <v>345</v>
      </c>
      <c r="B355" s="509" t="s">
        <v>453</v>
      </c>
      <c r="C355" s="506">
        <v>97.8</v>
      </c>
      <c r="D355" s="507">
        <v>96.433333333333337</v>
      </c>
      <c r="E355" s="507">
        <v>94.366666666666674</v>
      </c>
      <c r="F355" s="507">
        <v>90.933333333333337</v>
      </c>
      <c r="G355" s="507">
        <v>88.866666666666674</v>
      </c>
      <c r="H355" s="507">
        <v>99.866666666666674</v>
      </c>
      <c r="I355" s="507">
        <v>101.93333333333334</v>
      </c>
      <c r="J355" s="507">
        <v>105.36666666666667</v>
      </c>
      <c r="K355" s="506">
        <v>98.5</v>
      </c>
      <c r="L355" s="506">
        <v>93</v>
      </c>
      <c r="M355" s="506">
        <v>5.9018199999999998</v>
      </c>
    </row>
    <row r="356" spans="1:13">
      <c r="A356" s="254">
        <v>346</v>
      </c>
      <c r="B356" s="509" t="s">
        <v>454</v>
      </c>
      <c r="C356" s="506">
        <v>325.8</v>
      </c>
      <c r="D356" s="507">
        <v>319.45</v>
      </c>
      <c r="E356" s="507">
        <v>305.39999999999998</v>
      </c>
      <c r="F356" s="507">
        <v>285</v>
      </c>
      <c r="G356" s="507">
        <v>270.95</v>
      </c>
      <c r="H356" s="507">
        <v>339.84999999999997</v>
      </c>
      <c r="I356" s="507">
        <v>353.90000000000003</v>
      </c>
      <c r="J356" s="507">
        <v>374.29999999999995</v>
      </c>
      <c r="K356" s="506">
        <v>333.5</v>
      </c>
      <c r="L356" s="506">
        <v>299.05</v>
      </c>
      <c r="M356" s="506">
        <v>11.228770000000001</v>
      </c>
    </row>
    <row r="357" spans="1:13">
      <c r="A357" s="254">
        <v>347</v>
      </c>
      <c r="B357" s="509" t="s">
        <v>455</v>
      </c>
      <c r="C357" s="506">
        <v>232.85</v>
      </c>
      <c r="D357" s="507">
        <v>231.13333333333333</v>
      </c>
      <c r="E357" s="507">
        <v>226.71666666666664</v>
      </c>
      <c r="F357" s="507">
        <v>220.58333333333331</v>
      </c>
      <c r="G357" s="507">
        <v>216.16666666666663</v>
      </c>
      <c r="H357" s="507">
        <v>237.26666666666665</v>
      </c>
      <c r="I357" s="507">
        <v>241.68333333333334</v>
      </c>
      <c r="J357" s="507">
        <v>247.81666666666666</v>
      </c>
      <c r="K357" s="506">
        <v>235.55</v>
      </c>
      <c r="L357" s="506">
        <v>225</v>
      </c>
      <c r="M357" s="506">
        <v>0.72538999999999998</v>
      </c>
    </row>
    <row r="358" spans="1:13">
      <c r="A358" s="254">
        <v>348</v>
      </c>
      <c r="B358" s="509" t="s">
        <v>267</v>
      </c>
      <c r="C358" s="506">
        <v>2278.9</v>
      </c>
      <c r="D358" s="507">
        <v>2235.7999999999997</v>
      </c>
      <c r="E358" s="507">
        <v>2166.0999999999995</v>
      </c>
      <c r="F358" s="507">
        <v>2053.2999999999997</v>
      </c>
      <c r="G358" s="507">
        <v>1983.5999999999995</v>
      </c>
      <c r="H358" s="507">
        <v>2348.5999999999995</v>
      </c>
      <c r="I358" s="507">
        <v>2418.2999999999993</v>
      </c>
      <c r="J358" s="507">
        <v>2531.0999999999995</v>
      </c>
      <c r="K358" s="506">
        <v>2305.5</v>
      </c>
      <c r="L358" s="506">
        <v>2123</v>
      </c>
      <c r="M358" s="506">
        <v>5.2075199999999997</v>
      </c>
    </row>
    <row r="359" spans="1:13">
      <c r="A359" s="254">
        <v>349</v>
      </c>
      <c r="B359" s="509" t="s">
        <v>268</v>
      </c>
      <c r="C359" s="506">
        <v>391.9</v>
      </c>
      <c r="D359" s="507">
        <v>382.48333333333329</v>
      </c>
      <c r="E359" s="507">
        <v>366.51666666666659</v>
      </c>
      <c r="F359" s="507">
        <v>341.13333333333333</v>
      </c>
      <c r="G359" s="507">
        <v>325.16666666666663</v>
      </c>
      <c r="H359" s="507">
        <v>407.86666666666656</v>
      </c>
      <c r="I359" s="507">
        <v>423.83333333333326</v>
      </c>
      <c r="J359" s="507">
        <v>449.21666666666653</v>
      </c>
      <c r="K359" s="506">
        <v>398.45</v>
      </c>
      <c r="L359" s="506">
        <v>357.1</v>
      </c>
      <c r="M359" s="506">
        <v>4.1924999999999999</v>
      </c>
    </row>
    <row r="360" spans="1:13">
      <c r="A360" s="254">
        <v>350</v>
      </c>
      <c r="B360" s="509" t="s">
        <v>456</v>
      </c>
      <c r="C360" s="506">
        <v>245.95</v>
      </c>
      <c r="D360" s="507">
        <v>241.38333333333333</v>
      </c>
      <c r="E360" s="507">
        <v>230.76666666666665</v>
      </c>
      <c r="F360" s="507">
        <v>215.58333333333331</v>
      </c>
      <c r="G360" s="507">
        <v>204.96666666666664</v>
      </c>
      <c r="H360" s="507">
        <v>256.56666666666666</v>
      </c>
      <c r="I360" s="507">
        <v>267.18333333333334</v>
      </c>
      <c r="J360" s="507">
        <v>282.36666666666667</v>
      </c>
      <c r="K360" s="506">
        <v>252</v>
      </c>
      <c r="L360" s="506">
        <v>226.2</v>
      </c>
      <c r="M360" s="506">
        <v>7.0430000000000001</v>
      </c>
    </row>
    <row r="361" spans="1:13">
      <c r="A361" s="254">
        <v>351</v>
      </c>
      <c r="B361" s="509" t="s">
        <v>758</v>
      </c>
      <c r="C361" s="506">
        <v>470</v>
      </c>
      <c r="D361" s="507">
        <v>467.65000000000003</v>
      </c>
      <c r="E361" s="507">
        <v>460.60000000000008</v>
      </c>
      <c r="F361" s="507">
        <v>451.20000000000005</v>
      </c>
      <c r="G361" s="507">
        <v>444.15000000000009</v>
      </c>
      <c r="H361" s="507">
        <v>477.05000000000007</v>
      </c>
      <c r="I361" s="507">
        <v>484.1</v>
      </c>
      <c r="J361" s="507">
        <v>493.50000000000006</v>
      </c>
      <c r="K361" s="506">
        <v>474.7</v>
      </c>
      <c r="L361" s="506">
        <v>458.25</v>
      </c>
      <c r="M361" s="506">
        <v>0.86514999999999997</v>
      </c>
    </row>
    <row r="362" spans="1:13">
      <c r="A362" s="254">
        <v>352</v>
      </c>
      <c r="B362" s="509" t="s">
        <v>457</v>
      </c>
      <c r="C362" s="506">
        <v>81</v>
      </c>
      <c r="D362" s="507">
        <v>79.649999999999991</v>
      </c>
      <c r="E362" s="507">
        <v>77.34999999999998</v>
      </c>
      <c r="F362" s="507">
        <v>73.699999999999989</v>
      </c>
      <c r="G362" s="507">
        <v>71.399999999999977</v>
      </c>
      <c r="H362" s="507">
        <v>83.299999999999983</v>
      </c>
      <c r="I362" s="507">
        <v>85.6</v>
      </c>
      <c r="J362" s="507">
        <v>89.249999999999986</v>
      </c>
      <c r="K362" s="506">
        <v>81.95</v>
      </c>
      <c r="L362" s="506">
        <v>76</v>
      </c>
      <c r="M362" s="506">
        <v>21.5092</v>
      </c>
    </row>
    <row r="363" spans="1:13">
      <c r="A363" s="254">
        <v>353</v>
      </c>
      <c r="B363" s="509" t="s">
        <v>163</v>
      </c>
      <c r="C363" s="506">
        <v>1367.6</v>
      </c>
      <c r="D363" s="507">
        <v>1353.4833333333333</v>
      </c>
      <c r="E363" s="507">
        <v>1319.1166666666668</v>
      </c>
      <c r="F363" s="507">
        <v>1270.6333333333334</v>
      </c>
      <c r="G363" s="507">
        <v>1236.2666666666669</v>
      </c>
      <c r="H363" s="507">
        <v>1401.9666666666667</v>
      </c>
      <c r="I363" s="507">
        <v>1436.333333333333</v>
      </c>
      <c r="J363" s="507">
        <v>1484.8166666666666</v>
      </c>
      <c r="K363" s="506">
        <v>1387.85</v>
      </c>
      <c r="L363" s="506">
        <v>1305</v>
      </c>
      <c r="M363" s="506">
        <v>23.397600000000001</v>
      </c>
    </row>
    <row r="364" spans="1:13">
      <c r="A364" s="254">
        <v>354</v>
      </c>
      <c r="B364" s="509" t="s">
        <v>156</v>
      </c>
      <c r="C364" s="506">
        <v>28334.05</v>
      </c>
      <c r="D364" s="507">
        <v>28291.366666666669</v>
      </c>
      <c r="E364" s="507">
        <v>27782.733333333337</v>
      </c>
      <c r="F364" s="507">
        <v>27231.416666666668</v>
      </c>
      <c r="G364" s="507">
        <v>26722.783333333336</v>
      </c>
      <c r="H364" s="507">
        <v>28842.683333333338</v>
      </c>
      <c r="I364" s="507">
        <v>29351.316666666669</v>
      </c>
      <c r="J364" s="507">
        <v>29902.633333333339</v>
      </c>
      <c r="K364" s="506">
        <v>28800</v>
      </c>
      <c r="L364" s="506">
        <v>27740.05</v>
      </c>
      <c r="M364" s="506">
        <v>0.51263000000000003</v>
      </c>
    </row>
    <row r="365" spans="1:13">
      <c r="A365" s="254">
        <v>355</v>
      </c>
      <c r="B365" s="509" t="s">
        <v>458</v>
      </c>
      <c r="C365" s="506">
        <v>1942.2</v>
      </c>
      <c r="D365" s="507">
        <v>1901.2333333333333</v>
      </c>
      <c r="E365" s="507">
        <v>1833.4666666666667</v>
      </c>
      <c r="F365" s="507">
        <v>1724.7333333333333</v>
      </c>
      <c r="G365" s="507">
        <v>1656.9666666666667</v>
      </c>
      <c r="H365" s="507">
        <v>2009.9666666666667</v>
      </c>
      <c r="I365" s="507">
        <v>2077.7333333333336</v>
      </c>
      <c r="J365" s="507">
        <v>2186.4666666666667</v>
      </c>
      <c r="K365" s="506">
        <v>1969</v>
      </c>
      <c r="L365" s="506">
        <v>1792.5</v>
      </c>
      <c r="M365" s="506">
        <v>3.2029100000000001</v>
      </c>
    </row>
    <row r="366" spans="1:13">
      <c r="A366" s="254">
        <v>356</v>
      </c>
      <c r="B366" s="509" t="s">
        <v>158</v>
      </c>
      <c r="C366" s="506">
        <v>224.1</v>
      </c>
      <c r="D366" s="507">
        <v>224.23333333333335</v>
      </c>
      <c r="E366" s="507">
        <v>221.1166666666667</v>
      </c>
      <c r="F366" s="507">
        <v>218.13333333333335</v>
      </c>
      <c r="G366" s="507">
        <v>215.01666666666671</v>
      </c>
      <c r="H366" s="507">
        <v>227.2166666666667</v>
      </c>
      <c r="I366" s="507">
        <v>230.33333333333337</v>
      </c>
      <c r="J366" s="507">
        <v>233.31666666666669</v>
      </c>
      <c r="K366" s="506">
        <v>227.35</v>
      </c>
      <c r="L366" s="506">
        <v>221.25</v>
      </c>
      <c r="M366" s="506">
        <v>73.757800000000003</v>
      </c>
    </row>
    <row r="367" spans="1:13">
      <c r="A367" s="254">
        <v>357</v>
      </c>
      <c r="B367" s="509" t="s">
        <v>269</v>
      </c>
      <c r="C367" s="506">
        <v>4394.3999999999996</v>
      </c>
      <c r="D367" s="507">
        <v>4403.05</v>
      </c>
      <c r="E367" s="507">
        <v>4321.3500000000004</v>
      </c>
      <c r="F367" s="507">
        <v>4248.3</v>
      </c>
      <c r="G367" s="507">
        <v>4166.6000000000004</v>
      </c>
      <c r="H367" s="507">
        <v>4476.1000000000004</v>
      </c>
      <c r="I367" s="507">
        <v>4557.7999999999993</v>
      </c>
      <c r="J367" s="507">
        <v>4630.8500000000004</v>
      </c>
      <c r="K367" s="506">
        <v>4484.75</v>
      </c>
      <c r="L367" s="506">
        <v>4330</v>
      </c>
      <c r="M367" s="506">
        <v>0.60063</v>
      </c>
    </row>
    <row r="368" spans="1:13">
      <c r="A368" s="254">
        <v>358</v>
      </c>
      <c r="B368" s="509" t="s">
        <v>459</v>
      </c>
      <c r="C368" s="506">
        <v>188.35</v>
      </c>
      <c r="D368" s="507">
        <v>184.38333333333333</v>
      </c>
      <c r="E368" s="507">
        <v>178.96666666666664</v>
      </c>
      <c r="F368" s="507">
        <v>169.58333333333331</v>
      </c>
      <c r="G368" s="507">
        <v>164.16666666666663</v>
      </c>
      <c r="H368" s="507">
        <v>193.76666666666665</v>
      </c>
      <c r="I368" s="507">
        <v>199.18333333333334</v>
      </c>
      <c r="J368" s="507">
        <v>208.56666666666666</v>
      </c>
      <c r="K368" s="506">
        <v>189.8</v>
      </c>
      <c r="L368" s="506">
        <v>175</v>
      </c>
      <c r="M368" s="506">
        <v>8.9825999999999997</v>
      </c>
    </row>
    <row r="369" spans="1:13">
      <c r="A369" s="254">
        <v>359</v>
      </c>
      <c r="B369" s="509" t="s">
        <v>460</v>
      </c>
      <c r="C369" s="506">
        <v>745.7</v>
      </c>
      <c r="D369" s="507">
        <v>725.79999999999984</v>
      </c>
      <c r="E369" s="507">
        <v>672.6999999999997</v>
      </c>
      <c r="F369" s="507">
        <v>599.69999999999982</v>
      </c>
      <c r="G369" s="507">
        <v>546.59999999999968</v>
      </c>
      <c r="H369" s="507">
        <v>798.79999999999973</v>
      </c>
      <c r="I369" s="507">
        <v>851.89999999999986</v>
      </c>
      <c r="J369" s="507">
        <v>924.89999999999975</v>
      </c>
      <c r="K369" s="506">
        <v>778.9</v>
      </c>
      <c r="L369" s="506">
        <v>652.79999999999995</v>
      </c>
      <c r="M369" s="506">
        <v>3.5009600000000001</v>
      </c>
    </row>
    <row r="370" spans="1:13">
      <c r="A370" s="254">
        <v>360</v>
      </c>
      <c r="B370" s="509" t="s">
        <v>160</v>
      </c>
      <c r="C370" s="506">
        <v>1751.05</v>
      </c>
      <c r="D370" s="507">
        <v>1731.1499999999999</v>
      </c>
      <c r="E370" s="507">
        <v>1700.8999999999996</v>
      </c>
      <c r="F370" s="507">
        <v>1650.7499999999998</v>
      </c>
      <c r="G370" s="507">
        <v>1620.4999999999995</v>
      </c>
      <c r="H370" s="507">
        <v>1781.2999999999997</v>
      </c>
      <c r="I370" s="507">
        <v>1811.5500000000002</v>
      </c>
      <c r="J370" s="507">
        <v>1861.6999999999998</v>
      </c>
      <c r="K370" s="506">
        <v>1761.4</v>
      </c>
      <c r="L370" s="506">
        <v>1681</v>
      </c>
      <c r="M370" s="506">
        <v>7.3938800000000002</v>
      </c>
    </row>
    <row r="371" spans="1:13">
      <c r="A371" s="254">
        <v>361</v>
      </c>
      <c r="B371" s="509" t="s">
        <v>157</v>
      </c>
      <c r="C371" s="506">
        <v>1889.05</v>
      </c>
      <c r="D371" s="507">
        <v>1856.3333333333333</v>
      </c>
      <c r="E371" s="507">
        <v>1809.7166666666665</v>
      </c>
      <c r="F371" s="507">
        <v>1730.3833333333332</v>
      </c>
      <c r="G371" s="507">
        <v>1683.7666666666664</v>
      </c>
      <c r="H371" s="507">
        <v>1935.6666666666665</v>
      </c>
      <c r="I371" s="507">
        <v>1982.2833333333333</v>
      </c>
      <c r="J371" s="507">
        <v>2061.6166666666668</v>
      </c>
      <c r="K371" s="506">
        <v>1902.95</v>
      </c>
      <c r="L371" s="506">
        <v>1777</v>
      </c>
      <c r="M371" s="506">
        <v>12.16812</v>
      </c>
    </row>
    <row r="372" spans="1:13">
      <c r="A372" s="254">
        <v>362</v>
      </c>
      <c r="B372" s="509" t="s">
        <v>756</v>
      </c>
      <c r="C372" s="506">
        <v>815.45</v>
      </c>
      <c r="D372" s="507">
        <v>814.19999999999993</v>
      </c>
      <c r="E372" s="507">
        <v>791.39999999999986</v>
      </c>
      <c r="F372" s="507">
        <v>767.34999999999991</v>
      </c>
      <c r="G372" s="507">
        <v>744.54999999999984</v>
      </c>
      <c r="H372" s="507">
        <v>838.24999999999989</v>
      </c>
      <c r="I372" s="507">
        <v>861.04999999999984</v>
      </c>
      <c r="J372" s="507">
        <v>885.09999999999991</v>
      </c>
      <c r="K372" s="506">
        <v>837</v>
      </c>
      <c r="L372" s="506">
        <v>790.15</v>
      </c>
      <c r="M372" s="506">
        <v>1.16659</v>
      </c>
    </row>
    <row r="373" spans="1:13">
      <c r="A373" s="254">
        <v>363</v>
      </c>
      <c r="B373" s="509" t="s">
        <v>461</v>
      </c>
      <c r="C373" s="506">
        <v>1353.1</v>
      </c>
      <c r="D373" s="507">
        <v>1323.45</v>
      </c>
      <c r="E373" s="507">
        <v>1276.9000000000001</v>
      </c>
      <c r="F373" s="507">
        <v>1200.7</v>
      </c>
      <c r="G373" s="507">
        <v>1154.1500000000001</v>
      </c>
      <c r="H373" s="507">
        <v>1399.65</v>
      </c>
      <c r="I373" s="507">
        <v>1446.1999999999998</v>
      </c>
      <c r="J373" s="507">
        <v>1522.4</v>
      </c>
      <c r="K373" s="506">
        <v>1370</v>
      </c>
      <c r="L373" s="506">
        <v>1247.25</v>
      </c>
      <c r="M373" s="506">
        <v>3.6042200000000002</v>
      </c>
    </row>
    <row r="374" spans="1:13">
      <c r="A374" s="254">
        <v>364</v>
      </c>
      <c r="B374" s="509" t="s">
        <v>757</v>
      </c>
      <c r="C374" s="506">
        <v>843.65</v>
      </c>
      <c r="D374" s="507">
        <v>835.9</v>
      </c>
      <c r="E374" s="507">
        <v>817.8</v>
      </c>
      <c r="F374" s="507">
        <v>791.94999999999993</v>
      </c>
      <c r="G374" s="507">
        <v>773.84999999999991</v>
      </c>
      <c r="H374" s="507">
        <v>861.75</v>
      </c>
      <c r="I374" s="507">
        <v>879.85000000000014</v>
      </c>
      <c r="J374" s="507">
        <v>905.7</v>
      </c>
      <c r="K374" s="506">
        <v>854</v>
      </c>
      <c r="L374" s="506">
        <v>810.05</v>
      </c>
      <c r="M374" s="506">
        <v>0.63682000000000005</v>
      </c>
    </row>
    <row r="375" spans="1:13">
      <c r="A375" s="254">
        <v>365</v>
      </c>
      <c r="B375" s="509" t="s">
        <v>159</v>
      </c>
      <c r="C375" s="506">
        <v>123.5</v>
      </c>
      <c r="D375" s="507">
        <v>122.53333333333335</v>
      </c>
      <c r="E375" s="507">
        <v>120.41666666666669</v>
      </c>
      <c r="F375" s="507">
        <v>117.33333333333334</v>
      </c>
      <c r="G375" s="507">
        <v>115.21666666666668</v>
      </c>
      <c r="H375" s="507">
        <v>125.61666666666669</v>
      </c>
      <c r="I375" s="507">
        <v>127.73333333333333</v>
      </c>
      <c r="J375" s="507">
        <v>130.81666666666669</v>
      </c>
      <c r="K375" s="506">
        <v>124.65</v>
      </c>
      <c r="L375" s="506">
        <v>119.45</v>
      </c>
      <c r="M375" s="506">
        <v>263.15676000000002</v>
      </c>
    </row>
    <row r="376" spans="1:13">
      <c r="A376" s="254">
        <v>366</v>
      </c>
      <c r="B376" s="509" t="s">
        <v>162</v>
      </c>
      <c r="C376" s="506">
        <v>230.2</v>
      </c>
      <c r="D376" s="507">
        <v>227.14999999999998</v>
      </c>
      <c r="E376" s="507">
        <v>222.19999999999996</v>
      </c>
      <c r="F376" s="507">
        <v>214.2</v>
      </c>
      <c r="G376" s="507">
        <v>209.24999999999997</v>
      </c>
      <c r="H376" s="507">
        <v>235.14999999999995</v>
      </c>
      <c r="I376" s="507">
        <v>240.1</v>
      </c>
      <c r="J376" s="507">
        <v>248.09999999999994</v>
      </c>
      <c r="K376" s="506">
        <v>232.1</v>
      </c>
      <c r="L376" s="506">
        <v>219.15</v>
      </c>
      <c r="M376" s="506">
        <v>395.63112000000001</v>
      </c>
    </row>
    <row r="377" spans="1:13">
      <c r="A377" s="254">
        <v>367</v>
      </c>
      <c r="B377" s="509" t="s">
        <v>462</v>
      </c>
      <c r="C377" s="506">
        <v>163.44999999999999</v>
      </c>
      <c r="D377" s="507">
        <v>161.26666666666665</v>
      </c>
      <c r="E377" s="507">
        <v>154.7833333333333</v>
      </c>
      <c r="F377" s="507">
        <v>146.11666666666665</v>
      </c>
      <c r="G377" s="507">
        <v>139.6333333333333</v>
      </c>
      <c r="H377" s="507">
        <v>169.93333333333331</v>
      </c>
      <c r="I377" s="507">
        <v>176.41666666666666</v>
      </c>
      <c r="J377" s="507">
        <v>185.08333333333331</v>
      </c>
      <c r="K377" s="506">
        <v>167.75</v>
      </c>
      <c r="L377" s="506">
        <v>152.6</v>
      </c>
      <c r="M377" s="506">
        <v>21.819230000000001</v>
      </c>
    </row>
    <row r="378" spans="1:13">
      <c r="A378" s="254">
        <v>368</v>
      </c>
      <c r="B378" s="509" t="s">
        <v>270</v>
      </c>
      <c r="C378" s="506">
        <v>285.60000000000002</v>
      </c>
      <c r="D378" s="507">
        <v>281.51666666666671</v>
      </c>
      <c r="E378" s="507">
        <v>273.23333333333341</v>
      </c>
      <c r="F378" s="507">
        <v>260.86666666666667</v>
      </c>
      <c r="G378" s="507">
        <v>252.58333333333337</v>
      </c>
      <c r="H378" s="507">
        <v>293.88333333333344</v>
      </c>
      <c r="I378" s="507">
        <v>302.16666666666674</v>
      </c>
      <c r="J378" s="507">
        <v>314.53333333333347</v>
      </c>
      <c r="K378" s="506">
        <v>289.8</v>
      </c>
      <c r="L378" s="506">
        <v>269.14999999999998</v>
      </c>
      <c r="M378" s="506">
        <v>8.0184599999999993</v>
      </c>
    </row>
    <row r="379" spans="1:13">
      <c r="A379" s="254">
        <v>369</v>
      </c>
      <c r="B379" s="509" t="s">
        <v>463</v>
      </c>
      <c r="C379" s="506">
        <v>114.95</v>
      </c>
      <c r="D379" s="507">
        <v>113.71666666666665</v>
      </c>
      <c r="E379" s="507">
        <v>111.83333333333331</v>
      </c>
      <c r="F379" s="507">
        <v>108.71666666666665</v>
      </c>
      <c r="G379" s="507">
        <v>106.83333333333331</v>
      </c>
      <c r="H379" s="507">
        <v>116.83333333333331</v>
      </c>
      <c r="I379" s="507">
        <v>118.71666666666667</v>
      </c>
      <c r="J379" s="507">
        <v>121.83333333333331</v>
      </c>
      <c r="K379" s="506">
        <v>115.6</v>
      </c>
      <c r="L379" s="506">
        <v>110.6</v>
      </c>
      <c r="M379" s="506">
        <v>2.5786899999999999</v>
      </c>
    </row>
    <row r="380" spans="1:13">
      <c r="A380" s="254">
        <v>370</v>
      </c>
      <c r="B380" s="509" t="s">
        <v>464</v>
      </c>
      <c r="C380" s="506">
        <v>6470.7</v>
      </c>
      <c r="D380" s="507">
        <v>6419.9666666666672</v>
      </c>
      <c r="E380" s="507">
        <v>6327.7333333333345</v>
      </c>
      <c r="F380" s="507">
        <v>6184.7666666666673</v>
      </c>
      <c r="G380" s="507">
        <v>6092.5333333333347</v>
      </c>
      <c r="H380" s="507">
        <v>6562.9333333333343</v>
      </c>
      <c r="I380" s="507">
        <v>6655.1666666666679</v>
      </c>
      <c r="J380" s="507">
        <v>6798.1333333333341</v>
      </c>
      <c r="K380" s="506">
        <v>6512.2</v>
      </c>
      <c r="L380" s="506">
        <v>6277</v>
      </c>
      <c r="M380" s="506">
        <v>0.12077</v>
      </c>
    </row>
    <row r="381" spans="1:13">
      <c r="A381" s="254">
        <v>371</v>
      </c>
      <c r="B381" s="509" t="s">
        <v>271</v>
      </c>
      <c r="C381" s="506">
        <v>12939.75</v>
      </c>
      <c r="D381" s="507">
        <v>12769.550000000001</v>
      </c>
      <c r="E381" s="507">
        <v>12519.100000000002</v>
      </c>
      <c r="F381" s="507">
        <v>12098.45</v>
      </c>
      <c r="G381" s="507">
        <v>11848.000000000002</v>
      </c>
      <c r="H381" s="507">
        <v>13190.200000000003</v>
      </c>
      <c r="I381" s="507">
        <v>13440.650000000003</v>
      </c>
      <c r="J381" s="507">
        <v>13861.300000000003</v>
      </c>
      <c r="K381" s="506">
        <v>13020</v>
      </c>
      <c r="L381" s="506">
        <v>12348.9</v>
      </c>
      <c r="M381" s="506">
        <v>9.7919999999999993E-2</v>
      </c>
    </row>
    <row r="382" spans="1:13">
      <c r="A382" s="254">
        <v>372</v>
      </c>
      <c r="B382" s="509" t="s">
        <v>161</v>
      </c>
      <c r="C382" s="506">
        <v>38.450000000000003</v>
      </c>
      <c r="D382" s="507">
        <v>37.85</v>
      </c>
      <c r="E382" s="507">
        <v>36.950000000000003</v>
      </c>
      <c r="F382" s="507">
        <v>35.450000000000003</v>
      </c>
      <c r="G382" s="507">
        <v>34.550000000000004</v>
      </c>
      <c r="H382" s="507">
        <v>39.35</v>
      </c>
      <c r="I382" s="507">
        <v>40.249999999999993</v>
      </c>
      <c r="J382" s="507">
        <v>41.75</v>
      </c>
      <c r="K382" s="506">
        <v>38.75</v>
      </c>
      <c r="L382" s="506">
        <v>36.35</v>
      </c>
      <c r="M382" s="506">
        <v>1359.8743199999999</v>
      </c>
    </row>
    <row r="383" spans="1:13">
      <c r="A383" s="254">
        <v>373</v>
      </c>
      <c r="B383" s="509" t="s">
        <v>272</v>
      </c>
      <c r="C383" s="506">
        <v>719.8</v>
      </c>
      <c r="D383" s="507">
        <v>704.30000000000007</v>
      </c>
      <c r="E383" s="507">
        <v>678.60000000000014</v>
      </c>
      <c r="F383" s="507">
        <v>637.40000000000009</v>
      </c>
      <c r="G383" s="507">
        <v>611.70000000000016</v>
      </c>
      <c r="H383" s="507">
        <v>745.50000000000011</v>
      </c>
      <c r="I383" s="507">
        <v>771.20000000000016</v>
      </c>
      <c r="J383" s="507">
        <v>812.40000000000009</v>
      </c>
      <c r="K383" s="506">
        <v>730</v>
      </c>
      <c r="L383" s="506">
        <v>663.1</v>
      </c>
      <c r="M383" s="506">
        <v>1.8787100000000001</v>
      </c>
    </row>
    <row r="384" spans="1:13">
      <c r="A384" s="254">
        <v>374</v>
      </c>
      <c r="B384" s="509" t="s">
        <v>165</v>
      </c>
      <c r="C384" s="506">
        <v>228.55</v>
      </c>
      <c r="D384" s="507">
        <v>224.15</v>
      </c>
      <c r="E384" s="507">
        <v>218.8</v>
      </c>
      <c r="F384" s="507">
        <v>209.05</v>
      </c>
      <c r="G384" s="507">
        <v>203.70000000000002</v>
      </c>
      <c r="H384" s="507">
        <v>233.9</v>
      </c>
      <c r="I384" s="507">
        <v>239.24999999999997</v>
      </c>
      <c r="J384" s="507">
        <v>249</v>
      </c>
      <c r="K384" s="506">
        <v>229.5</v>
      </c>
      <c r="L384" s="506">
        <v>214.4</v>
      </c>
      <c r="M384" s="506">
        <v>195.13845000000001</v>
      </c>
    </row>
    <row r="385" spans="1:13">
      <c r="A385" s="254">
        <v>375</v>
      </c>
      <c r="B385" s="509" t="s">
        <v>166</v>
      </c>
      <c r="C385" s="506">
        <v>143.15</v>
      </c>
      <c r="D385" s="507">
        <v>141.71666666666667</v>
      </c>
      <c r="E385" s="507">
        <v>138.98333333333335</v>
      </c>
      <c r="F385" s="507">
        <v>134.81666666666669</v>
      </c>
      <c r="G385" s="507">
        <v>132.08333333333337</v>
      </c>
      <c r="H385" s="507">
        <v>145.88333333333333</v>
      </c>
      <c r="I385" s="507">
        <v>148.61666666666662</v>
      </c>
      <c r="J385" s="507">
        <v>152.7833333333333</v>
      </c>
      <c r="K385" s="506">
        <v>144.44999999999999</v>
      </c>
      <c r="L385" s="506">
        <v>137.55000000000001</v>
      </c>
      <c r="M385" s="506">
        <v>135.99507</v>
      </c>
    </row>
    <row r="386" spans="1:13">
      <c r="A386" s="254">
        <v>376</v>
      </c>
      <c r="B386" s="509" t="s">
        <v>465</v>
      </c>
      <c r="C386" s="506">
        <v>243.95</v>
      </c>
      <c r="D386" s="507">
        <v>243.31666666666669</v>
      </c>
      <c r="E386" s="507">
        <v>240.73333333333338</v>
      </c>
      <c r="F386" s="507">
        <v>237.51666666666668</v>
      </c>
      <c r="G386" s="507">
        <v>234.93333333333337</v>
      </c>
      <c r="H386" s="507">
        <v>246.53333333333339</v>
      </c>
      <c r="I386" s="507">
        <v>249.1166666666667</v>
      </c>
      <c r="J386" s="507">
        <v>252.3333333333334</v>
      </c>
      <c r="K386" s="506">
        <v>245.9</v>
      </c>
      <c r="L386" s="506">
        <v>240.1</v>
      </c>
      <c r="M386" s="506">
        <v>2.6456200000000001</v>
      </c>
    </row>
    <row r="387" spans="1:13">
      <c r="A387" s="254">
        <v>377</v>
      </c>
      <c r="B387" s="509" t="s">
        <v>466</v>
      </c>
      <c r="C387" s="506">
        <v>532.1</v>
      </c>
      <c r="D387" s="507">
        <v>530.98333333333335</v>
      </c>
      <c r="E387" s="507">
        <v>517.11666666666667</v>
      </c>
      <c r="F387" s="507">
        <v>502.13333333333333</v>
      </c>
      <c r="G387" s="507">
        <v>488.26666666666665</v>
      </c>
      <c r="H387" s="507">
        <v>545.9666666666667</v>
      </c>
      <c r="I387" s="507">
        <v>559.83333333333348</v>
      </c>
      <c r="J387" s="507">
        <v>574.81666666666672</v>
      </c>
      <c r="K387" s="506">
        <v>544.85</v>
      </c>
      <c r="L387" s="506">
        <v>516</v>
      </c>
      <c r="M387" s="506">
        <v>3.2261099999999998</v>
      </c>
    </row>
    <row r="388" spans="1:13">
      <c r="A388" s="254">
        <v>378</v>
      </c>
      <c r="B388" s="509" t="s">
        <v>467</v>
      </c>
      <c r="C388" s="506">
        <v>29.15</v>
      </c>
      <c r="D388" s="507">
        <v>28.866666666666664</v>
      </c>
      <c r="E388" s="507">
        <v>28.283333333333328</v>
      </c>
      <c r="F388" s="507">
        <v>27.416666666666664</v>
      </c>
      <c r="G388" s="507">
        <v>26.833333333333329</v>
      </c>
      <c r="H388" s="507">
        <v>29.733333333333327</v>
      </c>
      <c r="I388" s="507">
        <v>30.316666666666663</v>
      </c>
      <c r="J388" s="507">
        <v>31.183333333333326</v>
      </c>
      <c r="K388" s="506">
        <v>29.45</v>
      </c>
      <c r="L388" s="506">
        <v>28</v>
      </c>
      <c r="M388" s="506">
        <v>111.91992999999999</v>
      </c>
    </row>
    <row r="389" spans="1:13">
      <c r="A389" s="254">
        <v>379</v>
      </c>
      <c r="B389" s="509" t="s">
        <v>468</v>
      </c>
      <c r="C389" s="506">
        <v>146.55000000000001</v>
      </c>
      <c r="D389" s="507">
        <v>144.04999999999998</v>
      </c>
      <c r="E389" s="507">
        <v>140.09999999999997</v>
      </c>
      <c r="F389" s="507">
        <v>133.64999999999998</v>
      </c>
      <c r="G389" s="507">
        <v>129.69999999999996</v>
      </c>
      <c r="H389" s="507">
        <v>150.49999999999997</v>
      </c>
      <c r="I389" s="507">
        <v>154.44999999999996</v>
      </c>
      <c r="J389" s="507">
        <v>160.89999999999998</v>
      </c>
      <c r="K389" s="506">
        <v>148</v>
      </c>
      <c r="L389" s="506">
        <v>137.6</v>
      </c>
      <c r="M389" s="506">
        <v>29.854310000000002</v>
      </c>
    </row>
    <row r="390" spans="1:13">
      <c r="A390" s="254">
        <v>380</v>
      </c>
      <c r="B390" s="509" t="s">
        <v>273</v>
      </c>
      <c r="C390" s="506">
        <v>477.9</v>
      </c>
      <c r="D390" s="507">
        <v>488.98333333333335</v>
      </c>
      <c r="E390" s="507">
        <v>461.9666666666667</v>
      </c>
      <c r="F390" s="507">
        <v>446.03333333333336</v>
      </c>
      <c r="G390" s="507">
        <v>419.01666666666671</v>
      </c>
      <c r="H390" s="507">
        <v>504.91666666666669</v>
      </c>
      <c r="I390" s="507">
        <v>531.93333333333339</v>
      </c>
      <c r="J390" s="507">
        <v>547.86666666666667</v>
      </c>
      <c r="K390" s="506">
        <v>516</v>
      </c>
      <c r="L390" s="506">
        <v>473.05</v>
      </c>
      <c r="M390" s="506">
        <v>10.056430000000001</v>
      </c>
    </row>
    <row r="391" spans="1:13">
      <c r="A391" s="254">
        <v>381</v>
      </c>
      <c r="B391" s="509" t="s">
        <v>469</v>
      </c>
      <c r="C391" s="506">
        <v>253.35</v>
      </c>
      <c r="D391" s="507">
        <v>251.06666666666669</v>
      </c>
      <c r="E391" s="507">
        <v>246.13333333333338</v>
      </c>
      <c r="F391" s="507">
        <v>238.91666666666669</v>
      </c>
      <c r="G391" s="507">
        <v>233.98333333333338</v>
      </c>
      <c r="H391" s="507">
        <v>258.28333333333342</v>
      </c>
      <c r="I391" s="507">
        <v>263.2166666666667</v>
      </c>
      <c r="J391" s="507">
        <v>270.43333333333339</v>
      </c>
      <c r="K391" s="506">
        <v>256</v>
      </c>
      <c r="L391" s="506">
        <v>243.85</v>
      </c>
      <c r="M391" s="506">
        <v>4.6375299999999999</v>
      </c>
    </row>
    <row r="392" spans="1:13">
      <c r="A392" s="254">
        <v>382</v>
      </c>
      <c r="B392" s="509" t="s">
        <v>470</v>
      </c>
      <c r="C392" s="506">
        <v>71.849999999999994</v>
      </c>
      <c r="D392" s="507">
        <v>71.36666666666666</v>
      </c>
      <c r="E392" s="507">
        <v>69.23333333333332</v>
      </c>
      <c r="F392" s="507">
        <v>66.61666666666666</v>
      </c>
      <c r="G392" s="507">
        <v>64.48333333333332</v>
      </c>
      <c r="H392" s="507">
        <v>73.98333333333332</v>
      </c>
      <c r="I392" s="507">
        <v>76.116666666666674</v>
      </c>
      <c r="J392" s="507">
        <v>78.73333333333332</v>
      </c>
      <c r="K392" s="506">
        <v>73.5</v>
      </c>
      <c r="L392" s="506">
        <v>68.75</v>
      </c>
      <c r="M392" s="506">
        <v>42.79242</v>
      </c>
    </row>
    <row r="393" spans="1:13">
      <c r="A393" s="254">
        <v>383</v>
      </c>
      <c r="B393" s="509" t="s">
        <v>471</v>
      </c>
      <c r="C393" s="506">
        <v>1888.65</v>
      </c>
      <c r="D393" s="507">
        <v>1875.7833333333335</v>
      </c>
      <c r="E393" s="507">
        <v>1822.916666666667</v>
      </c>
      <c r="F393" s="507">
        <v>1757.1833333333334</v>
      </c>
      <c r="G393" s="507">
        <v>1704.3166666666668</v>
      </c>
      <c r="H393" s="507">
        <v>1941.5166666666671</v>
      </c>
      <c r="I393" s="507">
        <v>1994.3833333333334</v>
      </c>
      <c r="J393" s="507">
        <v>2060.1166666666672</v>
      </c>
      <c r="K393" s="506">
        <v>1928.65</v>
      </c>
      <c r="L393" s="506">
        <v>1810.05</v>
      </c>
      <c r="M393" s="506">
        <v>3.8208199999999999</v>
      </c>
    </row>
    <row r="394" spans="1:13">
      <c r="A394" s="254">
        <v>384</v>
      </c>
      <c r="B394" s="509" t="s">
        <v>472</v>
      </c>
      <c r="C394" s="506">
        <v>338.4</v>
      </c>
      <c r="D394" s="507">
        <v>336.53333333333336</v>
      </c>
      <c r="E394" s="507">
        <v>329.01666666666671</v>
      </c>
      <c r="F394" s="507">
        <v>319.63333333333333</v>
      </c>
      <c r="G394" s="507">
        <v>312.11666666666667</v>
      </c>
      <c r="H394" s="507">
        <v>345.91666666666674</v>
      </c>
      <c r="I394" s="507">
        <v>353.43333333333339</v>
      </c>
      <c r="J394" s="507">
        <v>362.81666666666678</v>
      </c>
      <c r="K394" s="506">
        <v>344.05</v>
      </c>
      <c r="L394" s="506">
        <v>327.14999999999998</v>
      </c>
      <c r="M394" s="506">
        <v>8.1680299999999999</v>
      </c>
    </row>
    <row r="395" spans="1:13">
      <c r="A395" s="254">
        <v>385</v>
      </c>
      <c r="B395" s="509" t="s">
        <v>473</v>
      </c>
      <c r="C395" s="506">
        <v>157.05000000000001</v>
      </c>
      <c r="D395" s="507">
        <v>159.16666666666666</v>
      </c>
      <c r="E395" s="507">
        <v>152.88333333333333</v>
      </c>
      <c r="F395" s="507">
        <v>148.71666666666667</v>
      </c>
      <c r="G395" s="507">
        <v>142.43333333333334</v>
      </c>
      <c r="H395" s="507">
        <v>163.33333333333331</v>
      </c>
      <c r="I395" s="507">
        <v>169.61666666666667</v>
      </c>
      <c r="J395" s="507">
        <v>173.7833333333333</v>
      </c>
      <c r="K395" s="506">
        <v>165.45</v>
      </c>
      <c r="L395" s="506">
        <v>155</v>
      </c>
      <c r="M395" s="506">
        <v>4.7511000000000001</v>
      </c>
    </row>
    <row r="396" spans="1:13">
      <c r="A396" s="254">
        <v>386</v>
      </c>
      <c r="B396" s="509" t="s">
        <v>474</v>
      </c>
      <c r="C396" s="506">
        <v>849.75</v>
      </c>
      <c r="D396" s="507">
        <v>845.65</v>
      </c>
      <c r="E396" s="507">
        <v>829.3</v>
      </c>
      <c r="F396" s="507">
        <v>808.85</v>
      </c>
      <c r="G396" s="507">
        <v>792.5</v>
      </c>
      <c r="H396" s="507">
        <v>866.09999999999991</v>
      </c>
      <c r="I396" s="507">
        <v>882.45</v>
      </c>
      <c r="J396" s="507">
        <v>902.89999999999986</v>
      </c>
      <c r="K396" s="506">
        <v>862</v>
      </c>
      <c r="L396" s="506">
        <v>825.2</v>
      </c>
      <c r="M396" s="506">
        <v>2.69278</v>
      </c>
    </row>
    <row r="397" spans="1:13">
      <c r="A397" s="254">
        <v>387</v>
      </c>
      <c r="B397" s="509" t="s">
        <v>167</v>
      </c>
      <c r="C397" s="506">
        <v>2082</v>
      </c>
      <c r="D397" s="507">
        <v>2053.5500000000002</v>
      </c>
      <c r="E397" s="507">
        <v>2011.2500000000005</v>
      </c>
      <c r="F397" s="507">
        <v>1940.5000000000002</v>
      </c>
      <c r="G397" s="507">
        <v>1898.2000000000005</v>
      </c>
      <c r="H397" s="507">
        <v>2124.3000000000002</v>
      </c>
      <c r="I397" s="507">
        <v>2166.5999999999995</v>
      </c>
      <c r="J397" s="507">
        <v>2237.3500000000004</v>
      </c>
      <c r="K397" s="506">
        <v>2095.85</v>
      </c>
      <c r="L397" s="506">
        <v>1982.8</v>
      </c>
      <c r="M397" s="506">
        <v>192.84891999999999</v>
      </c>
    </row>
    <row r="398" spans="1:13">
      <c r="A398" s="254">
        <v>388</v>
      </c>
      <c r="B398" s="509" t="s">
        <v>815</v>
      </c>
      <c r="C398" s="506">
        <v>991.25</v>
      </c>
      <c r="D398" s="507">
        <v>992.7833333333333</v>
      </c>
      <c r="E398" s="507">
        <v>973.56666666666661</v>
      </c>
      <c r="F398" s="507">
        <v>955.88333333333333</v>
      </c>
      <c r="G398" s="507">
        <v>936.66666666666663</v>
      </c>
      <c r="H398" s="507">
        <v>1010.4666666666666</v>
      </c>
      <c r="I398" s="507">
        <v>1029.6833333333334</v>
      </c>
      <c r="J398" s="507">
        <v>1047.3666666666666</v>
      </c>
      <c r="K398" s="506">
        <v>1012</v>
      </c>
      <c r="L398" s="506">
        <v>975.1</v>
      </c>
      <c r="M398" s="506">
        <v>16.950990000000001</v>
      </c>
    </row>
    <row r="399" spans="1:13">
      <c r="A399" s="254">
        <v>389</v>
      </c>
      <c r="B399" s="509" t="s">
        <v>274</v>
      </c>
      <c r="C399" s="506">
        <v>906.7</v>
      </c>
      <c r="D399" s="507">
        <v>899.65</v>
      </c>
      <c r="E399" s="507">
        <v>889.34999999999991</v>
      </c>
      <c r="F399" s="507">
        <v>871.99999999999989</v>
      </c>
      <c r="G399" s="507">
        <v>861.69999999999982</v>
      </c>
      <c r="H399" s="507">
        <v>917</v>
      </c>
      <c r="I399" s="507">
        <v>927.3</v>
      </c>
      <c r="J399" s="507">
        <v>944.65000000000009</v>
      </c>
      <c r="K399" s="506">
        <v>909.95</v>
      </c>
      <c r="L399" s="506">
        <v>882.3</v>
      </c>
      <c r="M399" s="506">
        <v>28.49173</v>
      </c>
    </row>
    <row r="400" spans="1:13">
      <c r="A400" s="254">
        <v>390</v>
      </c>
      <c r="B400" s="509" t="s">
        <v>476</v>
      </c>
      <c r="C400" s="506">
        <v>26</v>
      </c>
      <c r="D400" s="507">
        <v>25.733333333333334</v>
      </c>
      <c r="E400" s="507">
        <v>25.216666666666669</v>
      </c>
      <c r="F400" s="507">
        <v>24.433333333333334</v>
      </c>
      <c r="G400" s="507">
        <v>23.916666666666668</v>
      </c>
      <c r="H400" s="507">
        <v>26.516666666666669</v>
      </c>
      <c r="I400" s="507">
        <v>27.033333333333335</v>
      </c>
      <c r="J400" s="507">
        <v>27.81666666666667</v>
      </c>
      <c r="K400" s="506">
        <v>26.25</v>
      </c>
      <c r="L400" s="506">
        <v>24.95</v>
      </c>
      <c r="M400" s="506">
        <v>41.180120000000002</v>
      </c>
    </row>
    <row r="401" spans="1:13">
      <c r="A401" s="254">
        <v>391</v>
      </c>
      <c r="B401" s="509" t="s">
        <v>477</v>
      </c>
      <c r="C401" s="506">
        <v>2141.85</v>
      </c>
      <c r="D401" s="507">
        <v>2125.6333333333337</v>
      </c>
      <c r="E401" s="507">
        <v>2067.2666666666673</v>
      </c>
      <c r="F401" s="507">
        <v>1992.6833333333338</v>
      </c>
      <c r="G401" s="507">
        <v>1934.3166666666675</v>
      </c>
      <c r="H401" s="507">
        <v>2200.2166666666672</v>
      </c>
      <c r="I401" s="507">
        <v>2258.583333333333</v>
      </c>
      <c r="J401" s="507">
        <v>2333.166666666667</v>
      </c>
      <c r="K401" s="506">
        <v>2184</v>
      </c>
      <c r="L401" s="506">
        <v>2051.0500000000002</v>
      </c>
      <c r="M401" s="506">
        <v>0.26719999999999999</v>
      </c>
    </row>
    <row r="402" spans="1:13">
      <c r="A402" s="254">
        <v>392</v>
      </c>
      <c r="B402" s="509" t="s">
        <v>172</v>
      </c>
      <c r="C402" s="506">
        <v>5314.65</v>
      </c>
      <c r="D402" s="507">
        <v>5281.9000000000005</v>
      </c>
      <c r="E402" s="507">
        <v>5163.8000000000011</v>
      </c>
      <c r="F402" s="507">
        <v>5012.9500000000007</v>
      </c>
      <c r="G402" s="507">
        <v>4894.8500000000013</v>
      </c>
      <c r="H402" s="507">
        <v>5432.7500000000009</v>
      </c>
      <c r="I402" s="507">
        <v>5550.8500000000013</v>
      </c>
      <c r="J402" s="507">
        <v>5701.7000000000007</v>
      </c>
      <c r="K402" s="506">
        <v>5400</v>
      </c>
      <c r="L402" s="506">
        <v>5131.05</v>
      </c>
      <c r="M402" s="506">
        <v>2.8324099999999999</v>
      </c>
    </row>
    <row r="403" spans="1:13">
      <c r="A403" s="254">
        <v>393</v>
      </c>
      <c r="B403" s="509" t="s">
        <v>478</v>
      </c>
      <c r="C403" s="506">
        <v>7745.1</v>
      </c>
      <c r="D403" s="507">
        <v>7801.3666666666659</v>
      </c>
      <c r="E403" s="507">
        <v>7619.7333333333318</v>
      </c>
      <c r="F403" s="507">
        <v>7494.3666666666659</v>
      </c>
      <c r="G403" s="507">
        <v>7312.7333333333318</v>
      </c>
      <c r="H403" s="507">
        <v>7926.7333333333318</v>
      </c>
      <c r="I403" s="507">
        <v>8108.366666666665</v>
      </c>
      <c r="J403" s="507">
        <v>8233.7333333333318</v>
      </c>
      <c r="K403" s="506">
        <v>7983</v>
      </c>
      <c r="L403" s="506">
        <v>7676</v>
      </c>
      <c r="M403" s="506">
        <v>0.60933999999999999</v>
      </c>
    </row>
    <row r="404" spans="1:13">
      <c r="A404" s="254">
        <v>394</v>
      </c>
      <c r="B404" s="509" t="s">
        <v>479</v>
      </c>
      <c r="C404" s="506">
        <v>5261</v>
      </c>
      <c r="D404" s="507">
        <v>5203</v>
      </c>
      <c r="E404" s="507">
        <v>5120</v>
      </c>
      <c r="F404" s="507">
        <v>4979</v>
      </c>
      <c r="G404" s="507">
        <v>4896</v>
      </c>
      <c r="H404" s="507">
        <v>5344</v>
      </c>
      <c r="I404" s="507">
        <v>5427</v>
      </c>
      <c r="J404" s="507">
        <v>5568</v>
      </c>
      <c r="K404" s="506">
        <v>5286</v>
      </c>
      <c r="L404" s="506">
        <v>5062</v>
      </c>
      <c r="M404" s="506">
        <v>0.16880000000000001</v>
      </c>
    </row>
    <row r="405" spans="1:13">
      <c r="A405" s="254">
        <v>395</v>
      </c>
      <c r="B405" s="509" t="s">
        <v>759</v>
      </c>
      <c r="C405" s="506">
        <v>96.8</v>
      </c>
      <c r="D405" s="507">
        <v>95.933333333333337</v>
      </c>
      <c r="E405" s="507">
        <v>92.166666666666671</v>
      </c>
      <c r="F405" s="507">
        <v>87.533333333333331</v>
      </c>
      <c r="G405" s="507">
        <v>83.766666666666666</v>
      </c>
      <c r="H405" s="507">
        <v>100.56666666666668</v>
      </c>
      <c r="I405" s="507">
        <v>104.33333333333333</v>
      </c>
      <c r="J405" s="507">
        <v>108.96666666666668</v>
      </c>
      <c r="K405" s="506">
        <v>99.7</v>
      </c>
      <c r="L405" s="506">
        <v>91.3</v>
      </c>
      <c r="M405" s="506">
        <v>15.15968</v>
      </c>
    </row>
    <row r="406" spans="1:13">
      <c r="A406" s="254">
        <v>396</v>
      </c>
      <c r="B406" s="509" t="s">
        <v>480</v>
      </c>
      <c r="C406" s="506">
        <v>405.5</v>
      </c>
      <c r="D406" s="507">
        <v>405.2</v>
      </c>
      <c r="E406" s="507">
        <v>400.4</v>
      </c>
      <c r="F406" s="507">
        <v>395.3</v>
      </c>
      <c r="G406" s="507">
        <v>390.5</v>
      </c>
      <c r="H406" s="507">
        <v>410.29999999999995</v>
      </c>
      <c r="I406" s="507">
        <v>415.1</v>
      </c>
      <c r="J406" s="507">
        <v>420.19999999999993</v>
      </c>
      <c r="K406" s="506">
        <v>410</v>
      </c>
      <c r="L406" s="506">
        <v>400.1</v>
      </c>
      <c r="M406" s="506">
        <v>0.86360000000000003</v>
      </c>
    </row>
    <row r="407" spans="1:13">
      <c r="A407" s="254">
        <v>397</v>
      </c>
      <c r="B407" s="509" t="s">
        <v>761</v>
      </c>
      <c r="C407" s="506">
        <v>228.15</v>
      </c>
      <c r="D407" s="507">
        <v>225.15</v>
      </c>
      <c r="E407" s="507">
        <v>217.5</v>
      </c>
      <c r="F407" s="507">
        <v>206.85</v>
      </c>
      <c r="G407" s="507">
        <v>199.2</v>
      </c>
      <c r="H407" s="507">
        <v>235.8</v>
      </c>
      <c r="I407" s="507">
        <v>243.45000000000005</v>
      </c>
      <c r="J407" s="507">
        <v>254.10000000000002</v>
      </c>
      <c r="K407" s="506">
        <v>232.8</v>
      </c>
      <c r="L407" s="506">
        <v>214.5</v>
      </c>
      <c r="M407" s="506">
        <v>5.2411599999999998</v>
      </c>
    </row>
    <row r="408" spans="1:13">
      <c r="A408" s="254">
        <v>398</v>
      </c>
      <c r="B408" s="509" t="s">
        <v>481</v>
      </c>
      <c r="C408" s="506">
        <v>1979.5</v>
      </c>
      <c r="D408" s="507">
        <v>1971.25</v>
      </c>
      <c r="E408" s="507">
        <v>1938.55</v>
      </c>
      <c r="F408" s="507">
        <v>1897.6</v>
      </c>
      <c r="G408" s="507">
        <v>1864.8999999999999</v>
      </c>
      <c r="H408" s="507">
        <v>2012.2</v>
      </c>
      <c r="I408" s="507">
        <v>2044.8999999999999</v>
      </c>
      <c r="J408" s="507">
        <v>2085.8500000000004</v>
      </c>
      <c r="K408" s="506">
        <v>2003.95</v>
      </c>
      <c r="L408" s="506">
        <v>1930.3</v>
      </c>
      <c r="M408" s="506">
        <v>8.2960000000000006E-2</v>
      </c>
    </row>
    <row r="409" spans="1:13">
      <c r="A409" s="254">
        <v>399</v>
      </c>
      <c r="B409" s="509" t="s">
        <v>482</v>
      </c>
      <c r="C409" s="506">
        <v>330.4</v>
      </c>
      <c r="D409" s="507">
        <v>325.66666666666669</v>
      </c>
      <c r="E409" s="507">
        <v>316.33333333333337</v>
      </c>
      <c r="F409" s="507">
        <v>302.26666666666671</v>
      </c>
      <c r="G409" s="507">
        <v>292.93333333333339</v>
      </c>
      <c r="H409" s="507">
        <v>339.73333333333335</v>
      </c>
      <c r="I409" s="507">
        <v>349.06666666666672</v>
      </c>
      <c r="J409" s="507">
        <v>363.13333333333333</v>
      </c>
      <c r="K409" s="506">
        <v>335</v>
      </c>
      <c r="L409" s="506">
        <v>311.60000000000002</v>
      </c>
      <c r="M409" s="506">
        <v>2.7732199999999998</v>
      </c>
    </row>
    <row r="410" spans="1:13">
      <c r="A410" s="254">
        <v>400</v>
      </c>
      <c r="B410" s="509" t="s">
        <v>760</v>
      </c>
      <c r="C410" s="506">
        <v>107.1</v>
      </c>
      <c r="D410" s="507">
        <v>105.11666666666667</v>
      </c>
      <c r="E410" s="507">
        <v>100.98333333333335</v>
      </c>
      <c r="F410" s="507">
        <v>94.866666666666674</v>
      </c>
      <c r="G410" s="507">
        <v>90.733333333333348</v>
      </c>
      <c r="H410" s="507">
        <v>111.23333333333335</v>
      </c>
      <c r="I410" s="507">
        <v>115.36666666666667</v>
      </c>
      <c r="J410" s="507">
        <v>121.48333333333335</v>
      </c>
      <c r="K410" s="506">
        <v>109.25</v>
      </c>
      <c r="L410" s="506">
        <v>99</v>
      </c>
      <c r="M410" s="506">
        <v>65.680819999999997</v>
      </c>
    </row>
    <row r="411" spans="1:13">
      <c r="A411" s="254">
        <v>401</v>
      </c>
      <c r="B411" s="509" t="s">
        <v>483</v>
      </c>
      <c r="C411" s="506">
        <v>218.5</v>
      </c>
      <c r="D411" s="507">
        <v>216.28333333333333</v>
      </c>
      <c r="E411" s="507">
        <v>212.36666666666667</v>
      </c>
      <c r="F411" s="507">
        <v>206.23333333333335</v>
      </c>
      <c r="G411" s="507">
        <v>202.31666666666669</v>
      </c>
      <c r="H411" s="507">
        <v>222.41666666666666</v>
      </c>
      <c r="I411" s="507">
        <v>226.33333333333334</v>
      </c>
      <c r="J411" s="507">
        <v>232.46666666666664</v>
      </c>
      <c r="K411" s="506">
        <v>220.2</v>
      </c>
      <c r="L411" s="506">
        <v>210.15</v>
      </c>
      <c r="M411" s="506">
        <v>2.6656499999999999</v>
      </c>
    </row>
    <row r="412" spans="1:13">
      <c r="A412" s="254">
        <v>402</v>
      </c>
      <c r="B412" s="509" t="s">
        <v>170</v>
      </c>
      <c r="C412" s="506">
        <v>26936.7</v>
      </c>
      <c r="D412" s="507">
        <v>26718.316666666666</v>
      </c>
      <c r="E412" s="507">
        <v>26318.383333333331</v>
      </c>
      <c r="F412" s="507">
        <v>25700.066666666666</v>
      </c>
      <c r="G412" s="507">
        <v>25300.133333333331</v>
      </c>
      <c r="H412" s="507">
        <v>27336.633333333331</v>
      </c>
      <c r="I412" s="507">
        <v>27736.566666666666</v>
      </c>
      <c r="J412" s="507">
        <v>28354.883333333331</v>
      </c>
      <c r="K412" s="506">
        <v>27118.25</v>
      </c>
      <c r="L412" s="506">
        <v>26100</v>
      </c>
      <c r="M412" s="506">
        <v>0.74153000000000002</v>
      </c>
    </row>
    <row r="413" spans="1:13">
      <c r="A413" s="254">
        <v>403</v>
      </c>
      <c r="B413" s="509" t="s">
        <v>484</v>
      </c>
      <c r="C413" s="506">
        <v>1415.85</v>
      </c>
      <c r="D413" s="507">
        <v>1421.7</v>
      </c>
      <c r="E413" s="507">
        <v>1381.4</v>
      </c>
      <c r="F413" s="507">
        <v>1346.95</v>
      </c>
      <c r="G413" s="507">
        <v>1306.6500000000001</v>
      </c>
      <c r="H413" s="507">
        <v>1456.15</v>
      </c>
      <c r="I413" s="507">
        <v>1496.4499999999998</v>
      </c>
      <c r="J413" s="507">
        <v>1530.9</v>
      </c>
      <c r="K413" s="506">
        <v>1462</v>
      </c>
      <c r="L413" s="506">
        <v>1387.25</v>
      </c>
      <c r="M413" s="506">
        <v>0.45434999999999998</v>
      </c>
    </row>
    <row r="414" spans="1:13">
      <c r="A414" s="254">
        <v>404</v>
      </c>
      <c r="B414" s="509" t="s">
        <v>173</v>
      </c>
      <c r="C414" s="506">
        <v>1373.95</v>
      </c>
      <c r="D414" s="507">
        <v>1351.3666666666666</v>
      </c>
      <c r="E414" s="507">
        <v>1323.1833333333332</v>
      </c>
      <c r="F414" s="507">
        <v>1272.4166666666665</v>
      </c>
      <c r="G414" s="507">
        <v>1244.2333333333331</v>
      </c>
      <c r="H414" s="507">
        <v>1402.1333333333332</v>
      </c>
      <c r="I414" s="507">
        <v>1430.3166666666666</v>
      </c>
      <c r="J414" s="507">
        <v>1481.0833333333333</v>
      </c>
      <c r="K414" s="506">
        <v>1379.55</v>
      </c>
      <c r="L414" s="506">
        <v>1300.5999999999999</v>
      </c>
      <c r="M414" s="506">
        <v>28.804770000000001</v>
      </c>
    </row>
    <row r="415" spans="1:13">
      <c r="A415" s="254">
        <v>405</v>
      </c>
      <c r="B415" s="509" t="s">
        <v>171</v>
      </c>
      <c r="C415" s="506">
        <v>1842.8</v>
      </c>
      <c r="D415" s="507">
        <v>1817.2833333333335</v>
      </c>
      <c r="E415" s="507">
        <v>1783.5666666666671</v>
      </c>
      <c r="F415" s="507">
        <v>1724.3333333333335</v>
      </c>
      <c r="G415" s="507">
        <v>1690.616666666667</v>
      </c>
      <c r="H415" s="507">
        <v>1876.5166666666671</v>
      </c>
      <c r="I415" s="507">
        <v>1910.2333333333338</v>
      </c>
      <c r="J415" s="507">
        <v>1969.4666666666672</v>
      </c>
      <c r="K415" s="506">
        <v>1851</v>
      </c>
      <c r="L415" s="506">
        <v>1758.05</v>
      </c>
      <c r="M415" s="506">
        <v>4.2626499999999998</v>
      </c>
    </row>
    <row r="416" spans="1:13">
      <c r="A416" s="254">
        <v>406</v>
      </c>
      <c r="B416" s="509" t="s">
        <v>485</v>
      </c>
      <c r="C416" s="506">
        <v>449.2</v>
      </c>
      <c r="D416" s="507">
        <v>443.63333333333327</v>
      </c>
      <c r="E416" s="507">
        <v>432.36666666666656</v>
      </c>
      <c r="F416" s="507">
        <v>415.5333333333333</v>
      </c>
      <c r="G416" s="507">
        <v>404.26666666666659</v>
      </c>
      <c r="H416" s="507">
        <v>460.46666666666653</v>
      </c>
      <c r="I416" s="507">
        <v>471.73333333333329</v>
      </c>
      <c r="J416" s="507">
        <v>488.56666666666649</v>
      </c>
      <c r="K416" s="506">
        <v>454.9</v>
      </c>
      <c r="L416" s="506">
        <v>426.8</v>
      </c>
      <c r="M416" s="506">
        <v>1.4130400000000001</v>
      </c>
    </row>
    <row r="417" spans="1:13">
      <c r="A417" s="254">
        <v>407</v>
      </c>
      <c r="B417" s="509" t="s">
        <v>486</v>
      </c>
      <c r="C417" s="506">
        <v>1291.5999999999999</v>
      </c>
      <c r="D417" s="507">
        <v>1294.2833333333333</v>
      </c>
      <c r="E417" s="507">
        <v>1240.5666666666666</v>
      </c>
      <c r="F417" s="507">
        <v>1189.5333333333333</v>
      </c>
      <c r="G417" s="507">
        <v>1135.8166666666666</v>
      </c>
      <c r="H417" s="507">
        <v>1345.3166666666666</v>
      </c>
      <c r="I417" s="507">
        <v>1399.0333333333333</v>
      </c>
      <c r="J417" s="507">
        <v>1450.0666666666666</v>
      </c>
      <c r="K417" s="506">
        <v>1348</v>
      </c>
      <c r="L417" s="506">
        <v>1243.25</v>
      </c>
      <c r="M417" s="506">
        <v>0.21808</v>
      </c>
    </row>
    <row r="418" spans="1:13">
      <c r="A418" s="254">
        <v>408</v>
      </c>
      <c r="B418" s="509" t="s">
        <v>762</v>
      </c>
      <c r="C418" s="506">
        <v>1205.05</v>
      </c>
      <c r="D418" s="507">
        <v>1211.6333333333332</v>
      </c>
      <c r="E418" s="507">
        <v>1173.4166666666665</v>
      </c>
      <c r="F418" s="507">
        <v>1141.7833333333333</v>
      </c>
      <c r="G418" s="507">
        <v>1103.5666666666666</v>
      </c>
      <c r="H418" s="507">
        <v>1243.2666666666664</v>
      </c>
      <c r="I418" s="507">
        <v>1281.4833333333331</v>
      </c>
      <c r="J418" s="507">
        <v>1313.1166666666663</v>
      </c>
      <c r="K418" s="506">
        <v>1249.8499999999999</v>
      </c>
      <c r="L418" s="506">
        <v>1180</v>
      </c>
      <c r="M418" s="506">
        <v>1.2308600000000001</v>
      </c>
    </row>
    <row r="419" spans="1:13">
      <c r="A419" s="254">
        <v>409</v>
      </c>
      <c r="B419" s="509" t="s">
        <v>487</v>
      </c>
      <c r="C419" s="506">
        <v>470.6</v>
      </c>
      <c r="D419" s="507">
        <v>469.40000000000003</v>
      </c>
      <c r="E419" s="507">
        <v>453.80000000000007</v>
      </c>
      <c r="F419" s="507">
        <v>437.00000000000006</v>
      </c>
      <c r="G419" s="507">
        <v>421.40000000000009</v>
      </c>
      <c r="H419" s="507">
        <v>486.20000000000005</v>
      </c>
      <c r="I419" s="507">
        <v>501.80000000000007</v>
      </c>
      <c r="J419" s="507">
        <v>518.6</v>
      </c>
      <c r="K419" s="506">
        <v>485</v>
      </c>
      <c r="L419" s="506">
        <v>452.6</v>
      </c>
      <c r="M419" s="506">
        <v>19.246400000000001</v>
      </c>
    </row>
    <row r="420" spans="1:13">
      <c r="A420" s="254">
        <v>410</v>
      </c>
      <c r="B420" s="509" t="s">
        <v>488</v>
      </c>
      <c r="C420" s="506">
        <v>8.9499999999999993</v>
      </c>
      <c r="D420" s="507">
        <v>8.8666666666666671</v>
      </c>
      <c r="E420" s="507">
        <v>8.6833333333333336</v>
      </c>
      <c r="F420" s="507">
        <v>8.4166666666666661</v>
      </c>
      <c r="G420" s="507">
        <v>8.2333333333333325</v>
      </c>
      <c r="H420" s="507">
        <v>9.1333333333333346</v>
      </c>
      <c r="I420" s="507">
        <v>9.3166666666666682</v>
      </c>
      <c r="J420" s="507">
        <v>9.5833333333333357</v>
      </c>
      <c r="K420" s="506">
        <v>9.0500000000000007</v>
      </c>
      <c r="L420" s="506">
        <v>8.6</v>
      </c>
      <c r="M420" s="506">
        <v>163.84254999999999</v>
      </c>
    </row>
    <row r="421" spans="1:13">
      <c r="A421" s="254">
        <v>411</v>
      </c>
      <c r="B421" s="509" t="s">
        <v>763</v>
      </c>
      <c r="C421" s="506">
        <v>71.8</v>
      </c>
      <c r="D421" s="507">
        <v>71.783333333333331</v>
      </c>
      <c r="E421" s="507">
        <v>69.266666666666666</v>
      </c>
      <c r="F421" s="507">
        <v>66.733333333333334</v>
      </c>
      <c r="G421" s="507">
        <v>64.216666666666669</v>
      </c>
      <c r="H421" s="507">
        <v>74.316666666666663</v>
      </c>
      <c r="I421" s="507">
        <v>76.833333333333314</v>
      </c>
      <c r="J421" s="507">
        <v>79.36666666666666</v>
      </c>
      <c r="K421" s="506">
        <v>74.3</v>
      </c>
      <c r="L421" s="506">
        <v>69.25</v>
      </c>
      <c r="M421" s="506">
        <v>77.537930000000003</v>
      </c>
    </row>
    <row r="422" spans="1:13">
      <c r="A422" s="254">
        <v>412</v>
      </c>
      <c r="B422" s="509" t="s">
        <v>489</v>
      </c>
      <c r="C422" s="506">
        <v>96.1</v>
      </c>
      <c r="D422" s="507">
        <v>94.850000000000009</v>
      </c>
      <c r="E422" s="507">
        <v>92.200000000000017</v>
      </c>
      <c r="F422" s="507">
        <v>88.300000000000011</v>
      </c>
      <c r="G422" s="507">
        <v>85.65000000000002</v>
      </c>
      <c r="H422" s="507">
        <v>98.750000000000014</v>
      </c>
      <c r="I422" s="507">
        <v>101.40000000000002</v>
      </c>
      <c r="J422" s="507">
        <v>105.30000000000001</v>
      </c>
      <c r="K422" s="506">
        <v>97.5</v>
      </c>
      <c r="L422" s="506">
        <v>90.95</v>
      </c>
      <c r="M422" s="506">
        <v>3.5836700000000001</v>
      </c>
    </row>
    <row r="423" spans="1:13">
      <c r="A423" s="254">
        <v>413</v>
      </c>
      <c r="B423" s="509" t="s">
        <v>169</v>
      </c>
      <c r="C423" s="506">
        <v>371.15</v>
      </c>
      <c r="D423" s="507">
        <v>367.09999999999997</v>
      </c>
      <c r="E423" s="507">
        <v>361.29999999999995</v>
      </c>
      <c r="F423" s="507">
        <v>351.45</v>
      </c>
      <c r="G423" s="507">
        <v>345.65</v>
      </c>
      <c r="H423" s="507">
        <v>376.94999999999993</v>
      </c>
      <c r="I423" s="507">
        <v>382.75</v>
      </c>
      <c r="J423" s="507">
        <v>392.59999999999991</v>
      </c>
      <c r="K423" s="506">
        <v>372.9</v>
      </c>
      <c r="L423" s="506">
        <v>357.25</v>
      </c>
      <c r="M423" s="506">
        <v>603.09145000000001</v>
      </c>
    </row>
    <row r="424" spans="1:13">
      <c r="A424" s="254">
        <v>414</v>
      </c>
      <c r="B424" s="509" t="s">
        <v>168</v>
      </c>
      <c r="C424" s="506">
        <v>73.5</v>
      </c>
      <c r="D424" s="507">
        <v>71.75</v>
      </c>
      <c r="E424" s="507">
        <v>68.849999999999994</v>
      </c>
      <c r="F424" s="507">
        <v>64.199999999999989</v>
      </c>
      <c r="G424" s="507">
        <v>61.299999999999983</v>
      </c>
      <c r="H424" s="507">
        <v>76.400000000000006</v>
      </c>
      <c r="I424" s="507">
        <v>79.300000000000011</v>
      </c>
      <c r="J424" s="507">
        <v>83.950000000000017</v>
      </c>
      <c r="K424" s="506">
        <v>74.650000000000006</v>
      </c>
      <c r="L424" s="506">
        <v>67.099999999999994</v>
      </c>
      <c r="M424" s="506">
        <v>516.35353999999995</v>
      </c>
    </row>
    <row r="425" spans="1:13">
      <c r="A425" s="254">
        <v>415</v>
      </c>
      <c r="B425" s="509" t="s">
        <v>766</v>
      </c>
      <c r="C425" s="506">
        <v>262.25</v>
      </c>
      <c r="D425" s="507">
        <v>257.65000000000003</v>
      </c>
      <c r="E425" s="507">
        <v>248.90000000000009</v>
      </c>
      <c r="F425" s="507">
        <v>235.55000000000007</v>
      </c>
      <c r="G425" s="507">
        <v>226.80000000000013</v>
      </c>
      <c r="H425" s="507">
        <v>271.00000000000006</v>
      </c>
      <c r="I425" s="507">
        <v>279.74999999999994</v>
      </c>
      <c r="J425" s="507">
        <v>293.10000000000002</v>
      </c>
      <c r="K425" s="506">
        <v>266.39999999999998</v>
      </c>
      <c r="L425" s="506">
        <v>244.3</v>
      </c>
      <c r="M425" s="506">
        <v>6.1881300000000001</v>
      </c>
    </row>
    <row r="426" spans="1:13">
      <c r="A426" s="254">
        <v>416</v>
      </c>
      <c r="B426" s="509" t="s">
        <v>837</v>
      </c>
      <c r="C426" s="506">
        <v>207.5</v>
      </c>
      <c r="D426" s="507">
        <v>202.13333333333333</v>
      </c>
      <c r="E426" s="507">
        <v>195.36666666666665</v>
      </c>
      <c r="F426" s="507">
        <v>183.23333333333332</v>
      </c>
      <c r="G426" s="507">
        <v>176.46666666666664</v>
      </c>
      <c r="H426" s="507">
        <v>214.26666666666665</v>
      </c>
      <c r="I426" s="507">
        <v>221.0333333333333</v>
      </c>
      <c r="J426" s="507">
        <v>233.16666666666666</v>
      </c>
      <c r="K426" s="506">
        <v>208.9</v>
      </c>
      <c r="L426" s="506">
        <v>190</v>
      </c>
      <c r="M426" s="506">
        <v>9.5597999999999992</v>
      </c>
    </row>
    <row r="427" spans="1:13">
      <c r="A427" s="254">
        <v>417</v>
      </c>
      <c r="B427" s="509" t="s">
        <v>174</v>
      </c>
      <c r="C427" s="506">
        <v>765.85</v>
      </c>
      <c r="D427" s="507">
        <v>767.83333333333337</v>
      </c>
      <c r="E427" s="507">
        <v>740.66666666666674</v>
      </c>
      <c r="F427" s="507">
        <v>715.48333333333335</v>
      </c>
      <c r="G427" s="507">
        <v>688.31666666666672</v>
      </c>
      <c r="H427" s="507">
        <v>793.01666666666677</v>
      </c>
      <c r="I427" s="507">
        <v>820.18333333333351</v>
      </c>
      <c r="J427" s="507">
        <v>845.36666666666679</v>
      </c>
      <c r="K427" s="506">
        <v>795</v>
      </c>
      <c r="L427" s="506">
        <v>742.65</v>
      </c>
      <c r="M427" s="506">
        <v>12.960990000000001</v>
      </c>
    </row>
    <row r="428" spans="1:13">
      <c r="A428" s="254">
        <v>418</v>
      </c>
      <c r="B428" s="509" t="s">
        <v>490</v>
      </c>
      <c r="C428" s="506">
        <v>522.85</v>
      </c>
      <c r="D428" s="507">
        <v>517.98333333333335</v>
      </c>
      <c r="E428" s="507">
        <v>507.56666666666672</v>
      </c>
      <c r="F428" s="507">
        <v>492.28333333333336</v>
      </c>
      <c r="G428" s="507">
        <v>481.86666666666673</v>
      </c>
      <c r="H428" s="507">
        <v>533.26666666666665</v>
      </c>
      <c r="I428" s="507">
        <v>543.68333333333317</v>
      </c>
      <c r="J428" s="507">
        <v>558.9666666666667</v>
      </c>
      <c r="K428" s="506">
        <v>528.4</v>
      </c>
      <c r="L428" s="506">
        <v>502.7</v>
      </c>
      <c r="M428" s="506">
        <v>0.98867000000000005</v>
      </c>
    </row>
    <row r="429" spans="1:13">
      <c r="A429" s="254">
        <v>419</v>
      </c>
      <c r="B429" s="509" t="s">
        <v>793</v>
      </c>
      <c r="C429" s="506">
        <v>280.55</v>
      </c>
      <c r="D429" s="507">
        <v>278.88333333333333</v>
      </c>
      <c r="E429" s="507">
        <v>275.76666666666665</v>
      </c>
      <c r="F429" s="507">
        <v>270.98333333333335</v>
      </c>
      <c r="G429" s="507">
        <v>267.86666666666667</v>
      </c>
      <c r="H429" s="507">
        <v>283.66666666666663</v>
      </c>
      <c r="I429" s="507">
        <v>286.7833333333333</v>
      </c>
      <c r="J429" s="507">
        <v>291.56666666666661</v>
      </c>
      <c r="K429" s="506">
        <v>282</v>
      </c>
      <c r="L429" s="506">
        <v>274.10000000000002</v>
      </c>
      <c r="M429" s="506">
        <v>3.6043099999999999</v>
      </c>
    </row>
    <row r="430" spans="1:13">
      <c r="A430" s="254">
        <v>420</v>
      </c>
      <c r="B430" s="509" t="s">
        <v>491</v>
      </c>
      <c r="C430" s="506">
        <v>153.85</v>
      </c>
      <c r="D430" s="507">
        <v>151.31666666666669</v>
      </c>
      <c r="E430" s="507">
        <v>147.63333333333338</v>
      </c>
      <c r="F430" s="507">
        <v>141.41666666666669</v>
      </c>
      <c r="G430" s="507">
        <v>137.73333333333338</v>
      </c>
      <c r="H430" s="507">
        <v>157.53333333333339</v>
      </c>
      <c r="I430" s="507">
        <v>161.21666666666673</v>
      </c>
      <c r="J430" s="507">
        <v>167.43333333333339</v>
      </c>
      <c r="K430" s="506">
        <v>155</v>
      </c>
      <c r="L430" s="506">
        <v>145.1</v>
      </c>
      <c r="M430" s="506">
        <v>5.0344699999999998</v>
      </c>
    </row>
    <row r="431" spans="1:13">
      <c r="A431" s="254">
        <v>421</v>
      </c>
      <c r="B431" s="509" t="s">
        <v>175</v>
      </c>
      <c r="C431" s="506">
        <v>578.29999999999995</v>
      </c>
      <c r="D431" s="507">
        <v>574.34999999999991</v>
      </c>
      <c r="E431" s="507">
        <v>566.04999999999984</v>
      </c>
      <c r="F431" s="507">
        <v>553.79999999999995</v>
      </c>
      <c r="G431" s="507">
        <v>545.49999999999989</v>
      </c>
      <c r="H431" s="507">
        <v>586.5999999999998</v>
      </c>
      <c r="I431" s="507">
        <v>594.9</v>
      </c>
      <c r="J431" s="507">
        <v>607.14999999999975</v>
      </c>
      <c r="K431" s="506">
        <v>582.65</v>
      </c>
      <c r="L431" s="506">
        <v>562.1</v>
      </c>
      <c r="M431" s="506">
        <v>61.866430000000001</v>
      </c>
    </row>
    <row r="432" spans="1:13">
      <c r="A432" s="254">
        <v>422</v>
      </c>
      <c r="B432" s="509" t="s">
        <v>176</v>
      </c>
      <c r="C432" s="506">
        <v>478.45</v>
      </c>
      <c r="D432" s="507">
        <v>472.73333333333335</v>
      </c>
      <c r="E432" s="507">
        <v>461.4666666666667</v>
      </c>
      <c r="F432" s="507">
        <v>444.48333333333335</v>
      </c>
      <c r="G432" s="507">
        <v>433.2166666666667</v>
      </c>
      <c r="H432" s="507">
        <v>489.7166666666667</v>
      </c>
      <c r="I432" s="507">
        <v>500.98333333333335</v>
      </c>
      <c r="J432" s="507">
        <v>517.9666666666667</v>
      </c>
      <c r="K432" s="506">
        <v>484</v>
      </c>
      <c r="L432" s="506">
        <v>455.75</v>
      </c>
      <c r="M432" s="506">
        <v>31.088190000000001</v>
      </c>
    </row>
    <row r="433" spans="1:13">
      <c r="A433" s="254">
        <v>423</v>
      </c>
      <c r="B433" s="509" t="s">
        <v>492</v>
      </c>
      <c r="C433" s="506">
        <v>2458.6</v>
      </c>
      <c r="D433" s="507">
        <v>2465.8666666666668</v>
      </c>
      <c r="E433" s="507">
        <v>2382.7333333333336</v>
      </c>
      <c r="F433" s="507">
        <v>2306.8666666666668</v>
      </c>
      <c r="G433" s="507">
        <v>2223.7333333333336</v>
      </c>
      <c r="H433" s="507">
        <v>2541.7333333333336</v>
      </c>
      <c r="I433" s="507">
        <v>2624.8666666666668</v>
      </c>
      <c r="J433" s="507">
        <v>2700.7333333333336</v>
      </c>
      <c r="K433" s="506">
        <v>2549</v>
      </c>
      <c r="L433" s="506">
        <v>2390</v>
      </c>
      <c r="M433" s="506">
        <v>2.3630499999999999</v>
      </c>
    </row>
    <row r="434" spans="1:13">
      <c r="A434" s="254">
        <v>424</v>
      </c>
      <c r="B434" s="509" t="s">
        <v>493</v>
      </c>
      <c r="C434" s="506">
        <v>744.45</v>
      </c>
      <c r="D434" s="507">
        <v>746.76666666666677</v>
      </c>
      <c r="E434" s="507">
        <v>729.63333333333355</v>
      </c>
      <c r="F434" s="507">
        <v>714.81666666666683</v>
      </c>
      <c r="G434" s="507">
        <v>697.68333333333362</v>
      </c>
      <c r="H434" s="507">
        <v>761.58333333333348</v>
      </c>
      <c r="I434" s="507">
        <v>778.7166666666667</v>
      </c>
      <c r="J434" s="507">
        <v>793.53333333333342</v>
      </c>
      <c r="K434" s="506">
        <v>763.9</v>
      </c>
      <c r="L434" s="506">
        <v>731.95</v>
      </c>
      <c r="M434" s="506">
        <v>6.7719100000000001</v>
      </c>
    </row>
    <row r="435" spans="1:13">
      <c r="A435" s="254">
        <v>425</v>
      </c>
      <c r="B435" s="509" t="s">
        <v>494</v>
      </c>
      <c r="C435" s="506">
        <v>322.8</v>
      </c>
      <c r="D435" s="507">
        <v>318.06666666666666</v>
      </c>
      <c r="E435" s="507">
        <v>308.7833333333333</v>
      </c>
      <c r="F435" s="507">
        <v>294.76666666666665</v>
      </c>
      <c r="G435" s="507">
        <v>285.48333333333329</v>
      </c>
      <c r="H435" s="507">
        <v>332.08333333333331</v>
      </c>
      <c r="I435" s="507">
        <v>341.36666666666673</v>
      </c>
      <c r="J435" s="507">
        <v>355.38333333333333</v>
      </c>
      <c r="K435" s="506">
        <v>327.35000000000002</v>
      </c>
      <c r="L435" s="506">
        <v>304.05</v>
      </c>
      <c r="M435" s="506">
        <v>2.3542299999999998</v>
      </c>
    </row>
    <row r="436" spans="1:13">
      <c r="A436" s="254">
        <v>426</v>
      </c>
      <c r="B436" s="509" t="s">
        <v>495</v>
      </c>
      <c r="C436" s="506">
        <v>287.35000000000002</v>
      </c>
      <c r="D436" s="507">
        <v>285.33333333333331</v>
      </c>
      <c r="E436" s="507">
        <v>280.66666666666663</v>
      </c>
      <c r="F436" s="507">
        <v>273.98333333333329</v>
      </c>
      <c r="G436" s="507">
        <v>269.31666666666661</v>
      </c>
      <c r="H436" s="507">
        <v>292.01666666666665</v>
      </c>
      <c r="I436" s="507">
        <v>296.68333333333328</v>
      </c>
      <c r="J436" s="507">
        <v>303.36666666666667</v>
      </c>
      <c r="K436" s="506">
        <v>290</v>
      </c>
      <c r="L436" s="506">
        <v>278.64999999999998</v>
      </c>
      <c r="M436" s="506">
        <v>1.0891999999999999</v>
      </c>
    </row>
    <row r="437" spans="1:13">
      <c r="A437" s="254">
        <v>427</v>
      </c>
      <c r="B437" s="509" t="s">
        <v>496</v>
      </c>
      <c r="C437" s="506">
        <v>2013</v>
      </c>
      <c r="D437" s="507">
        <v>2007.6666666666667</v>
      </c>
      <c r="E437" s="507">
        <v>1975.3333333333335</v>
      </c>
      <c r="F437" s="507">
        <v>1937.6666666666667</v>
      </c>
      <c r="G437" s="507">
        <v>1905.3333333333335</v>
      </c>
      <c r="H437" s="507">
        <v>2045.3333333333335</v>
      </c>
      <c r="I437" s="507">
        <v>2077.666666666667</v>
      </c>
      <c r="J437" s="507">
        <v>2115.3333333333335</v>
      </c>
      <c r="K437" s="506">
        <v>2040</v>
      </c>
      <c r="L437" s="506">
        <v>1970</v>
      </c>
      <c r="M437" s="506">
        <v>1.8887100000000001</v>
      </c>
    </row>
    <row r="438" spans="1:13">
      <c r="A438" s="254">
        <v>428</v>
      </c>
      <c r="B438" s="509" t="s">
        <v>764</v>
      </c>
      <c r="C438" s="506">
        <v>416.9</v>
      </c>
      <c r="D438" s="507">
        <v>415.88333333333338</v>
      </c>
      <c r="E438" s="507">
        <v>406.11666666666679</v>
      </c>
      <c r="F438" s="507">
        <v>395.33333333333343</v>
      </c>
      <c r="G438" s="507">
        <v>385.56666666666683</v>
      </c>
      <c r="H438" s="507">
        <v>426.66666666666674</v>
      </c>
      <c r="I438" s="507">
        <v>436.43333333333328</v>
      </c>
      <c r="J438" s="507">
        <v>447.2166666666667</v>
      </c>
      <c r="K438" s="506">
        <v>425.65</v>
      </c>
      <c r="L438" s="506">
        <v>405.1</v>
      </c>
      <c r="M438" s="506">
        <v>0.63680000000000003</v>
      </c>
    </row>
    <row r="439" spans="1:13">
      <c r="A439" s="254">
        <v>429</v>
      </c>
      <c r="B439" s="509" t="s">
        <v>814</v>
      </c>
      <c r="C439" s="506">
        <v>483.1</v>
      </c>
      <c r="D439" s="507">
        <v>475.7</v>
      </c>
      <c r="E439" s="507">
        <v>462.65</v>
      </c>
      <c r="F439" s="507">
        <v>442.2</v>
      </c>
      <c r="G439" s="507">
        <v>429.15</v>
      </c>
      <c r="H439" s="507">
        <v>496.15</v>
      </c>
      <c r="I439" s="507">
        <v>509.20000000000005</v>
      </c>
      <c r="J439" s="507">
        <v>529.65</v>
      </c>
      <c r="K439" s="506">
        <v>488.75</v>
      </c>
      <c r="L439" s="506">
        <v>455.25</v>
      </c>
      <c r="M439" s="506">
        <v>3.4838800000000001</v>
      </c>
    </row>
    <row r="440" spans="1:13">
      <c r="A440" s="254">
        <v>430</v>
      </c>
      <c r="B440" s="509" t="s">
        <v>497</v>
      </c>
      <c r="C440" s="506">
        <v>5.35</v>
      </c>
      <c r="D440" s="507">
        <v>5.3166666666666664</v>
      </c>
      <c r="E440" s="507">
        <v>5.1333333333333329</v>
      </c>
      <c r="F440" s="507">
        <v>4.9166666666666661</v>
      </c>
      <c r="G440" s="507">
        <v>4.7333333333333325</v>
      </c>
      <c r="H440" s="507">
        <v>5.5333333333333332</v>
      </c>
      <c r="I440" s="507">
        <v>5.7166666666666668</v>
      </c>
      <c r="J440" s="507">
        <v>5.9333333333333336</v>
      </c>
      <c r="K440" s="506">
        <v>5.5</v>
      </c>
      <c r="L440" s="506">
        <v>5.0999999999999996</v>
      </c>
      <c r="M440" s="506">
        <v>388.98034000000001</v>
      </c>
    </row>
    <row r="441" spans="1:13">
      <c r="A441" s="254">
        <v>431</v>
      </c>
      <c r="B441" s="509" t="s">
        <v>498</v>
      </c>
      <c r="C441" s="506">
        <v>137.35</v>
      </c>
      <c r="D441" s="507">
        <v>137.19999999999999</v>
      </c>
      <c r="E441" s="507">
        <v>133.69999999999999</v>
      </c>
      <c r="F441" s="507">
        <v>130.05000000000001</v>
      </c>
      <c r="G441" s="507">
        <v>126.55000000000001</v>
      </c>
      <c r="H441" s="507">
        <v>140.84999999999997</v>
      </c>
      <c r="I441" s="507">
        <v>144.34999999999997</v>
      </c>
      <c r="J441" s="507">
        <v>147.99999999999994</v>
      </c>
      <c r="K441" s="506">
        <v>140.69999999999999</v>
      </c>
      <c r="L441" s="506">
        <v>133.55000000000001</v>
      </c>
      <c r="M441" s="506">
        <v>2.6108899999999999</v>
      </c>
    </row>
    <row r="442" spans="1:13">
      <c r="A442" s="254">
        <v>432</v>
      </c>
      <c r="B442" s="509" t="s">
        <v>765</v>
      </c>
      <c r="C442" s="506">
        <v>1305.6500000000001</v>
      </c>
      <c r="D442" s="507">
        <v>1303.7166666666667</v>
      </c>
      <c r="E442" s="507">
        <v>1291.9333333333334</v>
      </c>
      <c r="F442" s="507">
        <v>1278.2166666666667</v>
      </c>
      <c r="G442" s="507">
        <v>1266.4333333333334</v>
      </c>
      <c r="H442" s="507">
        <v>1317.4333333333334</v>
      </c>
      <c r="I442" s="507">
        <v>1329.2166666666667</v>
      </c>
      <c r="J442" s="507">
        <v>1342.9333333333334</v>
      </c>
      <c r="K442" s="506">
        <v>1315.5</v>
      </c>
      <c r="L442" s="506">
        <v>1290</v>
      </c>
      <c r="M442" s="506">
        <v>7.1889999999999996E-2</v>
      </c>
    </row>
    <row r="443" spans="1:13">
      <c r="A443" s="254">
        <v>433</v>
      </c>
      <c r="B443" s="509" t="s">
        <v>499</v>
      </c>
      <c r="C443" s="506">
        <v>1254.3</v>
      </c>
      <c r="D443" s="507">
        <v>1230.2333333333333</v>
      </c>
      <c r="E443" s="507">
        <v>1190.4666666666667</v>
      </c>
      <c r="F443" s="507">
        <v>1126.6333333333334</v>
      </c>
      <c r="G443" s="507">
        <v>1086.8666666666668</v>
      </c>
      <c r="H443" s="507">
        <v>1294.0666666666666</v>
      </c>
      <c r="I443" s="507">
        <v>1333.8333333333335</v>
      </c>
      <c r="J443" s="507">
        <v>1397.6666666666665</v>
      </c>
      <c r="K443" s="506">
        <v>1270</v>
      </c>
      <c r="L443" s="506">
        <v>1166.4000000000001</v>
      </c>
      <c r="M443" s="506">
        <v>0.55301999999999996</v>
      </c>
    </row>
    <row r="444" spans="1:13">
      <c r="A444" s="254">
        <v>434</v>
      </c>
      <c r="B444" s="509" t="s">
        <v>275</v>
      </c>
      <c r="C444" s="506">
        <v>507.55</v>
      </c>
      <c r="D444" s="507">
        <v>504.0333333333333</v>
      </c>
      <c r="E444" s="507">
        <v>494.01666666666665</v>
      </c>
      <c r="F444" s="507">
        <v>480.48333333333335</v>
      </c>
      <c r="G444" s="507">
        <v>470.4666666666667</v>
      </c>
      <c r="H444" s="507">
        <v>517.56666666666661</v>
      </c>
      <c r="I444" s="507">
        <v>527.58333333333326</v>
      </c>
      <c r="J444" s="507">
        <v>541.11666666666656</v>
      </c>
      <c r="K444" s="506">
        <v>514.04999999999995</v>
      </c>
      <c r="L444" s="506">
        <v>490.5</v>
      </c>
      <c r="M444" s="506">
        <v>9.2361199999999997</v>
      </c>
    </row>
    <row r="445" spans="1:13">
      <c r="A445" s="254">
        <v>435</v>
      </c>
      <c r="B445" s="509" t="s">
        <v>500</v>
      </c>
      <c r="C445" s="506">
        <v>892.6</v>
      </c>
      <c r="D445" s="507">
        <v>891.7833333333333</v>
      </c>
      <c r="E445" s="507">
        <v>863.56666666666661</v>
      </c>
      <c r="F445" s="507">
        <v>834.5333333333333</v>
      </c>
      <c r="G445" s="507">
        <v>806.31666666666661</v>
      </c>
      <c r="H445" s="507">
        <v>920.81666666666661</v>
      </c>
      <c r="I445" s="507">
        <v>949.0333333333333</v>
      </c>
      <c r="J445" s="507">
        <v>978.06666666666661</v>
      </c>
      <c r="K445" s="506">
        <v>920</v>
      </c>
      <c r="L445" s="506">
        <v>862.75</v>
      </c>
      <c r="M445" s="506">
        <v>0.23791000000000001</v>
      </c>
    </row>
    <row r="446" spans="1:13">
      <c r="A446" s="254">
        <v>436</v>
      </c>
      <c r="B446" s="509" t="s">
        <v>501</v>
      </c>
      <c r="C446" s="506">
        <v>510.15</v>
      </c>
      <c r="D446" s="507">
        <v>507.7833333333333</v>
      </c>
      <c r="E446" s="507">
        <v>498.91666666666663</v>
      </c>
      <c r="F446" s="507">
        <v>487.68333333333334</v>
      </c>
      <c r="G446" s="507">
        <v>478.81666666666666</v>
      </c>
      <c r="H446" s="507">
        <v>519.01666666666665</v>
      </c>
      <c r="I446" s="507">
        <v>527.88333333333344</v>
      </c>
      <c r="J446" s="507">
        <v>539.11666666666656</v>
      </c>
      <c r="K446" s="506">
        <v>516.65</v>
      </c>
      <c r="L446" s="506">
        <v>496.55</v>
      </c>
      <c r="M446" s="506">
        <v>0.74875999999999998</v>
      </c>
    </row>
    <row r="447" spans="1:13">
      <c r="A447" s="254">
        <v>437</v>
      </c>
      <c r="B447" s="509" t="s">
        <v>502</v>
      </c>
      <c r="C447" s="506">
        <v>7222.1</v>
      </c>
      <c r="D447" s="507">
        <v>7285.7</v>
      </c>
      <c r="E447" s="507">
        <v>7136.4</v>
      </c>
      <c r="F447" s="507">
        <v>7050.7</v>
      </c>
      <c r="G447" s="507">
        <v>6901.4</v>
      </c>
      <c r="H447" s="507">
        <v>7371.4</v>
      </c>
      <c r="I447" s="507">
        <v>7520.7000000000007</v>
      </c>
      <c r="J447" s="507">
        <v>7606.4</v>
      </c>
      <c r="K447" s="506">
        <v>7435</v>
      </c>
      <c r="L447" s="506">
        <v>7200</v>
      </c>
      <c r="M447" s="506">
        <v>6.9239999999999996E-2</v>
      </c>
    </row>
    <row r="448" spans="1:13">
      <c r="A448" s="254">
        <v>438</v>
      </c>
      <c r="B448" s="509" t="s">
        <v>503</v>
      </c>
      <c r="C448" s="506">
        <v>269.89999999999998</v>
      </c>
      <c r="D448" s="507">
        <v>263.7</v>
      </c>
      <c r="E448" s="507">
        <v>255.5</v>
      </c>
      <c r="F448" s="507">
        <v>241.10000000000002</v>
      </c>
      <c r="G448" s="507">
        <v>232.90000000000003</v>
      </c>
      <c r="H448" s="507">
        <v>278.09999999999997</v>
      </c>
      <c r="I448" s="507">
        <v>286.2999999999999</v>
      </c>
      <c r="J448" s="507">
        <v>300.69999999999993</v>
      </c>
      <c r="K448" s="506">
        <v>271.89999999999998</v>
      </c>
      <c r="L448" s="506">
        <v>249.3</v>
      </c>
      <c r="M448" s="506">
        <v>0.59741999999999995</v>
      </c>
    </row>
    <row r="449" spans="1:13">
      <c r="A449" s="254">
        <v>439</v>
      </c>
      <c r="B449" s="509" t="s">
        <v>504</v>
      </c>
      <c r="C449" s="506">
        <v>31.2</v>
      </c>
      <c r="D449" s="507">
        <v>30.733333333333334</v>
      </c>
      <c r="E449" s="507">
        <v>30.016666666666669</v>
      </c>
      <c r="F449" s="507">
        <v>28.833333333333336</v>
      </c>
      <c r="G449" s="507">
        <v>28.116666666666671</v>
      </c>
      <c r="H449" s="507">
        <v>31.916666666666668</v>
      </c>
      <c r="I449" s="507">
        <v>32.63333333333334</v>
      </c>
      <c r="J449" s="507">
        <v>33.816666666666663</v>
      </c>
      <c r="K449" s="506">
        <v>31.45</v>
      </c>
      <c r="L449" s="506">
        <v>29.55</v>
      </c>
      <c r="M449" s="506">
        <v>95.342500000000001</v>
      </c>
    </row>
    <row r="450" spans="1:13">
      <c r="A450" s="254">
        <v>440</v>
      </c>
      <c r="B450" s="509" t="s">
        <v>188</v>
      </c>
      <c r="C450" s="506">
        <v>584.04999999999995</v>
      </c>
      <c r="D450" s="507">
        <v>578.53333333333342</v>
      </c>
      <c r="E450" s="507">
        <v>566.96666666666681</v>
      </c>
      <c r="F450" s="507">
        <v>549.88333333333344</v>
      </c>
      <c r="G450" s="507">
        <v>538.31666666666683</v>
      </c>
      <c r="H450" s="507">
        <v>595.61666666666679</v>
      </c>
      <c r="I450" s="507">
        <v>607.18333333333339</v>
      </c>
      <c r="J450" s="507">
        <v>624.26666666666677</v>
      </c>
      <c r="K450" s="506">
        <v>590.1</v>
      </c>
      <c r="L450" s="506">
        <v>561.45000000000005</v>
      </c>
      <c r="M450" s="506">
        <v>23.574339999999999</v>
      </c>
    </row>
    <row r="451" spans="1:13">
      <c r="A451" s="254">
        <v>441</v>
      </c>
      <c r="B451" s="509" t="s">
        <v>767</v>
      </c>
      <c r="C451" s="506">
        <v>14228.3</v>
      </c>
      <c r="D451" s="507">
        <v>14060.066666666666</v>
      </c>
      <c r="E451" s="507">
        <v>13724.183333333331</v>
      </c>
      <c r="F451" s="507">
        <v>13220.066666666666</v>
      </c>
      <c r="G451" s="507">
        <v>12884.183333333331</v>
      </c>
      <c r="H451" s="507">
        <v>14564.183333333331</v>
      </c>
      <c r="I451" s="507">
        <v>14900.066666666666</v>
      </c>
      <c r="J451" s="507">
        <v>15404.183333333331</v>
      </c>
      <c r="K451" s="506">
        <v>14395.95</v>
      </c>
      <c r="L451" s="506">
        <v>13555.95</v>
      </c>
      <c r="M451" s="506">
        <v>1.154E-2</v>
      </c>
    </row>
    <row r="452" spans="1:13">
      <c r="A452" s="254">
        <v>442</v>
      </c>
      <c r="B452" s="509" t="s">
        <v>177</v>
      </c>
      <c r="C452" s="506">
        <v>752.05</v>
      </c>
      <c r="D452" s="507">
        <v>733.75</v>
      </c>
      <c r="E452" s="507">
        <v>708.5</v>
      </c>
      <c r="F452" s="507">
        <v>664.95</v>
      </c>
      <c r="G452" s="507">
        <v>639.70000000000005</v>
      </c>
      <c r="H452" s="507">
        <v>777.3</v>
      </c>
      <c r="I452" s="507">
        <v>802.55</v>
      </c>
      <c r="J452" s="507">
        <v>846.09999999999991</v>
      </c>
      <c r="K452" s="506">
        <v>759</v>
      </c>
      <c r="L452" s="506">
        <v>690.2</v>
      </c>
      <c r="M452" s="506">
        <v>180.59484</v>
      </c>
    </row>
    <row r="453" spans="1:13">
      <c r="A453" s="254">
        <v>443</v>
      </c>
      <c r="B453" s="509" t="s">
        <v>768</v>
      </c>
      <c r="C453" s="506">
        <v>117.45</v>
      </c>
      <c r="D453" s="507">
        <v>116.33333333333333</v>
      </c>
      <c r="E453" s="507">
        <v>113.81666666666666</v>
      </c>
      <c r="F453" s="507">
        <v>110.18333333333334</v>
      </c>
      <c r="G453" s="507">
        <v>107.66666666666667</v>
      </c>
      <c r="H453" s="507">
        <v>119.96666666666665</v>
      </c>
      <c r="I453" s="507">
        <v>122.48333333333333</v>
      </c>
      <c r="J453" s="507">
        <v>126.11666666666665</v>
      </c>
      <c r="K453" s="506">
        <v>118.85</v>
      </c>
      <c r="L453" s="506">
        <v>112.7</v>
      </c>
      <c r="M453" s="506">
        <v>25.046600000000002</v>
      </c>
    </row>
    <row r="454" spans="1:13">
      <c r="A454" s="254">
        <v>444</v>
      </c>
      <c r="B454" s="509" t="s">
        <v>769</v>
      </c>
      <c r="C454" s="506">
        <v>1175.2</v>
      </c>
      <c r="D454" s="507">
        <v>1163.0833333333333</v>
      </c>
      <c r="E454" s="507">
        <v>1146.1666666666665</v>
      </c>
      <c r="F454" s="507">
        <v>1117.1333333333332</v>
      </c>
      <c r="G454" s="507">
        <v>1100.2166666666665</v>
      </c>
      <c r="H454" s="507">
        <v>1192.1166666666666</v>
      </c>
      <c r="I454" s="507">
        <v>1209.0333333333331</v>
      </c>
      <c r="J454" s="507">
        <v>1238.0666666666666</v>
      </c>
      <c r="K454" s="506">
        <v>1180</v>
      </c>
      <c r="L454" s="506">
        <v>1134.05</v>
      </c>
      <c r="M454" s="506">
        <v>12.33647</v>
      </c>
    </row>
    <row r="455" spans="1:13">
      <c r="A455" s="254">
        <v>445</v>
      </c>
      <c r="B455" s="509" t="s">
        <v>183</v>
      </c>
      <c r="C455" s="506">
        <v>3050.2</v>
      </c>
      <c r="D455" s="507">
        <v>3051.4</v>
      </c>
      <c r="E455" s="507">
        <v>3003.8</v>
      </c>
      <c r="F455" s="507">
        <v>2957.4</v>
      </c>
      <c r="G455" s="507">
        <v>2909.8</v>
      </c>
      <c r="H455" s="507">
        <v>3097.8</v>
      </c>
      <c r="I455" s="507">
        <v>3145.3999999999996</v>
      </c>
      <c r="J455" s="507">
        <v>3191.8</v>
      </c>
      <c r="K455" s="506">
        <v>3099</v>
      </c>
      <c r="L455" s="506">
        <v>3005</v>
      </c>
      <c r="M455" s="506">
        <v>57.766260000000003</v>
      </c>
    </row>
    <row r="456" spans="1:13">
      <c r="A456" s="254">
        <v>446</v>
      </c>
      <c r="B456" s="509" t="s">
        <v>804</v>
      </c>
      <c r="C456" s="506">
        <v>600.25</v>
      </c>
      <c r="D456" s="507">
        <v>594.98333333333335</v>
      </c>
      <c r="E456" s="507">
        <v>582.31666666666672</v>
      </c>
      <c r="F456" s="507">
        <v>564.38333333333333</v>
      </c>
      <c r="G456" s="507">
        <v>551.7166666666667</v>
      </c>
      <c r="H456" s="507">
        <v>612.91666666666674</v>
      </c>
      <c r="I456" s="507">
        <v>625.58333333333326</v>
      </c>
      <c r="J456" s="507">
        <v>643.51666666666677</v>
      </c>
      <c r="K456" s="506">
        <v>607.65</v>
      </c>
      <c r="L456" s="506">
        <v>577.04999999999995</v>
      </c>
      <c r="M456" s="506">
        <v>48.741770000000002</v>
      </c>
    </row>
    <row r="457" spans="1:13">
      <c r="A457" s="254">
        <v>447</v>
      </c>
      <c r="B457" s="509" t="s">
        <v>178</v>
      </c>
      <c r="C457" s="506">
        <v>2764.65</v>
      </c>
      <c r="D457" s="507">
        <v>2720.4166666666665</v>
      </c>
      <c r="E457" s="507">
        <v>2649.2333333333331</v>
      </c>
      <c r="F457" s="507">
        <v>2533.8166666666666</v>
      </c>
      <c r="G457" s="507">
        <v>2462.6333333333332</v>
      </c>
      <c r="H457" s="507">
        <v>2835.833333333333</v>
      </c>
      <c r="I457" s="507">
        <v>2907.0166666666664</v>
      </c>
      <c r="J457" s="507">
        <v>3022.4333333333329</v>
      </c>
      <c r="K457" s="506">
        <v>2791.6</v>
      </c>
      <c r="L457" s="506">
        <v>2605</v>
      </c>
      <c r="M457" s="506">
        <v>5.0418799999999999</v>
      </c>
    </row>
    <row r="458" spans="1:13">
      <c r="A458" s="254">
        <v>448</v>
      </c>
      <c r="B458" s="509" t="s">
        <v>505</v>
      </c>
      <c r="C458" s="506">
        <v>1054.1500000000001</v>
      </c>
      <c r="D458" s="507">
        <v>1052.7166666666667</v>
      </c>
      <c r="E458" s="507">
        <v>1038.4333333333334</v>
      </c>
      <c r="F458" s="507">
        <v>1022.7166666666667</v>
      </c>
      <c r="G458" s="507">
        <v>1008.4333333333334</v>
      </c>
      <c r="H458" s="507">
        <v>1068.4333333333334</v>
      </c>
      <c r="I458" s="507">
        <v>1082.7166666666667</v>
      </c>
      <c r="J458" s="507">
        <v>1098.4333333333334</v>
      </c>
      <c r="K458" s="506">
        <v>1067</v>
      </c>
      <c r="L458" s="506">
        <v>1037</v>
      </c>
      <c r="M458" s="506">
        <v>0.35969000000000001</v>
      </c>
    </row>
    <row r="459" spans="1:13">
      <c r="A459" s="254">
        <v>449</v>
      </c>
      <c r="B459" s="509" t="s">
        <v>180</v>
      </c>
      <c r="C459" s="506">
        <v>134.19999999999999</v>
      </c>
      <c r="D459" s="507">
        <v>129.45000000000002</v>
      </c>
      <c r="E459" s="507">
        <v>123.90000000000003</v>
      </c>
      <c r="F459" s="507">
        <v>113.60000000000002</v>
      </c>
      <c r="G459" s="507">
        <v>108.05000000000004</v>
      </c>
      <c r="H459" s="507">
        <v>139.75000000000003</v>
      </c>
      <c r="I459" s="507">
        <v>145.30000000000004</v>
      </c>
      <c r="J459" s="507">
        <v>155.60000000000002</v>
      </c>
      <c r="K459" s="506">
        <v>135</v>
      </c>
      <c r="L459" s="506">
        <v>119.15</v>
      </c>
      <c r="M459" s="506">
        <v>94.460210000000004</v>
      </c>
    </row>
    <row r="460" spans="1:13">
      <c r="A460" s="254">
        <v>450</v>
      </c>
      <c r="B460" s="509" t="s">
        <v>179</v>
      </c>
      <c r="C460" s="506">
        <v>308.95</v>
      </c>
      <c r="D460" s="507">
        <v>303.38333333333338</v>
      </c>
      <c r="E460" s="507">
        <v>295.76666666666677</v>
      </c>
      <c r="F460" s="507">
        <v>282.58333333333337</v>
      </c>
      <c r="G460" s="507">
        <v>274.96666666666675</v>
      </c>
      <c r="H460" s="507">
        <v>316.56666666666678</v>
      </c>
      <c r="I460" s="507">
        <v>324.18333333333345</v>
      </c>
      <c r="J460" s="507">
        <v>337.36666666666679</v>
      </c>
      <c r="K460" s="506">
        <v>311</v>
      </c>
      <c r="L460" s="506">
        <v>290.2</v>
      </c>
      <c r="M460" s="506">
        <v>1099.32681</v>
      </c>
    </row>
    <row r="461" spans="1:13">
      <c r="A461" s="254">
        <v>451</v>
      </c>
      <c r="B461" s="509" t="s">
        <v>181</v>
      </c>
      <c r="C461" s="506">
        <v>104.15</v>
      </c>
      <c r="D461" s="507">
        <v>101.73333333333333</v>
      </c>
      <c r="E461" s="507">
        <v>98.716666666666669</v>
      </c>
      <c r="F461" s="507">
        <v>93.283333333333331</v>
      </c>
      <c r="G461" s="507">
        <v>90.266666666666666</v>
      </c>
      <c r="H461" s="507">
        <v>107.16666666666667</v>
      </c>
      <c r="I461" s="507">
        <v>110.18333333333335</v>
      </c>
      <c r="J461" s="507">
        <v>115.61666666666667</v>
      </c>
      <c r="K461" s="506">
        <v>104.75</v>
      </c>
      <c r="L461" s="506">
        <v>96.3</v>
      </c>
      <c r="M461" s="506">
        <v>1189.96777</v>
      </c>
    </row>
    <row r="462" spans="1:13">
      <c r="A462" s="254">
        <v>452</v>
      </c>
      <c r="B462" s="509" t="s">
        <v>770</v>
      </c>
      <c r="C462" s="506">
        <v>47</v>
      </c>
      <c r="D462" s="507">
        <v>45.949999999999996</v>
      </c>
      <c r="E462" s="507">
        <v>44.649999999999991</v>
      </c>
      <c r="F462" s="507">
        <v>42.3</v>
      </c>
      <c r="G462" s="507">
        <v>40.999999999999993</v>
      </c>
      <c r="H462" s="507">
        <v>48.29999999999999</v>
      </c>
      <c r="I462" s="507">
        <v>49.599999999999987</v>
      </c>
      <c r="J462" s="507">
        <v>51.949999999999989</v>
      </c>
      <c r="K462" s="506">
        <v>47.25</v>
      </c>
      <c r="L462" s="506">
        <v>43.6</v>
      </c>
      <c r="M462" s="506">
        <v>84.981970000000004</v>
      </c>
    </row>
    <row r="463" spans="1:13">
      <c r="A463" s="254">
        <v>453</v>
      </c>
      <c r="B463" s="509" t="s">
        <v>182</v>
      </c>
      <c r="C463" s="506">
        <v>733</v>
      </c>
      <c r="D463" s="507">
        <v>717</v>
      </c>
      <c r="E463" s="507">
        <v>697.25</v>
      </c>
      <c r="F463" s="507">
        <v>661.5</v>
      </c>
      <c r="G463" s="507">
        <v>641.75</v>
      </c>
      <c r="H463" s="507">
        <v>752.75</v>
      </c>
      <c r="I463" s="507">
        <v>772.5</v>
      </c>
      <c r="J463" s="507">
        <v>808.25</v>
      </c>
      <c r="K463" s="506">
        <v>736.75</v>
      </c>
      <c r="L463" s="506">
        <v>681.25</v>
      </c>
      <c r="M463" s="506">
        <v>246.37814</v>
      </c>
    </row>
    <row r="464" spans="1:13">
      <c r="A464" s="254">
        <v>454</v>
      </c>
      <c r="B464" s="509" t="s">
        <v>506</v>
      </c>
      <c r="C464" s="506">
        <v>3423.75</v>
      </c>
      <c r="D464" s="507">
        <v>3415.5</v>
      </c>
      <c r="E464" s="507">
        <v>3319.55</v>
      </c>
      <c r="F464" s="507">
        <v>3215.3500000000004</v>
      </c>
      <c r="G464" s="507">
        <v>3119.4000000000005</v>
      </c>
      <c r="H464" s="507">
        <v>3519.7</v>
      </c>
      <c r="I464" s="507">
        <v>3615.6499999999996</v>
      </c>
      <c r="J464" s="507">
        <v>3719.8499999999995</v>
      </c>
      <c r="K464" s="506">
        <v>3511.45</v>
      </c>
      <c r="L464" s="506">
        <v>3311.3</v>
      </c>
      <c r="M464" s="506">
        <v>0.23463999999999999</v>
      </c>
    </row>
    <row r="465" spans="1:13">
      <c r="A465" s="254">
        <v>455</v>
      </c>
      <c r="B465" s="509" t="s">
        <v>184</v>
      </c>
      <c r="C465" s="506">
        <v>989.45</v>
      </c>
      <c r="D465" s="507">
        <v>988.44999999999993</v>
      </c>
      <c r="E465" s="507">
        <v>976.14999999999986</v>
      </c>
      <c r="F465" s="507">
        <v>962.84999999999991</v>
      </c>
      <c r="G465" s="507">
        <v>950.54999999999984</v>
      </c>
      <c r="H465" s="507">
        <v>1001.7499999999999</v>
      </c>
      <c r="I465" s="507">
        <v>1014.0499999999998</v>
      </c>
      <c r="J465" s="507">
        <v>1027.3499999999999</v>
      </c>
      <c r="K465" s="506">
        <v>1000.75</v>
      </c>
      <c r="L465" s="506">
        <v>975.15</v>
      </c>
      <c r="M465" s="506">
        <v>62.08</v>
      </c>
    </row>
    <row r="466" spans="1:13">
      <c r="A466" s="254">
        <v>456</v>
      </c>
      <c r="B466" s="509" t="s">
        <v>276</v>
      </c>
      <c r="C466" s="506">
        <v>165</v>
      </c>
      <c r="D466" s="507">
        <v>163.21666666666667</v>
      </c>
      <c r="E466" s="507">
        <v>159.03333333333333</v>
      </c>
      <c r="F466" s="507">
        <v>153.06666666666666</v>
      </c>
      <c r="G466" s="507">
        <v>148.88333333333333</v>
      </c>
      <c r="H466" s="507">
        <v>169.18333333333334</v>
      </c>
      <c r="I466" s="507">
        <v>173.36666666666667</v>
      </c>
      <c r="J466" s="507">
        <v>179.33333333333334</v>
      </c>
      <c r="K466" s="506">
        <v>167.4</v>
      </c>
      <c r="L466" s="506">
        <v>157.25</v>
      </c>
      <c r="M466" s="506">
        <v>15.859640000000001</v>
      </c>
    </row>
    <row r="467" spans="1:13">
      <c r="A467" s="254">
        <v>457</v>
      </c>
      <c r="B467" s="509" t="s">
        <v>164</v>
      </c>
      <c r="C467" s="506">
        <v>952.7</v>
      </c>
      <c r="D467" s="507">
        <v>946.2166666666667</v>
      </c>
      <c r="E467" s="507">
        <v>927.23333333333335</v>
      </c>
      <c r="F467" s="507">
        <v>901.76666666666665</v>
      </c>
      <c r="G467" s="507">
        <v>882.7833333333333</v>
      </c>
      <c r="H467" s="507">
        <v>971.68333333333339</v>
      </c>
      <c r="I467" s="507">
        <v>990.66666666666674</v>
      </c>
      <c r="J467" s="507">
        <v>1016.1333333333334</v>
      </c>
      <c r="K467" s="506">
        <v>965.2</v>
      </c>
      <c r="L467" s="506">
        <v>920.75</v>
      </c>
      <c r="M467" s="506">
        <v>7.0978300000000001</v>
      </c>
    </row>
    <row r="468" spans="1:13">
      <c r="A468" s="254">
        <v>458</v>
      </c>
      <c r="B468" s="509" t="s">
        <v>507</v>
      </c>
      <c r="C468" s="506">
        <v>1352.05</v>
      </c>
      <c r="D468" s="507">
        <v>1358.3666666666668</v>
      </c>
      <c r="E468" s="507">
        <v>1296.7333333333336</v>
      </c>
      <c r="F468" s="507">
        <v>1241.4166666666667</v>
      </c>
      <c r="G468" s="507">
        <v>1179.7833333333335</v>
      </c>
      <c r="H468" s="507">
        <v>1413.6833333333336</v>
      </c>
      <c r="I468" s="507">
        <v>1475.3166666666668</v>
      </c>
      <c r="J468" s="507">
        <v>1530.6333333333337</v>
      </c>
      <c r="K468" s="506">
        <v>1420</v>
      </c>
      <c r="L468" s="506">
        <v>1303.05</v>
      </c>
      <c r="M468" s="506">
        <v>0.86580999999999997</v>
      </c>
    </row>
    <row r="469" spans="1:13">
      <c r="A469" s="254">
        <v>459</v>
      </c>
      <c r="B469" s="509" t="s">
        <v>508</v>
      </c>
      <c r="C469" s="506">
        <v>849.95</v>
      </c>
      <c r="D469" s="507">
        <v>850.15</v>
      </c>
      <c r="E469" s="507">
        <v>830.8</v>
      </c>
      <c r="F469" s="507">
        <v>811.65</v>
      </c>
      <c r="G469" s="507">
        <v>792.3</v>
      </c>
      <c r="H469" s="507">
        <v>869.3</v>
      </c>
      <c r="I469" s="507">
        <v>888.65000000000009</v>
      </c>
      <c r="J469" s="507">
        <v>907.8</v>
      </c>
      <c r="K469" s="506">
        <v>869.5</v>
      </c>
      <c r="L469" s="506">
        <v>831</v>
      </c>
      <c r="M469" s="506">
        <v>1.14011</v>
      </c>
    </row>
    <row r="470" spans="1:13">
      <c r="A470" s="254">
        <v>460</v>
      </c>
      <c r="B470" s="509" t="s">
        <v>509</v>
      </c>
      <c r="C470" s="506">
        <v>1250.45</v>
      </c>
      <c r="D470" s="507">
        <v>1240.4833333333333</v>
      </c>
      <c r="E470" s="507">
        <v>1215.9666666666667</v>
      </c>
      <c r="F470" s="507">
        <v>1181.4833333333333</v>
      </c>
      <c r="G470" s="507">
        <v>1156.9666666666667</v>
      </c>
      <c r="H470" s="507">
        <v>1274.9666666666667</v>
      </c>
      <c r="I470" s="507">
        <v>1299.4833333333336</v>
      </c>
      <c r="J470" s="507">
        <v>1333.9666666666667</v>
      </c>
      <c r="K470" s="506">
        <v>1265</v>
      </c>
      <c r="L470" s="506">
        <v>1206</v>
      </c>
      <c r="M470" s="506">
        <v>0.23832999999999999</v>
      </c>
    </row>
    <row r="471" spans="1:13">
      <c r="A471" s="254">
        <v>461</v>
      </c>
      <c r="B471" s="509" t="s">
        <v>185</v>
      </c>
      <c r="C471" s="506">
        <v>1465.45</v>
      </c>
      <c r="D471" s="507">
        <v>1456.1166666666668</v>
      </c>
      <c r="E471" s="507">
        <v>1441.3833333333337</v>
      </c>
      <c r="F471" s="507">
        <v>1417.3166666666668</v>
      </c>
      <c r="G471" s="507">
        <v>1402.5833333333337</v>
      </c>
      <c r="H471" s="507">
        <v>1480.1833333333336</v>
      </c>
      <c r="I471" s="507">
        <v>1494.9166666666667</v>
      </c>
      <c r="J471" s="507">
        <v>1518.9833333333336</v>
      </c>
      <c r="K471" s="506">
        <v>1470.85</v>
      </c>
      <c r="L471" s="506">
        <v>1432.05</v>
      </c>
      <c r="M471" s="506">
        <v>23.606719999999999</v>
      </c>
    </row>
    <row r="472" spans="1:13">
      <c r="A472" s="254">
        <v>462</v>
      </c>
      <c r="B472" s="509" t="s">
        <v>186</v>
      </c>
      <c r="C472" s="506">
        <v>2414.1999999999998</v>
      </c>
      <c r="D472" s="507">
        <v>2382.9333333333329</v>
      </c>
      <c r="E472" s="507">
        <v>2342.3666666666659</v>
      </c>
      <c r="F472" s="507">
        <v>2270.5333333333328</v>
      </c>
      <c r="G472" s="507">
        <v>2229.9666666666658</v>
      </c>
      <c r="H472" s="507">
        <v>2454.766666666666</v>
      </c>
      <c r="I472" s="507">
        <v>2495.3333333333326</v>
      </c>
      <c r="J472" s="507">
        <v>2567.1666666666661</v>
      </c>
      <c r="K472" s="506">
        <v>2423.5</v>
      </c>
      <c r="L472" s="506">
        <v>2311.1</v>
      </c>
      <c r="M472" s="506">
        <v>3.0143200000000001</v>
      </c>
    </row>
    <row r="473" spans="1:13">
      <c r="A473" s="254">
        <v>463</v>
      </c>
      <c r="B473" s="509" t="s">
        <v>187</v>
      </c>
      <c r="C473" s="506">
        <v>425.8</v>
      </c>
      <c r="D473" s="507">
        <v>420.59999999999997</v>
      </c>
      <c r="E473" s="507">
        <v>412.19999999999993</v>
      </c>
      <c r="F473" s="507">
        <v>398.59999999999997</v>
      </c>
      <c r="G473" s="507">
        <v>390.19999999999993</v>
      </c>
      <c r="H473" s="507">
        <v>434.19999999999993</v>
      </c>
      <c r="I473" s="507">
        <v>442.59999999999991</v>
      </c>
      <c r="J473" s="507">
        <v>456.19999999999993</v>
      </c>
      <c r="K473" s="506">
        <v>429</v>
      </c>
      <c r="L473" s="506">
        <v>407</v>
      </c>
      <c r="M473" s="506">
        <v>23.748640000000002</v>
      </c>
    </row>
    <row r="474" spans="1:13">
      <c r="A474" s="254">
        <v>464</v>
      </c>
      <c r="B474" s="509" t="s">
        <v>510</v>
      </c>
      <c r="C474" s="506">
        <v>799.2</v>
      </c>
      <c r="D474" s="507">
        <v>800.83333333333337</v>
      </c>
      <c r="E474" s="507">
        <v>774.36666666666679</v>
      </c>
      <c r="F474" s="507">
        <v>749.53333333333342</v>
      </c>
      <c r="G474" s="507">
        <v>723.06666666666683</v>
      </c>
      <c r="H474" s="507">
        <v>825.66666666666674</v>
      </c>
      <c r="I474" s="507">
        <v>852.13333333333321</v>
      </c>
      <c r="J474" s="507">
        <v>876.9666666666667</v>
      </c>
      <c r="K474" s="506">
        <v>827.3</v>
      </c>
      <c r="L474" s="506">
        <v>776</v>
      </c>
      <c r="M474" s="506">
        <v>12.4215</v>
      </c>
    </row>
    <row r="475" spans="1:13">
      <c r="A475" s="254">
        <v>465</v>
      </c>
      <c r="B475" s="509" t="s">
        <v>511</v>
      </c>
      <c r="C475" s="506">
        <v>14.5</v>
      </c>
      <c r="D475" s="507">
        <v>14.133333333333335</v>
      </c>
      <c r="E475" s="507">
        <v>13.66666666666667</v>
      </c>
      <c r="F475" s="507">
        <v>12.833333333333336</v>
      </c>
      <c r="G475" s="507">
        <v>12.366666666666671</v>
      </c>
      <c r="H475" s="507">
        <v>14.966666666666669</v>
      </c>
      <c r="I475" s="507">
        <v>15.433333333333334</v>
      </c>
      <c r="J475" s="507">
        <v>16.266666666666666</v>
      </c>
      <c r="K475" s="506">
        <v>14.6</v>
      </c>
      <c r="L475" s="506">
        <v>13.3</v>
      </c>
      <c r="M475" s="506">
        <v>172.69915</v>
      </c>
    </row>
    <row r="476" spans="1:13">
      <c r="A476" s="254">
        <v>466</v>
      </c>
      <c r="B476" s="509" t="s">
        <v>512</v>
      </c>
      <c r="C476" s="506">
        <v>1148.5</v>
      </c>
      <c r="D476" s="507">
        <v>1146.1499999999999</v>
      </c>
      <c r="E476" s="507">
        <v>1108.3999999999996</v>
      </c>
      <c r="F476" s="507">
        <v>1068.2999999999997</v>
      </c>
      <c r="G476" s="507">
        <v>1030.5499999999995</v>
      </c>
      <c r="H476" s="507">
        <v>1186.2499999999998</v>
      </c>
      <c r="I476" s="507">
        <v>1224.0000000000002</v>
      </c>
      <c r="J476" s="507">
        <v>1264.0999999999999</v>
      </c>
      <c r="K476" s="506">
        <v>1183.9000000000001</v>
      </c>
      <c r="L476" s="506">
        <v>1106.05</v>
      </c>
      <c r="M476" s="506">
        <v>3.81264</v>
      </c>
    </row>
    <row r="477" spans="1:13">
      <c r="A477" s="254">
        <v>467</v>
      </c>
      <c r="B477" s="509" t="s">
        <v>513</v>
      </c>
      <c r="C477" s="506">
        <v>13</v>
      </c>
      <c r="D477" s="507">
        <v>12.916666666666666</v>
      </c>
      <c r="E477" s="507">
        <v>12.633333333333333</v>
      </c>
      <c r="F477" s="507">
        <v>12.266666666666667</v>
      </c>
      <c r="G477" s="507">
        <v>11.983333333333334</v>
      </c>
      <c r="H477" s="507">
        <v>13.283333333333331</v>
      </c>
      <c r="I477" s="507">
        <v>13.566666666666666</v>
      </c>
      <c r="J477" s="507">
        <v>13.93333333333333</v>
      </c>
      <c r="K477" s="506">
        <v>13.2</v>
      </c>
      <c r="L477" s="506">
        <v>12.55</v>
      </c>
      <c r="M477" s="506">
        <v>147.24934999999999</v>
      </c>
    </row>
    <row r="478" spans="1:13">
      <c r="A478" s="254">
        <v>468</v>
      </c>
      <c r="B478" s="509" t="s">
        <v>514</v>
      </c>
      <c r="C478" s="506">
        <v>390.2</v>
      </c>
      <c r="D478" s="507">
        <v>388.61666666666662</v>
      </c>
      <c r="E478" s="507">
        <v>381.58333333333326</v>
      </c>
      <c r="F478" s="507">
        <v>372.96666666666664</v>
      </c>
      <c r="G478" s="507">
        <v>365.93333333333328</v>
      </c>
      <c r="H478" s="507">
        <v>397.23333333333323</v>
      </c>
      <c r="I478" s="507">
        <v>404.26666666666665</v>
      </c>
      <c r="J478" s="507">
        <v>412.88333333333321</v>
      </c>
      <c r="K478" s="506">
        <v>395.65</v>
      </c>
      <c r="L478" s="506">
        <v>380</v>
      </c>
      <c r="M478" s="506">
        <v>2.0750000000000002</v>
      </c>
    </row>
    <row r="479" spans="1:13">
      <c r="A479" s="254">
        <v>469</v>
      </c>
      <c r="B479" s="509" t="s">
        <v>193</v>
      </c>
      <c r="C479" s="506">
        <v>625.45000000000005</v>
      </c>
      <c r="D479" s="507">
        <v>613.51666666666665</v>
      </c>
      <c r="E479" s="507">
        <v>598.13333333333333</v>
      </c>
      <c r="F479" s="507">
        <v>570.81666666666672</v>
      </c>
      <c r="G479" s="507">
        <v>555.43333333333339</v>
      </c>
      <c r="H479" s="507">
        <v>640.83333333333326</v>
      </c>
      <c r="I479" s="507">
        <v>656.21666666666647</v>
      </c>
      <c r="J479" s="507">
        <v>683.53333333333319</v>
      </c>
      <c r="K479" s="506">
        <v>628.9</v>
      </c>
      <c r="L479" s="506">
        <v>586.20000000000005</v>
      </c>
      <c r="M479" s="506">
        <v>83.228700000000003</v>
      </c>
    </row>
    <row r="480" spans="1:13">
      <c r="A480" s="254">
        <v>470</v>
      </c>
      <c r="B480" s="509" t="s">
        <v>190</v>
      </c>
      <c r="C480" s="506">
        <v>222.3</v>
      </c>
      <c r="D480" s="507">
        <v>220.95000000000002</v>
      </c>
      <c r="E480" s="507">
        <v>216.35000000000002</v>
      </c>
      <c r="F480" s="507">
        <v>210.4</v>
      </c>
      <c r="G480" s="507">
        <v>205.8</v>
      </c>
      <c r="H480" s="507">
        <v>226.90000000000003</v>
      </c>
      <c r="I480" s="507">
        <v>231.5</v>
      </c>
      <c r="J480" s="507">
        <v>237.45000000000005</v>
      </c>
      <c r="K480" s="506">
        <v>225.55</v>
      </c>
      <c r="L480" s="506">
        <v>215</v>
      </c>
      <c r="M480" s="506">
        <v>7.5113000000000003</v>
      </c>
    </row>
    <row r="481" spans="1:13">
      <c r="A481" s="254">
        <v>471</v>
      </c>
      <c r="B481" s="509" t="s">
        <v>784</v>
      </c>
      <c r="C481" s="506">
        <v>32.049999999999997</v>
      </c>
      <c r="D481" s="507">
        <v>31.700000000000003</v>
      </c>
      <c r="E481" s="507">
        <v>31.050000000000004</v>
      </c>
      <c r="F481" s="507">
        <v>30.05</v>
      </c>
      <c r="G481" s="507">
        <v>29.400000000000002</v>
      </c>
      <c r="H481" s="507">
        <v>32.700000000000003</v>
      </c>
      <c r="I481" s="507">
        <v>33.350000000000009</v>
      </c>
      <c r="J481" s="507">
        <v>34.350000000000009</v>
      </c>
      <c r="K481" s="506">
        <v>32.35</v>
      </c>
      <c r="L481" s="506">
        <v>30.7</v>
      </c>
      <c r="M481" s="506">
        <v>31.715869999999999</v>
      </c>
    </row>
    <row r="482" spans="1:13">
      <c r="A482" s="254">
        <v>472</v>
      </c>
      <c r="B482" s="509" t="s">
        <v>191</v>
      </c>
      <c r="C482" s="506">
        <v>6672</v>
      </c>
      <c r="D482" s="507">
        <v>6580.1833333333334</v>
      </c>
      <c r="E482" s="507">
        <v>6460.3666666666668</v>
      </c>
      <c r="F482" s="507">
        <v>6248.7333333333336</v>
      </c>
      <c r="G482" s="507">
        <v>6128.916666666667</v>
      </c>
      <c r="H482" s="507">
        <v>6791.8166666666666</v>
      </c>
      <c r="I482" s="507">
        <v>6911.6333333333341</v>
      </c>
      <c r="J482" s="507">
        <v>7123.2666666666664</v>
      </c>
      <c r="K482" s="506">
        <v>6700</v>
      </c>
      <c r="L482" s="506">
        <v>6368.55</v>
      </c>
      <c r="M482" s="506">
        <v>6.5445700000000002</v>
      </c>
    </row>
    <row r="483" spans="1:13">
      <c r="A483" s="254">
        <v>473</v>
      </c>
      <c r="B483" s="509" t="s">
        <v>192</v>
      </c>
      <c r="C483" s="506">
        <v>35.25</v>
      </c>
      <c r="D483" s="507">
        <v>34.683333333333337</v>
      </c>
      <c r="E483" s="507">
        <v>33.916666666666671</v>
      </c>
      <c r="F483" s="507">
        <v>32.583333333333336</v>
      </c>
      <c r="G483" s="507">
        <v>31.81666666666667</v>
      </c>
      <c r="H483" s="507">
        <v>36.016666666666673</v>
      </c>
      <c r="I483" s="507">
        <v>36.783333333333339</v>
      </c>
      <c r="J483" s="507">
        <v>38.116666666666674</v>
      </c>
      <c r="K483" s="506">
        <v>35.450000000000003</v>
      </c>
      <c r="L483" s="506">
        <v>33.35</v>
      </c>
      <c r="M483" s="506">
        <v>97.326220000000006</v>
      </c>
    </row>
    <row r="484" spans="1:13">
      <c r="A484" s="254">
        <v>474</v>
      </c>
      <c r="B484" s="509" t="s">
        <v>189</v>
      </c>
      <c r="C484" s="506">
        <v>1217.8499999999999</v>
      </c>
      <c r="D484" s="507">
        <v>1201.1333333333332</v>
      </c>
      <c r="E484" s="507">
        <v>1177.2666666666664</v>
      </c>
      <c r="F484" s="507">
        <v>1136.6833333333332</v>
      </c>
      <c r="G484" s="507">
        <v>1112.8166666666664</v>
      </c>
      <c r="H484" s="507">
        <v>1241.7166666666665</v>
      </c>
      <c r="I484" s="507">
        <v>1265.5833333333333</v>
      </c>
      <c r="J484" s="507">
        <v>1306.1666666666665</v>
      </c>
      <c r="K484" s="506">
        <v>1225</v>
      </c>
      <c r="L484" s="506">
        <v>1160.55</v>
      </c>
      <c r="M484" s="506">
        <v>6.7864699999999996</v>
      </c>
    </row>
    <row r="485" spans="1:13">
      <c r="A485" s="254">
        <v>475</v>
      </c>
      <c r="B485" s="509" t="s">
        <v>141</v>
      </c>
      <c r="C485" s="506">
        <v>536.35</v>
      </c>
      <c r="D485" s="507">
        <v>531.25</v>
      </c>
      <c r="E485" s="507">
        <v>522.75</v>
      </c>
      <c r="F485" s="507">
        <v>509.15</v>
      </c>
      <c r="G485" s="507">
        <v>500.65</v>
      </c>
      <c r="H485" s="507">
        <v>544.85</v>
      </c>
      <c r="I485" s="507">
        <v>553.35</v>
      </c>
      <c r="J485" s="507">
        <v>566.95000000000005</v>
      </c>
      <c r="K485" s="506">
        <v>539.75</v>
      </c>
      <c r="L485" s="506">
        <v>517.65</v>
      </c>
      <c r="M485" s="506">
        <v>23.95956</v>
      </c>
    </row>
    <row r="486" spans="1:13">
      <c r="A486" s="254">
        <v>476</v>
      </c>
      <c r="B486" s="509" t="s">
        <v>277</v>
      </c>
      <c r="C486" s="506">
        <v>229.1</v>
      </c>
      <c r="D486" s="507">
        <v>228.70000000000002</v>
      </c>
      <c r="E486" s="507">
        <v>224.40000000000003</v>
      </c>
      <c r="F486" s="507">
        <v>219.70000000000002</v>
      </c>
      <c r="G486" s="507">
        <v>215.40000000000003</v>
      </c>
      <c r="H486" s="507">
        <v>233.40000000000003</v>
      </c>
      <c r="I486" s="507">
        <v>237.70000000000005</v>
      </c>
      <c r="J486" s="507">
        <v>242.40000000000003</v>
      </c>
      <c r="K486" s="506">
        <v>233</v>
      </c>
      <c r="L486" s="506">
        <v>224</v>
      </c>
      <c r="M486" s="506">
        <v>10.014290000000001</v>
      </c>
    </row>
    <row r="487" spans="1:13">
      <c r="A487" s="254">
        <v>477</v>
      </c>
      <c r="B487" s="509" t="s">
        <v>515</v>
      </c>
      <c r="C487" s="506">
        <v>2741.8</v>
      </c>
      <c r="D487" s="507">
        <v>2729.65</v>
      </c>
      <c r="E487" s="507">
        <v>2684.3</v>
      </c>
      <c r="F487" s="507">
        <v>2626.8</v>
      </c>
      <c r="G487" s="507">
        <v>2581.4500000000003</v>
      </c>
      <c r="H487" s="507">
        <v>2787.15</v>
      </c>
      <c r="I487" s="507">
        <v>2832.4999999999995</v>
      </c>
      <c r="J487" s="507">
        <v>2890</v>
      </c>
      <c r="K487" s="506">
        <v>2775</v>
      </c>
      <c r="L487" s="506">
        <v>2672.15</v>
      </c>
      <c r="M487" s="506">
        <v>0.19317999999999999</v>
      </c>
    </row>
    <row r="488" spans="1:13">
      <c r="A488" s="254">
        <v>478</v>
      </c>
      <c r="B488" s="509" t="s">
        <v>516</v>
      </c>
      <c r="C488" s="506">
        <v>376.25</v>
      </c>
      <c r="D488" s="507">
        <v>375.83333333333331</v>
      </c>
      <c r="E488" s="507">
        <v>370.41666666666663</v>
      </c>
      <c r="F488" s="507">
        <v>364.58333333333331</v>
      </c>
      <c r="G488" s="507">
        <v>359.16666666666663</v>
      </c>
      <c r="H488" s="507">
        <v>381.66666666666663</v>
      </c>
      <c r="I488" s="507">
        <v>387.08333333333326</v>
      </c>
      <c r="J488" s="507">
        <v>392.91666666666663</v>
      </c>
      <c r="K488" s="506">
        <v>381.25</v>
      </c>
      <c r="L488" s="506">
        <v>370</v>
      </c>
      <c r="M488" s="506">
        <v>3.94137</v>
      </c>
    </row>
    <row r="489" spans="1:13">
      <c r="A489" s="254">
        <v>479</v>
      </c>
      <c r="B489" s="509" t="s">
        <v>517</v>
      </c>
      <c r="C489" s="506">
        <v>241.55</v>
      </c>
      <c r="D489" s="507">
        <v>236.5</v>
      </c>
      <c r="E489" s="507">
        <v>225.05</v>
      </c>
      <c r="F489" s="507">
        <v>208.55</v>
      </c>
      <c r="G489" s="507">
        <v>197.10000000000002</v>
      </c>
      <c r="H489" s="507">
        <v>253</v>
      </c>
      <c r="I489" s="507">
        <v>264.45</v>
      </c>
      <c r="J489" s="507">
        <v>280.95</v>
      </c>
      <c r="K489" s="506">
        <v>247.95</v>
      </c>
      <c r="L489" s="506">
        <v>220</v>
      </c>
      <c r="M489" s="506">
        <v>3.8745500000000002</v>
      </c>
    </row>
    <row r="490" spans="1:13">
      <c r="A490" s="254">
        <v>480</v>
      </c>
      <c r="B490" s="509" t="s">
        <v>518</v>
      </c>
      <c r="C490" s="506">
        <v>3380</v>
      </c>
      <c r="D490" s="507">
        <v>3368.15</v>
      </c>
      <c r="E490" s="507">
        <v>3296.5</v>
      </c>
      <c r="F490" s="507">
        <v>3213</v>
      </c>
      <c r="G490" s="507">
        <v>3141.35</v>
      </c>
      <c r="H490" s="507">
        <v>3451.65</v>
      </c>
      <c r="I490" s="507">
        <v>3523.3000000000006</v>
      </c>
      <c r="J490" s="507">
        <v>3606.8</v>
      </c>
      <c r="K490" s="506">
        <v>3439.8</v>
      </c>
      <c r="L490" s="506">
        <v>3284.65</v>
      </c>
      <c r="M490" s="506">
        <v>8.5760000000000003E-2</v>
      </c>
    </row>
    <row r="491" spans="1:13">
      <c r="A491" s="254">
        <v>481</v>
      </c>
      <c r="B491" s="509" t="s">
        <v>519</v>
      </c>
      <c r="C491" s="506">
        <v>3922.35</v>
      </c>
      <c r="D491" s="507">
        <v>3904.7166666666667</v>
      </c>
      <c r="E491" s="507">
        <v>3710.5333333333338</v>
      </c>
      <c r="F491" s="507">
        <v>3498.7166666666672</v>
      </c>
      <c r="G491" s="507">
        <v>3304.5333333333342</v>
      </c>
      <c r="H491" s="507">
        <v>4116.5333333333328</v>
      </c>
      <c r="I491" s="507">
        <v>4310.7166666666672</v>
      </c>
      <c r="J491" s="507">
        <v>4522.5333333333328</v>
      </c>
      <c r="K491" s="506">
        <v>4098.8999999999996</v>
      </c>
      <c r="L491" s="506">
        <v>3692.9</v>
      </c>
      <c r="M491" s="506">
        <v>3.6908300000000001</v>
      </c>
    </row>
    <row r="492" spans="1:13">
      <c r="A492" s="254">
        <v>482</v>
      </c>
      <c r="B492" s="509" t="s">
        <v>520</v>
      </c>
      <c r="C492" s="506">
        <v>51.4</v>
      </c>
      <c r="D492" s="507">
        <v>51.266666666666673</v>
      </c>
      <c r="E492" s="507">
        <v>50.433333333333344</v>
      </c>
      <c r="F492" s="507">
        <v>49.466666666666669</v>
      </c>
      <c r="G492" s="507">
        <v>48.63333333333334</v>
      </c>
      <c r="H492" s="507">
        <v>52.233333333333348</v>
      </c>
      <c r="I492" s="507">
        <v>53.066666666666677</v>
      </c>
      <c r="J492" s="507">
        <v>54.033333333333353</v>
      </c>
      <c r="K492" s="506">
        <v>52.1</v>
      </c>
      <c r="L492" s="506">
        <v>50.3</v>
      </c>
      <c r="M492" s="506">
        <v>20.9711</v>
      </c>
    </row>
    <row r="493" spans="1:13">
      <c r="A493" s="254">
        <v>483</v>
      </c>
      <c r="B493" s="509" t="s">
        <v>521</v>
      </c>
      <c r="C493" s="506">
        <v>1251.45</v>
      </c>
      <c r="D493" s="507">
        <v>1235</v>
      </c>
      <c r="E493" s="507">
        <v>1209</v>
      </c>
      <c r="F493" s="507">
        <v>1166.55</v>
      </c>
      <c r="G493" s="507">
        <v>1140.55</v>
      </c>
      <c r="H493" s="507">
        <v>1277.45</v>
      </c>
      <c r="I493" s="507">
        <v>1303.45</v>
      </c>
      <c r="J493" s="507">
        <v>1345.9</v>
      </c>
      <c r="K493" s="506">
        <v>1261</v>
      </c>
      <c r="L493" s="506">
        <v>1192.55</v>
      </c>
      <c r="M493" s="506">
        <v>0.23304</v>
      </c>
    </row>
    <row r="494" spans="1:13">
      <c r="A494" s="254">
        <v>484</v>
      </c>
      <c r="B494" s="509" t="s">
        <v>278</v>
      </c>
      <c r="C494" s="506">
        <v>385.1</v>
      </c>
      <c r="D494" s="507">
        <v>386.06666666666666</v>
      </c>
      <c r="E494" s="507">
        <v>374.13333333333333</v>
      </c>
      <c r="F494" s="507">
        <v>363.16666666666669</v>
      </c>
      <c r="G494" s="507">
        <v>351.23333333333335</v>
      </c>
      <c r="H494" s="507">
        <v>397.0333333333333</v>
      </c>
      <c r="I494" s="507">
        <v>408.96666666666658</v>
      </c>
      <c r="J494" s="507">
        <v>419.93333333333328</v>
      </c>
      <c r="K494" s="506">
        <v>398</v>
      </c>
      <c r="L494" s="506">
        <v>375.1</v>
      </c>
      <c r="M494" s="506">
        <v>1.49583</v>
      </c>
    </row>
    <row r="495" spans="1:13">
      <c r="A495" s="254">
        <v>485</v>
      </c>
      <c r="B495" s="509" t="s">
        <v>522</v>
      </c>
      <c r="C495" s="506">
        <v>976.05</v>
      </c>
      <c r="D495" s="507">
        <v>982.06666666666661</v>
      </c>
      <c r="E495" s="507">
        <v>954.13333333333321</v>
      </c>
      <c r="F495" s="507">
        <v>932.21666666666658</v>
      </c>
      <c r="G495" s="507">
        <v>904.28333333333319</v>
      </c>
      <c r="H495" s="507">
        <v>1003.9833333333332</v>
      </c>
      <c r="I495" s="507">
        <v>1031.9166666666665</v>
      </c>
      <c r="J495" s="507">
        <v>1053.8333333333333</v>
      </c>
      <c r="K495" s="506">
        <v>1010</v>
      </c>
      <c r="L495" s="506">
        <v>960.15</v>
      </c>
      <c r="M495" s="506">
        <v>15.4819</v>
      </c>
    </row>
    <row r="496" spans="1:13">
      <c r="A496" s="254">
        <v>486</v>
      </c>
      <c r="B496" s="509" t="s">
        <v>523</v>
      </c>
      <c r="C496" s="506">
        <v>1564.3</v>
      </c>
      <c r="D496" s="507">
        <v>1549.75</v>
      </c>
      <c r="E496" s="507">
        <v>1519.55</v>
      </c>
      <c r="F496" s="507">
        <v>1474.8</v>
      </c>
      <c r="G496" s="507">
        <v>1444.6</v>
      </c>
      <c r="H496" s="507">
        <v>1594.5</v>
      </c>
      <c r="I496" s="507">
        <v>1624.6999999999998</v>
      </c>
      <c r="J496" s="507">
        <v>1669.45</v>
      </c>
      <c r="K496" s="506">
        <v>1579.95</v>
      </c>
      <c r="L496" s="506">
        <v>1505</v>
      </c>
      <c r="M496" s="506">
        <v>0.45645999999999998</v>
      </c>
    </row>
    <row r="497" spans="1:13">
      <c r="A497" s="254">
        <v>487</v>
      </c>
      <c r="B497" s="509" t="s">
        <v>524</v>
      </c>
      <c r="C497" s="506">
        <v>1421.6</v>
      </c>
      <c r="D497" s="507">
        <v>1388.4333333333334</v>
      </c>
      <c r="E497" s="507">
        <v>1346.8666666666668</v>
      </c>
      <c r="F497" s="507">
        <v>1272.1333333333334</v>
      </c>
      <c r="G497" s="507">
        <v>1230.5666666666668</v>
      </c>
      <c r="H497" s="507">
        <v>1463.1666666666667</v>
      </c>
      <c r="I497" s="507">
        <v>1504.7333333333333</v>
      </c>
      <c r="J497" s="507">
        <v>1579.4666666666667</v>
      </c>
      <c r="K497" s="506">
        <v>1430</v>
      </c>
      <c r="L497" s="506">
        <v>1313.7</v>
      </c>
      <c r="M497" s="506">
        <v>0.88190000000000002</v>
      </c>
    </row>
    <row r="498" spans="1:13">
      <c r="A498" s="254">
        <v>488</v>
      </c>
      <c r="B498" s="509" t="s">
        <v>118</v>
      </c>
      <c r="C498" s="506">
        <v>9.75</v>
      </c>
      <c r="D498" s="507">
        <v>9.75</v>
      </c>
      <c r="E498" s="507">
        <v>9.5500000000000007</v>
      </c>
      <c r="F498" s="507">
        <v>9.3500000000000014</v>
      </c>
      <c r="G498" s="507">
        <v>9.1500000000000021</v>
      </c>
      <c r="H498" s="507">
        <v>9.9499999999999993</v>
      </c>
      <c r="I498" s="507">
        <v>10.149999999999999</v>
      </c>
      <c r="J498" s="507">
        <v>10.349999999999998</v>
      </c>
      <c r="K498" s="506">
        <v>9.9499999999999993</v>
      </c>
      <c r="L498" s="506">
        <v>9.5500000000000007</v>
      </c>
      <c r="M498" s="506">
        <v>2191.7660599999999</v>
      </c>
    </row>
    <row r="499" spans="1:13">
      <c r="A499" s="254">
        <v>489</v>
      </c>
      <c r="B499" s="509" t="s">
        <v>195</v>
      </c>
      <c r="C499" s="506">
        <v>980.25</v>
      </c>
      <c r="D499" s="507">
        <v>976.9</v>
      </c>
      <c r="E499" s="507">
        <v>965.34999999999991</v>
      </c>
      <c r="F499" s="507">
        <v>950.44999999999993</v>
      </c>
      <c r="G499" s="507">
        <v>938.89999999999986</v>
      </c>
      <c r="H499" s="507">
        <v>991.8</v>
      </c>
      <c r="I499" s="507">
        <v>1003.3499999999999</v>
      </c>
      <c r="J499" s="507">
        <v>1018.25</v>
      </c>
      <c r="K499" s="506">
        <v>988.45</v>
      </c>
      <c r="L499" s="506">
        <v>962</v>
      </c>
      <c r="M499" s="506">
        <v>28.222239999999999</v>
      </c>
    </row>
    <row r="500" spans="1:13">
      <c r="A500" s="254">
        <v>490</v>
      </c>
      <c r="B500" s="509" t="s">
        <v>525</v>
      </c>
      <c r="C500" s="506">
        <v>6172.6</v>
      </c>
      <c r="D500" s="507">
        <v>6112.1833333333334</v>
      </c>
      <c r="E500" s="507">
        <v>6011.416666666667</v>
      </c>
      <c r="F500" s="507">
        <v>5850.2333333333336</v>
      </c>
      <c r="G500" s="507">
        <v>5749.4666666666672</v>
      </c>
      <c r="H500" s="507">
        <v>6273.3666666666668</v>
      </c>
      <c r="I500" s="507">
        <v>6374.1333333333332</v>
      </c>
      <c r="J500" s="507">
        <v>6535.3166666666666</v>
      </c>
      <c r="K500" s="506">
        <v>6212.95</v>
      </c>
      <c r="L500" s="506">
        <v>5951</v>
      </c>
      <c r="M500" s="506">
        <v>2.1690000000000001E-2</v>
      </c>
    </row>
    <row r="501" spans="1:13">
      <c r="A501" s="254">
        <v>491</v>
      </c>
      <c r="B501" s="509" t="s">
        <v>526</v>
      </c>
      <c r="C501" s="506">
        <v>135.1</v>
      </c>
      <c r="D501" s="507">
        <v>133.79999999999998</v>
      </c>
      <c r="E501" s="507">
        <v>130.29999999999995</v>
      </c>
      <c r="F501" s="507">
        <v>125.49999999999997</v>
      </c>
      <c r="G501" s="507">
        <v>121.99999999999994</v>
      </c>
      <c r="H501" s="507">
        <v>138.59999999999997</v>
      </c>
      <c r="I501" s="507">
        <v>142.10000000000002</v>
      </c>
      <c r="J501" s="507">
        <v>146.89999999999998</v>
      </c>
      <c r="K501" s="506">
        <v>137.30000000000001</v>
      </c>
      <c r="L501" s="506">
        <v>129</v>
      </c>
      <c r="M501" s="506">
        <v>15.47522</v>
      </c>
    </row>
    <row r="502" spans="1:13">
      <c r="A502" s="254">
        <v>492</v>
      </c>
      <c r="B502" s="509" t="s">
        <v>527</v>
      </c>
      <c r="C502" s="506">
        <v>80.7</v>
      </c>
      <c r="D502" s="507">
        <v>78.433333333333337</v>
      </c>
      <c r="E502" s="507">
        <v>74.916666666666671</v>
      </c>
      <c r="F502" s="507">
        <v>69.13333333333334</v>
      </c>
      <c r="G502" s="507">
        <v>65.616666666666674</v>
      </c>
      <c r="H502" s="507">
        <v>84.216666666666669</v>
      </c>
      <c r="I502" s="507">
        <v>87.73333333333332</v>
      </c>
      <c r="J502" s="507">
        <v>93.516666666666666</v>
      </c>
      <c r="K502" s="506">
        <v>81.95</v>
      </c>
      <c r="L502" s="506">
        <v>72.650000000000006</v>
      </c>
      <c r="M502" s="506">
        <v>19.47214</v>
      </c>
    </row>
    <row r="503" spans="1:13">
      <c r="A503" s="254">
        <v>493</v>
      </c>
      <c r="B503" s="509" t="s">
        <v>771</v>
      </c>
      <c r="C503" s="506">
        <v>469.75</v>
      </c>
      <c r="D503" s="507">
        <v>474.5333333333333</v>
      </c>
      <c r="E503" s="507">
        <v>446.21666666666658</v>
      </c>
      <c r="F503" s="507">
        <v>422.68333333333328</v>
      </c>
      <c r="G503" s="507">
        <v>394.36666666666656</v>
      </c>
      <c r="H503" s="507">
        <v>498.06666666666661</v>
      </c>
      <c r="I503" s="507">
        <v>526.38333333333333</v>
      </c>
      <c r="J503" s="507">
        <v>549.91666666666663</v>
      </c>
      <c r="K503" s="506">
        <v>502.85</v>
      </c>
      <c r="L503" s="506">
        <v>451</v>
      </c>
      <c r="M503" s="506">
        <v>21.993939999999998</v>
      </c>
    </row>
    <row r="504" spans="1:13">
      <c r="A504" s="254">
        <v>494</v>
      </c>
      <c r="B504" s="509" t="s">
        <v>528</v>
      </c>
      <c r="C504" s="506">
        <v>2317.35</v>
      </c>
      <c r="D504" s="507">
        <v>2325.7666666666664</v>
      </c>
      <c r="E504" s="507">
        <v>2281.583333333333</v>
      </c>
      <c r="F504" s="507">
        <v>2245.8166666666666</v>
      </c>
      <c r="G504" s="507">
        <v>2201.6333333333332</v>
      </c>
      <c r="H504" s="507">
        <v>2361.5333333333328</v>
      </c>
      <c r="I504" s="507">
        <v>2405.7166666666662</v>
      </c>
      <c r="J504" s="507">
        <v>2441.4833333333327</v>
      </c>
      <c r="K504" s="506">
        <v>2369.9499999999998</v>
      </c>
      <c r="L504" s="506">
        <v>2290</v>
      </c>
      <c r="M504" s="506">
        <v>1.5461400000000001</v>
      </c>
    </row>
    <row r="505" spans="1:13">
      <c r="A505" s="254">
        <v>495</v>
      </c>
      <c r="B505" s="509" t="s">
        <v>196</v>
      </c>
      <c r="C505" s="506">
        <v>410.5</v>
      </c>
      <c r="D505" s="507">
        <v>407.86666666666662</v>
      </c>
      <c r="E505" s="507">
        <v>402.08333333333326</v>
      </c>
      <c r="F505" s="507">
        <v>393.66666666666663</v>
      </c>
      <c r="G505" s="507">
        <v>387.88333333333327</v>
      </c>
      <c r="H505" s="507">
        <v>416.28333333333325</v>
      </c>
      <c r="I505" s="507">
        <v>422.06666666666666</v>
      </c>
      <c r="J505" s="507">
        <v>430.48333333333323</v>
      </c>
      <c r="K505" s="506">
        <v>413.65</v>
      </c>
      <c r="L505" s="506">
        <v>399.45</v>
      </c>
      <c r="M505" s="506">
        <v>168.75402</v>
      </c>
    </row>
    <row r="506" spans="1:13">
      <c r="A506" s="254">
        <v>496</v>
      </c>
      <c r="B506" s="509" t="s">
        <v>529</v>
      </c>
      <c r="C506" s="506">
        <v>423.35</v>
      </c>
      <c r="D506" s="507">
        <v>422.5</v>
      </c>
      <c r="E506" s="507">
        <v>413.3</v>
      </c>
      <c r="F506" s="507">
        <v>403.25</v>
      </c>
      <c r="G506" s="507">
        <v>394.05</v>
      </c>
      <c r="H506" s="507">
        <v>432.55</v>
      </c>
      <c r="I506" s="507">
        <v>441.75000000000006</v>
      </c>
      <c r="J506" s="507">
        <v>451.8</v>
      </c>
      <c r="K506" s="506">
        <v>431.7</v>
      </c>
      <c r="L506" s="506">
        <v>412.45</v>
      </c>
      <c r="M506" s="506">
        <v>7.1087699999999998</v>
      </c>
    </row>
    <row r="507" spans="1:13">
      <c r="A507" s="254">
        <v>497</v>
      </c>
      <c r="B507" s="509" t="s">
        <v>197</v>
      </c>
      <c r="C507" s="506">
        <v>14.95</v>
      </c>
      <c r="D507" s="507">
        <v>14.766666666666666</v>
      </c>
      <c r="E507" s="507">
        <v>14.483333333333331</v>
      </c>
      <c r="F507" s="507">
        <v>14.016666666666666</v>
      </c>
      <c r="G507" s="507">
        <v>13.733333333333331</v>
      </c>
      <c r="H507" s="507">
        <v>15.233333333333331</v>
      </c>
      <c r="I507" s="507">
        <v>15.516666666666666</v>
      </c>
      <c r="J507" s="507">
        <v>15.983333333333331</v>
      </c>
      <c r="K507" s="506">
        <v>15.05</v>
      </c>
      <c r="L507" s="506">
        <v>14.3</v>
      </c>
      <c r="M507" s="506">
        <v>1334.1047699999999</v>
      </c>
    </row>
    <row r="508" spans="1:13">
      <c r="A508" s="254">
        <v>498</v>
      </c>
      <c r="B508" s="509" t="s">
        <v>198</v>
      </c>
      <c r="C508" s="506">
        <v>215.85</v>
      </c>
      <c r="D508" s="507">
        <v>211.96666666666667</v>
      </c>
      <c r="E508" s="507">
        <v>207.08333333333334</v>
      </c>
      <c r="F508" s="507">
        <v>198.31666666666666</v>
      </c>
      <c r="G508" s="507">
        <v>193.43333333333334</v>
      </c>
      <c r="H508" s="507">
        <v>220.73333333333335</v>
      </c>
      <c r="I508" s="507">
        <v>225.61666666666667</v>
      </c>
      <c r="J508" s="507">
        <v>234.38333333333335</v>
      </c>
      <c r="K508" s="506">
        <v>216.85</v>
      </c>
      <c r="L508" s="506">
        <v>203.2</v>
      </c>
      <c r="M508" s="506">
        <v>162.39367999999999</v>
      </c>
    </row>
    <row r="509" spans="1:13">
      <c r="A509" s="254">
        <v>499</v>
      </c>
      <c r="B509" s="509" t="s">
        <v>530</v>
      </c>
      <c r="C509" s="506">
        <v>294.89999999999998</v>
      </c>
      <c r="D509" s="507">
        <v>297.23333333333335</v>
      </c>
      <c r="E509" s="507">
        <v>281.86666666666667</v>
      </c>
      <c r="F509" s="507">
        <v>268.83333333333331</v>
      </c>
      <c r="G509" s="507">
        <v>253.46666666666664</v>
      </c>
      <c r="H509" s="507">
        <v>310.26666666666671</v>
      </c>
      <c r="I509" s="507">
        <v>325.63333333333338</v>
      </c>
      <c r="J509" s="507">
        <v>338.66666666666674</v>
      </c>
      <c r="K509" s="506">
        <v>312.60000000000002</v>
      </c>
      <c r="L509" s="506">
        <v>284.2</v>
      </c>
      <c r="M509" s="506">
        <v>30.289020000000001</v>
      </c>
    </row>
    <row r="510" spans="1:13">
      <c r="A510" s="254">
        <v>500</v>
      </c>
      <c r="B510" s="509" t="s">
        <v>531</v>
      </c>
      <c r="C510" s="506">
        <v>1862.5</v>
      </c>
      <c r="D510" s="507">
        <v>1849.95</v>
      </c>
      <c r="E510" s="507">
        <v>1820.5500000000002</v>
      </c>
      <c r="F510" s="507">
        <v>1778.6000000000001</v>
      </c>
      <c r="G510" s="507">
        <v>1749.2000000000003</v>
      </c>
      <c r="H510" s="507">
        <v>1891.9</v>
      </c>
      <c r="I510" s="507">
        <v>1921.3000000000002</v>
      </c>
      <c r="J510" s="507">
        <v>1963.25</v>
      </c>
      <c r="K510" s="506">
        <v>1879.35</v>
      </c>
      <c r="L510" s="506">
        <v>1808</v>
      </c>
      <c r="M510" s="506">
        <v>5.55802</v>
      </c>
    </row>
    <row r="511" spans="1:13">
      <c r="A511" s="254">
        <v>501</v>
      </c>
      <c r="B511" s="509" t="s">
        <v>741</v>
      </c>
      <c r="C511" s="506">
        <v>966</v>
      </c>
      <c r="D511" s="507">
        <v>963.68333333333339</v>
      </c>
      <c r="E511" s="507">
        <v>942.46666666666681</v>
      </c>
      <c r="F511" s="507">
        <v>918.93333333333339</v>
      </c>
      <c r="G511" s="507">
        <v>897.71666666666681</v>
      </c>
      <c r="H511" s="507">
        <v>987.21666666666681</v>
      </c>
      <c r="I511" s="507">
        <v>1008.4333333333335</v>
      </c>
      <c r="J511" s="507">
        <v>1031.9666666666667</v>
      </c>
      <c r="K511" s="506">
        <v>984.9</v>
      </c>
      <c r="L511" s="506">
        <v>940.15</v>
      </c>
      <c r="M511" s="506">
        <v>0.40761999999999998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74"/>
      <c r="B5" s="574"/>
      <c r="C5" s="575"/>
      <c r="D5" s="575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76" t="s">
        <v>533</v>
      </c>
      <c r="C7" s="576"/>
      <c r="D7" s="248">
        <f>Main!B10</f>
        <v>44277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44274</v>
      </c>
      <c r="B10" s="253">
        <v>543269</v>
      </c>
      <c r="C10" s="254" t="s">
        <v>968</v>
      </c>
      <c r="D10" s="254" t="s">
        <v>969</v>
      </c>
      <c r="E10" s="254" t="s">
        <v>542</v>
      </c>
      <c r="F10" s="356">
        <v>4800</v>
      </c>
      <c r="G10" s="253">
        <v>72.97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44274</v>
      </c>
      <c r="B11" s="253">
        <v>542579</v>
      </c>
      <c r="C11" s="254" t="s">
        <v>1049</v>
      </c>
      <c r="D11" s="254" t="s">
        <v>995</v>
      </c>
      <c r="E11" s="254" t="s">
        <v>542</v>
      </c>
      <c r="F11" s="356">
        <v>144000</v>
      </c>
      <c r="G11" s="253">
        <v>53.36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44274</v>
      </c>
      <c r="B12" s="253">
        <v>542579</v>
      </c>
      <c r="C12" s="254" t="s">
        <v>1049</v>
      </c>
      <c r="D12" s="254" t="s">
        <v>995</v>
      </c>
      <c r="E12" s="254" t="s">
        <v>543</v>
      </c>
      <c r="F12" s="356">
        <v>129600</v>
      </c>
      <c r="G12" s="253">
        <v>53.08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44274</v>
      </c>
      <c r="B13" s="253">
        <v>540923</v>
      </c>
      <c r="C13" s="254" t="s">
        <v>1050</v>
      </c>
      <c r="D13" s="254" t="s">
        <v>1051</v>
      </c>
      <c r="E13" s="254" t="s">
        <v>542</v>
      </c>
      <c r="F13" s="356">
        <v>60000</v>
      </c>
      <c r="G13" s="253">
        <v>4.54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44274</v>
      </c>
      <c r="B14" s="253">
        <v>540923</v>
      </c>
      <c r="C14" s="254" t="s">
        <v>1050</v>
      </c>
      <c r="D14" s="254" t="s">
        <v>1052</v>
      </c>
      <c r="E14" s="254" t="s">
        <v>542</v>
      </c>
      <c r="F14" s="356">
        <v>132000</v>
      </c>
      <c r="G14" s="253">
        <v>4.54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44274</v>
      </c>
      <c r="B15" s="253">
        <v>540923</v>
      </c>
      <c r="C15" s="254" t="s">
        <v>1050</v>
      </c>
      <c r="D15" s="254" t="s">
        <v>1053</v>
      </c>
      <c r="E15" s="254" t="s">
        <v>542</v>
      </c>
      <c r="F15" s="356">
        <v>132000</v>
      </c>
      <c r="G15" s="253">
        <v>4.54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44274</v>
      </c>
      <c r="B16" s="253">
        <v>540923</v>
      </c>
      <c r="C16" s="254" t="s">
        <v>1050</v>
      </c>
      <c r="D16" s="254" t="s">
        <v>1054</v>
      </c>
      <c r="E16" s="254" t="s">
        <v>543</v>
      </c>
      <c r="F16" s="356">
        <v>132000</v>
      </c>
      <c r="G16" s="253">
        <v>4.54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44274</v>
      </c>
      <c r="B17" s="253">
        <v>540923</v>
      </c>
      <c r="C17" s="254" t="s">
        <v>1050</v>
      </c>
      <c r="D17" s="254" t="s">
        <v>1055</v>
      </c>
      <c r="E17" s="254" t="s">
        <v>543</v>
      </c>
      <c r="F17" s="356">
        <v>168000</v>
      </c>
      <c r="G17" s="253">
        <v>4.54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44274</v>
      </c>
      <c r="B18" s="253">
        <v>539017</v>
      </c>
      <c r="C18" s="254" t="s">
        <v>1056</v>
      </c>
      <c r="D18" s="254" t="s">
        <v>1057</v>
      </c>
      <c r="E18" s="254" t="s">
        <v>543</v>
      </c>
      <c r="F18" s="356">
        <v>189623</v>
      </c>
      <c r="G18" s="253">
        <v>73.790000000000006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44274</v>
      </c>
      <c r="B19" s="253">
        <v>539660</v>
      </c>
      <c r="C19" s="254" t="s">
        <v>1058</v>
      </c>
      <c r="D19" s="254" t="s">
        <v>1059</v>
      </c>
      <c r="E19" s="254" t="s">
        <v>542</v>
      </c>
      <c r="F19" s="356">
        <v>245000</v>
      </c>
      <c r="G19" s="253">
        <v>420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44274</v>
      </c>
      <c r="B20" s="253">
        <v>539660</v>
      </c>
      <c r="C20" s="254" t="s">
        <v>1058</v>
      </c>
      <c r="D20" s="254" t="s">
        <v>1060</v>
      </c>
      <c r="E20" s="254" t="s">
        <v>543</v>
      </c>
      <c r="F20" s="356">
        <v>245000</v>
      </c>
      <c r="G20" s="253">
        <v>420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44274</v>
      </c>
      <c r="B21" s="253">
        <v>540829</v>
      </c>
      <c r="C21" s="254" t="s">
        <v>1061</v>
      </c>
      <c r="D21" s="254" t="s">
        <v>1062</v>
      </c>
      <c r="E21" s="254" t="s">
        <v>543</v>
      </c>
      <c r="F21" s="356">
        <v>12781</v>
      </c>
      <c r="G21" s="253">
        <v>4.1100000000000003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44274</v>
      </c>
      <c r="B22" s="253">
        <v>540829</v>
      </c>
      <c r="C22" s="254" t="s">
        <v>1061</v>
      </c>
      <c r="D22" s="254" t="s">
        <v>1063</v>
      </c>
      <c r="E22" s="254" t="s">
        <v>542</v>
      </c>
      <c r="F22" s="356">
        <v>11500</v>
      </c>
      <c r="G22" s="253">
        <v>4.1100000000000003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44274</v>
      </c>
      <c r="B23" s="253">
        <v>531739</v>
      </c>
      <c r="C23" s="254" t="s">
        <v>1064</v>
      </c>
      <c r="D23" s="254" t="s">
        <v>1065</v>
      </c>
      <c r="E23" s="254" t="s">
        <v>543</v>
      </c>
      <c r="F23" s="356">
        <v>851384</v>
      </c>
      <c r="G23" s="253">
        <v>4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44274</v>
      </c>
      <c r="B24" s="253">
        <v>542666</v>
      </c>
      <c r="C24" s="254" t="s">
        <v>1066</v>
      </c>
      <c r="D24" s="254" t="s">
        <v>1067</v>
      </c>
      <c r="E24" s="254" t="s">
        <v>543</v>
      </c>
      <c r="F24" s="356">
        <v>84000</v>
      </c>
      <c r="G24" s="253">
        <v>30.7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44274</v>
      </c>
      <c r="B25" s="253">
        <v>542666</v>
      </c>
      <c r="C25" s="254" t="s">
        <v>1066</v>
      </c>
      <c r="D25" s="254" t="s">
        <v>1068</v>
      </c>
      <c r="E25" s="254" t="s">
        <v>542</v>
      </c>
      <c r="F25" s="356">
        <v>160000</v>
      </c>
      <c r="G25" s="253">
        <v>30.73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44274</v>
      </c>
      <c r="B26" s="253">
        <v>542666</v>
      </c>
      <c r="C26" s="254" t="s">
        <v>1066</v>
      </c>
      <c r="D26" s="254" t="s">
        <v>1069</v>
      </c>
      <c r="E26" s="254" t="s">
        <v>543</v>
      </c>
      <c r="F26" s="356">
        <v>52000</v>
      </c>
      <c r="G26" s="253">
        <v>30.8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44274</v>
      </c>
      <c r="B27" s="253">
        <v>536709</v>
      </c>
      <c r="C27" s="254" t="s">
        <v>1070</v>
      </c>
      <c r="D27" s="254" t="s">
        <v>1071</v>
      </c>
      <c r="E27" s="254" t="s">
        <v>543</v>
      </c>
      <c r="F27" s="356">
        <v>28502</v>
      </c>
      <c r="G27" s="253">
        <v>10.81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44274</v>
      </c>
      <c r="B28" s="253">
        <v>536709</v>
      </c>
      <c r="C28" s="254" t="s">
        <v>1070</v>
      </c>
      <c r="D28" s="254" t="s">
        <v>1072</v>
      </c>
      <c r="E28" s="254" t="s">
        <v>542</v>
      </c>
      <c r="F28" s="356">
        <v>24000</v>
      </c>
      <c r="G28" s="253">
        <v>10.81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44274</v>
      </c>
      <c r="B29" s="253">
        <v>539807</v>
      </c>
      <c r="C29" s="254" t="s">
        <v>956</v>
      </c>
      <c r="D29" s="254" t="s">
        <v>1073</v>
      </c>
      <c r="E29" s="254" t="s">
        <v>542</v>
      </c>
      <c r="F29" s="356">
        <v>5500000</v>
      </c>
      <c r="G29" s="253">
        <v>44.29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44274</v>
      </c>
      <c r="B30" s="253">
        <v>539807</v>
      </c>
      <c r="C30" s="254" t="s">
        <v>956</v>
      </c>
      <c r="D30" s="254" t="s">
        <v>1074</v>
      </c>
      <c r="E30" s="254" t="s">
        <v>543</v>
      </c>
      <c r="F30" s="356">
        <v>5489298</v>
      </c>
      <c r="G30" s="253">
        <v>44.29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44274</v>
      </c>
      <c r="B31" s="253">
        <v>507789</v>
      </c>
      <c r="C31" s="254" t="s">
        <v>1075</v>
      </c>
      <c r="D31" s="254" t="s">
        <v>1076</v>
      </c>
      <c r="E31" s="254" t="s">
        <v>542</v>
      </c>
      <c r="F31" s="356">
        <v>116562</v>
      </c>
      <c r="G31" s="253">
        <v>77.2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44274</v>
      </c>
      <c r="B32" s="253">
        <v>507789</v>
      </c>
      <c r="C32" s="254" t="s">
        <v>1075</v>
      </c>
      <c r="D32" s="254" t="s">
        <v>1076</v>
      </c>
      <c r="E32" s="254" t="s">
        <v>543</v>
      </c>
      <c r="F32" s="356">
        <v>134220</v>
      </c>
      <c r="G32" s="253">
        <v>78.06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44274</v>
      </c>
      <c r="B33" s="253">
        <v>534623</v>
      </c>
      <c r="C33" s="254" t="s">
        <v>1077</v>
      </c>
      <c r="D33" s="254" t="s">
        <v>1016</v>
      </c>
      <c r="E33" s="254" t="s">
        <v>542</v>
      </c>
      <c r="F33" s="356">
        <v>75742</v>
      </c>
      <c r="G33" s="253">
        <v>32.590000000000003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44274</v>
      </c>
      <c r="B34" s="253">
        <v>534623</v>
      </c>
      <c r="C34" s="254" t="s">
        <v>1077</v>
      </c>
      <c r="D34" s="254" t="s">
        <v>1016</v>
      </c>
      <c r="E34" s="254" t="s">
        <v>543</v>
      </c>
      <c r="F34" s="356">
        <v>52100</v>
      </c>
      <c r="G34" s="253">
        <v>32.54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44274</v>
      </c>
      <c r="B35" s="253">
        <v>534623</v>
      </c>
      <c r="C35" s="254" t="s">
        <v>1077</v>
      </c>
      <c r="D35" s="254" t="s">
        <v>1017</v>
      </c>
      <c r="E35" s="254" t="s">
        <v>542</v>
      </c>
      <c r="F35" s="356">
        <v>50811</v>
      </c>
      <c r="G35" s="253">
        <v>32.42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44274</v>
      </c>
      <c r="B36" s="253">
        <v>534623</v>
      </c>
      <c r="C36" s="254" t="s">
        <v>1077</v>
      </c>
      <c r="D36" s="254" t="s">
        <v>1017</v>
      </c>
      <c r="E36" s="254" t="s">
        <v>543</v>
      </c>
      <c r="F36" s="356">
        <v>50811</v>
      </c>
      <c r="G36" s="253">
        <v>32.520000000000003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44274</v>
      </c>
      <c r="B37" s="253">
        <v>507912</v>
      </c>
      <c r="C37" s="254" t="s">
        <v>1015</v>
      </c>
      <c r="D37" s="254" t="s">
        <v>1017</v>
      </c>
      <c r="E37" s="254" t="s">
        <v>542</v>
      </c>
      <c r="F37" s="356">
        <v>301427</v>
      </c>
      <c r="G37" s="253">
        <v>71.36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44274</v>
      </c>
      <c r="B38" s="253">
        <v>507912</v>
      </c>
      <c r="C38" s="254" t="s">
        <v>1015</v>
      </c>
      <c r="D38" s="254" t="s">
        <v>1018</v>
      </c>
      <c r="E38" s="254" t="s">
        <v>543</v>
      </c>
      <c r="F38" s="356">
        <v>315557</v>
      </c>
      <c r="G38" s="253">
        <v>71.25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44274</v>
      </c>
      <c r="B39" s="253">
        <v>507912</v>
      </c>
      <c r="C39" s="254" t="s">
        <v>1015</v>
      </c>
      <c r="D39" s="254" t="s">
        <v>1078</v>
      </c>
      <c r="E39" s="254" t="s">
        <v>542</v>
      </c>
      <c r="F39" s="356">
        <v>179885</v>
      </c>
      <c r="G39" s="253">
        <v>71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44274</v>
      </c>
      <c r="B40" s="253">
        <v>507912</v>
      </c>
      <c r="C40" s="254" t="s">
        <v>1015</v>
      </c>
      <c r="D40" s="254" t="s">
        <v>1078</v>
      </c>
      <c r="E40" s="254" t="s">
        <v>543</v>
      </c>
      <c r="F40" s="356">
        <v>179885</v>
      </c>
      <c r="G40" s="253">
        <v>71.08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44274</v>
      </c>
      <c r="B41" s="253">
        <v>531221</v>
      </c>
      <c r="C41" s="254" t="s">
        <v>1079</v>
      </c>
      <c r="D41" s="254" t="s">
        <v>1080</v>
      </c>
      <c r="E41" s="254" t="s">
        <v>542</v>
      </c>
      <c r="F41" s="356">
        <v>111500</v>
      </c>
      <c r="G41" s="253">
        <v>3.55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44274</v>
      </c>
      <c r="B42" s="253">
        <v>531221</v>
      </c>
      <c r="C42" s="254" t="s">
        <v>1079</v>
      </c>
      <c r="D42" s="254" t="s">
        <v>1081</v>
      </c>
      <c r="E42" s="254" t="s">
        <v>543</v>
      </c>
      <c r="F42" s="356">
        <v>111500</v>
      </c>
      <c r="G42" s="253">
        <v>3.55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44274</v>
      </c>
      <c r="B43" s="253">
        <v>508922</v>
      </c>
      <c r="C43" s="254" t="s">
        <v>1082</v>
      </c>
      <c r="D43" s="254" t="s">
        <v>1083</v>
      </c>
      <c r="E43" s="254" t="s">
        <v>542</v>
      </c>
      <c r="F43" s="356">
        <v>314400</v>
      </c>
      <c r="G43" s="253">
        <v>9.94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44274</v>
      </c>
      <c r="B44" s="253">
        <v>508922</v>
      </c>
      <c r="C44" s="254" t="s">
        <v>1082</v>
      </c>
      <c r="D44" s="254" t="s">
        <v>1084</v>
      </c>
      <c r="E44" s="254" t="s">
        <v>543</v>
      </c>
      <c r="F44" s="356">
        <v>314400</v>
      </c>
      <c r="G44" s="253">
        <v>9.94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44274</v>
      </c>
      <c r="B45" s="253">
        <v>540416</v>
      </c>
      <c r="C45" s="254" t="s">
        <v>1019</v>
      </c>
      <c r="D45" s="254" t="s">
        <v>1020</v>
      </c>
      <c r="E45" s="254" t="s">
        <v>542</v>
      </c>
      <c r="F45" s="356">
        <v>1600</v>
      </c>
      <c r="G45" s="253">
        <v>90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44274</v>
      </c>
      <c r="B46" s="253">
        <v>540416</v>
      </c>
      <c r="C46" s="254" t="s">
        <v>1019</v>
      </c>
      <c r="D46" s="254" t="s">
        <v>1020</v>
      </c>
      <c r="E46" s="254" t="s">
        <v>543</v>
      </c>
      <c r="F46" s="356">
        <v>20800</v>
      </c>
      <c r="G46" s="253">
        <v>92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44274</v>
      </c>
      <c r="B47" s="253">
        <v>540416</v>
      </c>
      <c r="C47" s="254" t="s">
        <v>1019</v>
      </c>
      <c r="D47" s="254" t="s">
        <v>1085</v>
      </c>
      <c r="E47" s="254" t="s">
        <v>542</v>
      </c>
      <c r="F47" s="356">
        <v>20800</v>
      </c>
      <c r="G47" s="253">
        <v>92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44274</v>
      </c>
      <c r="B48" s="253">
        <v>523483</v>
      </c>
      <c r="C48" s="254" t="s">
        <v>1086</v>
      </c>
      <c r="D48" s="254" t="s">
        <v>1087</v>
      </c>
      <c r="E48" s="254" t="s">
        <v>543</v>
      </c>
      <c r="F48" s="356">
        <v>40000</v>
      </c>
      <c r="G48" s="253">
        <v>148.22999999999999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44274</v>
      </c>
      <c r="B49" s="253">
        <v>533285</v>
      </c>
      <c r="C49" s="254" t="s">
        <v>1022</v>
      </c>
      <c r="D49" s="254" t="s">
        <v>1023</v>
      </c>
      <c r="E49" s="254" t="s">
        <v>542</v>
      </c>
      <c r="F49" s="356">
        <v>245844</v>
      </c>
      <c r="G49" s="253">
        <v>17.75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44274</v>
      </c>
      <c r="B50" s="253">
        <v>533285</v>
      </c>
      <c r="C50" s="254" t="s">
        <v>1022</v>
      </c>
      <c r="D50" s="254" t="s">
        <v>1024</v>
      </c>
      <c r="E50" s="254" t="s">
        <v>543</v>
      </c>
      <c r="F50" s="356">
        <v>245844</v>
      </c>
      <c r="G50" s="253">
        <v>17.75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44274</v>
      </c>
      <c r="B51" s="253">
        <v>540175</v>
      </c>
      <c r="C51" s="254" t="s">
        <v>1088</v>
      </c>
      <c r="D51" s="254" t="s">
        <v>1089</v>
      </c>
      <c r="E51" s="254" t="s">
        <v>542</v>
      </c>
      <c r="F51" s="356">
        <v>26666</v>
      </c>
      <c r="G51" s="253">
        <v>10.96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44274</v>
      </c>
      <c r="B52" s="253">
        <v>540175</v>
      </c>
      <c r="C52" s="254" t="s">
        <v>1088</v>
      </c>
      <c r="D52" s="254" t="s">
        <v>1090</v>
      </c>
      <c r="E52" s="254" t="s">
        <v>542</v>
      </c>
      <c r="F52" s="356">
        <v>1</v>
      </c>
      <c r="G52" s="253">
        <v>11.67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44274</v>
      </c>
      <c r="B53" s="253">
        <v>540175</v>
      </c>
      <c r="C53" s="254" t="s">
        <v>1088</v>
      </c>
      <c r="D53" s="254" t="s">
        <v>1090</v>
      </c>
      <c r="E53" s="254" t="s">
        <v>543</v>
      </c>
      <c r="F53" s="356">
        <v>28766</v>
      </c>
      <c r="G53" s="253">
        <v>11.14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44274</v>
      </c>
      <c r="B54" s="253">
        <v>540175</v>
      </c>
      <c r="C54" s="254" t="s">
        <v>1088</v>
      </c>
      <c r="D54" s="254" t="s">
        <v>1091</v>
      </c>
      <c r="E54" s="254" t="s">
        <v>542</v>
      </c>
      <c r="F54" s="356">
        <v>29557</v>
      </c>
      <c r="G54" s="253">
        <v>11.14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44274</v>
      </c>
      <c r="B55" s="253">
        <v>540175</v>
      </c>
      <c r="C55" s="254" t="s">
        <v>1088</v>
      </c>
      <c r="D55" s="254" t="s">
        <v>1092</v>
      </c>
      <c r="E55" s="254" t="s">
        <v>543</v>
      </c>
      <c r="F55" s="356">
        <v>26667</v>
      </c>
      <c r="G55" s="253">
        <v>10.96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44274</v>
      </c>
      <c r="B56" s="253">
        <v>539561</v>
      </c>
      <c r="C56" s="254" t="s">
        <v>1093</v>
      </c>
      <c r="D56" s="254" t="s">
        <v>1094</v>
      </c>
      <c r="E56" s="254" t="s">
        <v>543</v>
      </c>
      <c r="F56" s="356">
        <v>110000</v>
      </c>
      <c r="G56" s="253">
        <v>42.58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44274</v>
      </c>
      <c r="B57" s="253">
        <v>539561</v>
      </c>
      <c r="C57" s="254" t="s">
        <v>1093</v>
      </c>
      <c r="D57" s="254" t="s">
        <v>1095</v>
      </c>
      <c r="E57" s="254" t="s">
        <v>542</v>
      </c>
      <c r="F57" s="356">
        <v>100000</v>
      </c>
      <c r="G57" s="253">
        <v>42.57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44274</v>
      </c>
      <c r="B58" s="253">
        <v>542145</v>
      </c>
      <c r="C58" s="254" t="s">
        <v>1096</v>
      </c>
      <c r="D58" s="254" t="s">
        <v>1097</v>
      </c>
      <c r="E58" s="254" t="s">
        <v>542</v>
      </c>
      <c r="F58" s="356">
        <v>78000</v>
      </c>
      <c r="G58" s="253">
        <v>65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44274</v>
      </c>
      <c r="B59" s="253">
        <v>542145</v>
      </c>
      <c r="C59" s="254" t="s">
        <v>1096</v>
      </c>
      <c r="D59" s="254" t="s">
        <v>1098</v>
      </c>
      <c r="E59" s="254" t="s">
        <v>543</v>
      </c>
      <c r="F59" s="356">
        <v>75000</v>
      </c>
      <c r="G59" s="253">
        <v>65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44274</v>
      </c>
      <c r="B60" s="253">
        <v>533168</v>
      </c>
      <c r="C60" s="254" t="s">
        <v>1099</v>
      </c>
      <c r="D60" s="254" t="s">
        <v>1100</v>
      </c>
      <c r="E60" s="254" t="s">
        <v>542</v>
      </c>
      <c r="F60" s="356">
        <v>650000</v>
      </c>
      <c r="G60" s="253">
        <v>107.4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44274</v>
      </c>
      <c r="B61" s="253">
        <v>533168</v>
      </c>
      <c r="C61" s="254" t="s">
        <v>1099</v>
      </c>
      <c r="D61" s="254" t="s">
        <v>1101</v>
      </c>
      <c r="E61" s="254" t="s">
        <v>543</v>
      </c>
      <c r="F61" s="356">
        <v>540000</v>
      </c>
      <c r="G61" s="253">
        <v>107.4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44274</v>
      </c>
      <c r="B62" s="253">
        <v>540259</v>
      </c>
      <c r="C62" s="254" t="s">
        <v>1102</v>
      </c>
      <c r="D62" s="254" t="s">
        <v>1016</v>
      </c>
      <c r="E62" s="254" t="s">
        <v>542</v>
      </c>
      <c r="F62" s="356">
        <v>114924</v>
      </c>
      <c r="G62" s="253">
        <v>15.97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44274</v>
      </c>
      <c r="B63" s="253">
        <v>540259</v>
      </c>
      <c r="C63" s="254" t="s">
        <v>1102</v>
      </c>
      <c r="D63" s="254" t="s">
        <v>1016</v>
      </c>
      <c r="E63" s="254" t="s">
        <v>543</v>
      </c>
      <c r="F63" s="356">
        <v>114924</v>
      </c>
      <c r="G63" s="253">
        <v>15.91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44274</v>
      </c>
      <c r="B64" s="253">
        <v>540259</v>
      </c>
      <c r="C64" s="254" t="s">
        <v>1102</v>
      </c>
      <c r="D64" s="254" t="s">
        <v>1103</v>
      </c>
      <c r="E64" s="254" t="s">
        <v>542</v>
      </c>
      <c r="F64" s="356">
        <v>62035</v>
      </c>
      <c r="G64" s="253">
        <v>16.350000000000001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44274</v>
      </c>
      <c r="B65" s="253">
        <v>540259</v>
      </c>
      <c r="C65" s="254" t="s">
        <v>1102</v>
      </c>
      <c r="D65" s="254" t="s">
        <v>1103</v>
      </c>
      <c r="E65" s="254" t="s">
        <v>543</v>
      </c>
      <c r="F65" s="356">
        <v>62026</v>
      </c>
      <c r="G65" s="253">
        <v>16.54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44274</v>
      </c>
      <c r="B66" s="253">
        <v>540259</v>
      </c>
      <c r="C66" s="254" t="s">
        <v>1102</v>
      </c>
      <c r="D66" s="254" t="s">
        <v>1017</v>
      </c>
      <c r="E66" s="254" t="s">
        <v>542</v>
      </c>
      <c r="F66" s="356">
        <v>275264</v>
      </c>
      <c r="G66" s="253">
        <v>16.73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44274</v>
      </c>
      <c r="B67" s="253">
        <v>540259</v>
      </c>
      <c r="C67" s="254" t="s">
        <v>1102</v>
      </c>
      <c r="D67" s="254" t="s">
        <v>1017</v>
      </c>
      <c r="E67" s="254" t="s">
        <v>543</v>
      </c>
      <c r="F67" s="356">
        <v>188962</v>
      </c>
      <c r="G67" s="253">
        <v>16.21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44274</v>
      </c>
      <c r="B68" s="253">
        <v>540259</v>
      </c>
      <c r="C68" s="254" t="s">
        <v>1102</v>
      </c>
      <c r="D68" s="254" t="s">
        <v>1078</v>
      </c>
      <c r="E68" s="254" t="s">
        <v>542</v>
      </c>
      <c r="F68" s="356">
        <v>89244</v>
      </c>
      <c r="G68" s="253">
        <v>16.59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44274</v>
      </c>
      <c r="B69" s="253">
        <v>540259</v>
      </c>
      <c r="C69" s="254" t="s">
        <v>1102</v>
      </c>
      <c r="D69" s="254" t="s">
        <v>1078</v>
      </c>
      <c r="E69" s="254" t="s">
        <v>543</v>
      </c>
      <c r="F69" s="356">
        <v>89244</v>
      </c>
      <c r="G69" s="253">
        <v>16.39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44274</v>
      </c>
      <c r="B70" s="253">
        <v>540259</v>
      </c>
      <c r="C70" s="254" t="s">
        <v>1102</v>
      </c>
      <c r="D70" s="254" t="s">
        <v>1104</v>
      </c>
      <c r="E70" s="254" t="s">
        <v>542</v>
      </c>
      <c r="F70" s="356">
        <v>102500</v>
      </c>
      <c r="G70" s="253">
        <v>16.010000000000002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44274</v>
      </c>
      <c r="B71" s="253">
        <v>540259</v>
      </c>
      <c r="C71" s="254" t="s">
        <v>1102</v>
      </c>
      <c r="D71" s="254" t="s">
        <v>1104</v>
      </c>
      <c r="E71" s="254" t="s">
        <v>543</v>
      </c>
      <c r="F71" s="356">
        <v>102609</v>
      </c>
      <c r="G71" s="253">
        <v>15.81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44274</v>
      </c>
      <c r="B72" s="253">
        <v>532217</v>
      </c>
      <c r="C72" s="254" t="s">
        <v>1105</v>
      </c>
      <c r="D72" s="254" t="s">
        <v>1106</v>
      </c>
      <c r="E72" s="254" t="s">
        <v>542</v>
      </c>
      <c r="F72" s="356">
        <v>80000</v>
      </c>
      <c r="G72" s="253">
        <v>3.73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44274</v>
      </c>
      <c r="B73" s="253">
        <v>532217</v>
      </c>
      <c r="C73" s="254" t="s">
        <v>1105</v>
      </c>
      <c r="D73" s="254" t="s">
        <v>1107</v>
      </c>
      <c r="E73" s="254" t="s">
        <v>542</v>
      </c>
      <c r="F73" s="356">
        <v>2</v>
      </c>
      <c r="G73" s="253">
        <v>3.73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44274</v>
      </c>
      <c r="B74" s="253">
        <v>532217</v>
      </c>
      <c r="C74" s="254" t="s">
        <v>1105</v>
      </c>
      <c r="D74" s="254" t="s">
        <v>1107</v>
      </c>
      <c r="E74" s="254" t="s">
        <v>543</v>
      </c>
      <c r="F74" s="356">
        <v>250000</v>
      </c>
      <c r="G74" s="253">
        <v>3.73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44274</v>
      </c>
      <c r="B75" s="253">
        <v>532217</v>
      </c>
      <c r="C75" s="254" t="s">
        <v>1105</v>
      </c>
      <c r="D75" s="254" t="s">
        <v>1014</v>
      </c>
      <c r="E75" s="254" t="s">
        <v>543</v>
      </c>
      <c r="F75" s="356">
        <v>88000</v>
      </c>
      <c r="G75" s="253">
        <v>3.73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44274</v>
      </c>
      <c r="B76" s="253">
        <v>532217</v>
      </c>
      <c r="C76" s="254" t="s">
        <v>1105</v>
      </c>
      <c r="D76" s="254" t="s">
        <v>1108</v>
      </c>
      <c r="E76" s="254" t="s">
        <v>542</v>
      </c>
      <c r="F76" s="356">
        <v>100000</v>
      </c>
      <c r="G76" s="253">
        <v>3.73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44274</v>
      </c>
      <c r="B77" s="253">
        <v>532217</v>
      </c>
      <c r="C77" s="254" t="s">
        <v>1105</v>
      </c>
      <c r="D77" s="254" t="s">
        <v>1109</v>
      </c>
      <c r="E77" s="254" t="s">
        <v>542</v>
      </c>
      <c r="F77" s="356">
        <v>57172</v>
      </c>
      <c r="G77" s="253">
        <v>3.73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44274</v>
      </c>
      <c r="B78" s="253">
        <v>531370</v>
      </c>
      <c r="C78" s="254" t="s">
        <v>1110</v>
      </c>
      <c r="D78" s="254" t="s">
        <v>1080</v>
      </c>
      <c r="E78" s="254" t="s">
        <v>542</v>
      </c>
      <c r="F78" s="356">
        <v>282886</v>
      </c>
      <c r="G78" s="253">
        <v>3.1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44274</v>
      </c>
      <c r="B79" s="253">
        <v>531370</v>
      </c>
      <c r="C79" s="254" t="s">
        <v>1110</v>
      </c>
      <c r="D79" s="254" t="s">
        <v>1081</v>
      </c>
      <c r="E79" s="254" t="s">
        <v>543</v>
      </c>
      <c r="F79" s="356">
        <v>282886</v>
      </c>
      <c r="G79" s="253">
        <v>3.1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44274</v>
      </c>
      <c r="B80" s="253">
        <v>539041</v>
      </c>
      <c r="C80" s="254" t="s">
        <v>1111</v>
      </c>
      <c r="D80" s="254" t="s">
        <v>1112</v>
      </c>
      <c r="E80" s="254" t="s">
        <v>543</v>
      </c>
      <c r="F80" s="356">
        <v>60000</v>
      </c>
      <c r="G80" s="253">
        <v>10.17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44274</v>
      </c>
      <c r="B81" s="253">
        <v>539041</v>
      </c>
      <c r="C81" s="254" t="s">
        <v>1111</v>
      </c>
      <c r="D81" s="254" t="s">
        <v>1113</v>
      </c>
      <c r="E81" s="254" t="s">
        <v>542</v>
      </c>
      <c r="F81" s="356">
        <v>65000</v>
      </c>
      <c r="G81" s="253">
        <v>10.17</v>
      </c>
      <c r="H81" s="325" t="s">
        <v>305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44274</v>
      </c>
      <c r="B82" s="253">
        <v>542923</v>
      </c>
      <c r="C82" s="254" t="s">
        <v>1114</v>
      </c>
      <c r="D82" s="254" t="s">
        <v>1115</v>
      </c>
      <c r="E82" s="254" t="s">
        <v>543</v>
      </c>
      <c r="F82" s="356">
        <v>70000</v>
      </c>
      <c r="G82" s="253">
        <v>9.32</v>
      </c>
      <c r="H82" s="325" t="s">
        <v>305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44274</v>
      </c>
      <c r="B83" s="253">
        <v>542923</v>
      </c>
      <c r="C83" s="254" t="s">
        <v>1114</v>
      </c>
      <c r="D83" s="254" t="s">
        <v>1116</v>
      </c>
      <c r="E83" s="254" t="s">
        <v>542</v>
      </c>
      <c r="F83" s="356">
        <v>80000</v>
      </c>
      <c r="G83" s="253">
        <v>9.36</v>
      </c>
      <c r="H83" s="325" t="s">
        <v>305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44274</v>
      </c>
      <c r="B84" s="253">
        <v>541228</v>
      </c>
      <c r="C84" s="254" t="s">
        <v>1117</v>
      </c>
      <c r="D84" s="254" t="s">
        <v>1118</v>
      </c>
      <c r="E84" s="254" t="s">
        <v>542</v>
      </c>
      <c r="F84" s="356">
        <v>436000</v>
      </c>
      <c r="G84" s="253">
        <v>7.87</v>
      </c>
      <c r="H84" s="325" t="s">
        <v>305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44274</v>
      </c>
      <c r="B85" s="253">
        <v>541228</v>
      </c>
      <c r="C85" s="254" t="s">
        <v>1117</v>
      </c>
      <c r="D85" s="254" t="s">
        <v>1119</v>
      </c>
      <c r="E85" s="254" t="s">
        <v>543</v>
      </c>
      <c r="F85" s="356">
        <v>100000</v>
      </c>
      <c r="G85" s="253">
        <v>7.8</v>
      </c>
      <c r="H85" s="325" t="s">
        <v>305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44274</v>
      </c>
      <c r="B86" s="253">
        <v>541228</v>
      </c>
      <c r="C86" s="254" t="s">
        <v>1117</v>
      </c>
      <c r="D86" s="254" t="s">
        <v>1120</v>
      </c>
      <c r="E86" s="254" t="s">
        <v>543</v>
      </c>
      <c r="F86" s="356">
        <v>332000</v>
      </c>
      <c r="G86" s="253">
        <v>7.9</v>
      </c>
      <c r="H86" s="325" t="s">
        <v>305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44274</v>
      </c>
      <c r="B87" s="253">
        <v>542667</v>
      </c>
      <c r="C87" s="254" t="s">
        <v>1121</v>
      </c>
      <c r="D87" s="254" t="s">
        <v>1122</v>
      </c>
      <c r="E87" s="254" t="s">
        <v>543</v>
      </c>
      <c r="F87" s="356">
        <v>56000</v>
      </c>
      <c r="G87" s="253">
        <v>34.75</v>
      </c>
      <c r="H87" s="325" t="s">
        <v>305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44274</v>
      </c>
      <c r="B88" s="253">
        <v>522209</v>
      </c>
      <c r="C88" s="254" t="s">
        <v>1123</v>
      </c>
      <c r="D88" s="254" t="s">
        <v>1124</v>
      </c>
      <c r="E88" s="254" t="s">
        <v>542</v>
      </c>
      <c r="F88" s="356">
        <v>184010</v>
      </c>
      <c r="G88" s="253">
        <v>2.72</v>
      </c>
      <c r="H88" s="325" t="s">
        <v>305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44274</v>
      </c>
      <c r="B89" s="253">
        <v>522209</v>
      </c>
      <c r="C89" s="254" t="s">
        <v>1123</v>
      </c>
      <c r="D89" s="254" t="s">
        <v>1125</v>
      </c>
      <c r="E89" s="254" t="s">
        <v>543</v>
      </c>
      <c r="F89" s="356">
        <v>194860</v>
      </c>
      <c r="G89" s="253">
        <v>2.72</v>
      </c>
      <c r="H89" s="325" t="s">
        <v>305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44274</v>
      </c>
      <c r="B90" s="253" t="s">
        <v>1025</v>
      </c>
      <c r="C90" s="254" t="s">
        <v>1026</v>
      </c>
      <c r="D90" s="254" t="s">
        <v>1021</v>
      </c>
      <c r="E90" s="254" t="s">
        <v>542</v>
      </c>
      <c r="F90" s="356">
        <v>99000</v>
      </c>
      <c r="G90" s="253">
        <v>51</v>
      </c>
      <c r="H90" s="325" t="s">
        <v>880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44274</v>
      </c>
      <c r="B91" s="253" t="s">
        <v>1126</v>
      </c>
      <c r="C91" s="254" t="s">
        <v>1127</v>
      </c>
      <c r="D91" s="254" t="s">
        <v>1128</v>
      </c>
      <c r="E91" s="254" t="s">
        <v>542</v>
      </c>
      <c r="F91" s="356">
        <v>58000</v>
      </c>
      <c r="G91" s="253">
        <v>127.5</v>
      </c>
      <c r="H91" s="325" t="s">
        <v>880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44274</v>
      </c>
      <c r="B92" s="253" t="s">
        <v>734</v>
      </c>
      <c r="C92" s="254" t="s">
        <v>1129</v>
      </c>
      <c r="D92" s="254" t="s">
        <v>1130</v>
      </c>
      <c r="E92" s="254" t="s">
        <v>542</v>
      </c>
      <c r="F92" s="356">
        <v>487946</v>
      </c>
      <c r="G92" s="253">
        <v>753.7</v>
      </c>
      <c r="H92" s="325" t="s">
        <v>880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44274</v>
      </c>
      <c r="B93" s="253" t="s">
        <v>736</v>
      </c>
      <c r="C93" s="254" t="s">
        <v>1131</v>
      </c>
      <c r="D93" s="254" t="s">
        <v>1132</v>
      </c>
      <c r="E93" s="254" t="s">
        <v>542</v>
      </c>
      <c r="F93" s="356">
        <v>139019</v>
      </c>
      <c r="G93" s="253">
        <v>5351.46</v>
      </c>
      <c r="H93" s="325" t="s">
        <v>880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44274</v>
      </c>
      <c r="B94" s="253" t="s">
        <v>293</v>
      </c>
      <c r="C94" s="254" t="s">
        <v>1133</v>
      </c>
      <c r="D94" s="254" t="s">
        <v>1132</v>
      </c>
      <c r="E94" s="254" t="s">
        <v>542</v>
      </c>
      <c r="F94" s="356">
        <v>229855</v>
      </c>
      <c r="G94" s="253">
        <v>2200.4899999999998</v>
      </c>
      <c r="H94" s="325" t="s">
        <v>880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44274</v>
      </c>
      <c r="B95" s="253" t="s">
        <v>1134</v>
      </c>
      <c r="C95" s="254" t="s">
        <v>1135</v>
      </c>
      <c r="D95" s="254" t="s">
        <v>1136</v>
      </c>
      <c r="E95" s="254" t="s">
        <v>542</v>
      </c>
      <c r="F95" s="356">
        <v>65000</v>
      </c>
      <c r="G95" s="253">
        <v>48</v>
      </c>
      <c r="H95" s="325" t="s">
        <v>880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44274</v>
      </c>
      <c r="B96" s="253" t="s">
        <v>800</v>
      </c>
      <c r="C96" s="254" t="s">
        <v>1137</v>
      </c>
      <c r="D96" s="254" t="s">
        <v>1132</v>
      </c>
      <c r="E96" s="254" t="s">
        <v>542</v>
      </c>
      <c r="F96" s="356">
        <v>25215483</v>
      </c>
      <c r="G96" s="253">
        <v>19.91</v>
      </c>
      <c r="H96" s="325" t="s">
        <v>880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44274</v>
      </c>
      <c r="B97" s="253" t="s">
        <v>319</v>
      </c>
      <c r="C97" s="254" t="s">
        <v>1138</v>
      </c>
      <c r="D97" s="254" t="s">
        <v>1132</v>
      </c>
      <c r="E97" s="254" t="s">
        <v>542</v>
      </c>
      <c r="F97" s="356">
        <v>1830446</v>
      </c>
      <c r="G97" s="253">
        <v>250.03</v>
      </c>
      <c r="H97" s="325" t="s">
        <v>880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44274</v>
      </c>
      <c r="B98" s="253" t="s">
        <v>329</v>
      </c>
      <c r="C98" s="254" t="s">
        <v>1139</v>
      </c>
      <c r="D98" s="254" t="s">
        <v>1132</v>
      </c>
      <c r="E98" s="254" t="s">
        <v>542</v>
      </c>
      <c r="F98" s="356">
        <v>1047918</v>
      </c>
      <c r="G98" s="253">
        <v>608.57000000000005</v>
      </c>
      <c r="H98" s="325" t="s">
        <v>880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44274</v>
      </c>
      <c r="B99" s="253" t="s">
        <v>1140</v>
      </c>
      <c r="C99" s="254" t="s">
        <v>1141</v>
      </c>
      <c r="D99" s="254" t="s">
        <v>1132</v>
      </c>
      <c r="E99" s="254" t="s">
        <v>542</v>
      </c>
      <c r="F99" s="356">
        <v>11186212</v>
      </c>
      <c r="G99" s="253">
        <v>58.9</v>
      </c>
      <c r="H99" s="325" t="s">
        <v>880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44274</v>
      </c>
      <c r="B100" s="253" t="s">
        <v>337</v>
      </c>
      <c r="C100" s="254" t="s">
        <v>1142</v>
      </c>
      <c r="D100" s="254" t="s">
        <v>1132</v>
      </c>
      <c r="E100" s="254" t="s">
        <v>542</v>
      </c>
      <c r="F100" s="356">
        <v>1568275</v>
      </c>
      <c r="G100" s="253">
        <v>688.32</v>
      </c>
      <c r="H100" s="325" t="s">
        <v>880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44274</v>
      </c>
      <c r="B101" s="253" t="s">
        <v>338</v>
      </c>
      <c r="C101" s="254" t="s">
        <v>1143</v>
      </c>
      <c r="D101" s="254" t="s">
        <v>1132</v>
      </c>
      <c r="E101" s="254" t="s">
        <v>542</v>
      </c>
      <c r="F101" s="356">
        <v>1536306</v>
      </c>
      <c r="G101" s="253">
        <v>660.13</v>
      </c>
      <c r="H101" s="325" t="s">
        <v>880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44274</v>
      </c>
      <c r="B102" s="253" t="s">
        <v>1144</v>
      </c>
      <c r="C102" s="254" t="s">
        <v>1145</v>
      </c>
      <c r="D102" s="254" t="s">
        <v>1146</v>
      </c>
      <c r="E102" s="254" t="s">
        <v>542</v>
      </c>
      <c r="F102" s="356">
        <v>920739</v>
      </c>
      <c r="G102" s="253">
        <v>210.56</v>
      </c>
      <c r="H102" s="325" t="s">
        <v>880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44274</v>
      </c>
      <c r="B103" s="253" t="s">
        <v>1144</v>
      </c>
      <c r="C103" s="254" t="s">
        <v>1145</v>
      </c>
      <c r="D103" s="254" t="s">
        <v>1147</v>
      </c>
      <c r="E103" s="254" t="s">
        <v>542</v>
      </c>
      <c r="F103" s="356">
        <v>1124646</v>
      </c>
      <c r="G103" s="253">
        <v>209.19</v>
      </c>
      <c r="H103" s="325" t="s">
        <v>880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44274</v>
      </c>
      <c r="B104" s="253" t="s">
        <v>1144</v>
      </c>
      <c r="C104" s="254" t="s">
        <v>1145</v>
      </c>
      <c r="D104" s="254" t="s">
        <v>1148</v>
      </c>
      <c r="E104" s="254" t="s">
        <v>542</v>
      </c>
      <c r="F104" s="356">
        <v>598659</v>
      </c>
      <c r="G104" s="253">
        <v>207.1</v>
      </c>
      <c r="H104" s="325" t="s">
        <v>880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44274</v>
      </c>
      <c r="B105" s="253" t="s">
        <v>1144</v>
      </c>
      <c r="C105" s="254" t="s">
        <v>1145</v>
      </c>
      <c r="D105" s="254" t="s">
        <v>1149</v>
      </c>
      <c r="E105" s="254" t="s">
        <v>542</v>
      </c>
      <c r="F105" s="356">
        <v>744554</v>
      </c>
      <c r="G105" s="253">
        <v>209.28</v>
      </c>
      <c r="H105" s="325" t="s">
        <v>880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44274</v>
      </c>
      <c r="B106" s="253" t="s">
        <v>1144</v>
      </c>
      <c r="C106" s="254" t="s">
        <v>1145</v>
      </c>
      <c r="D106" s="254" t="s">
        <v>1130</v>
      </c>
      <c r="E106" s="254" t="s">
        <v>542</v>
      </c>
      <c r="F106" s="356">
        <v>1199075</v>
      </c>
      <c r="G106" s="253">
        <v>210.1</v>
      </c>
      <c r="H106" s="325" t="s">
        <v>880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44274</v>
      </c>
      <c r="B107" s="253" t="s">
        <v>1144</v>
      </c>
      <c r="C107" s="254" t="s">
        <v>1145</v>
      </c>
      <c r="D107" s="254" t="s">
        <v>1150</v>
      </c>
      <c r="E107" s="254" t="s">
        <v>542</v>
      </c>
      <c r="F107" s="356">
        <v>566259</v>
      </c>
      <c r="G107" s="253">
        <v>208.67</v>
      </c>
      <c r="H107" s="325" t="s">
        <v>880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44274</v>
      </c>
      <c r="B108" s="253" t="s">
        <v>1144</v>
      </c>
      <c r="C108" s="254" t="s">
        <v>1145</v>
      </c>
      <c r="D108" s="254" t="s">
        <v>1151</v>
      </c>
      <c r="E108" s="254" t="s">
        <v>542</v>
      </c>
      <c r="F108" s="356">
        <v>701421</v>
      </c>
      <c r="G108" s="253">
        <v>210.99</v>
      </c>
      <c r="H108" s="325" t="s">
        <v>880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44274</v>
      </c>
      <c r="B109" s="253" t="s">
        <v>1144</v>
      </c>
      <c r="C109" s="254" t="s">
        <v>1145</v>
      </c>
      <c r="D109" s="254" t="s">
        <v>1152</v>
      </c>
      <c r="E109" s="254" t="s">
        <v>542</v>
      </c>
      <c r="F109" s="356">
        <v>741950</v>
      </c>
      <c r="G109" s="253">
        <v>209.17</v>
      </c>
      <c r="H109" s="325" t="s">
        <v>880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44274</v>
      </c>
      <c r="B110" s="253" t="s">
        <v>1144</v>
      </c>
      <c r="C110" s="254" t="s">
        <v>1145</v>
      </c>
      <c r="D110" s="254" t="s">
        <v>1153</v>
      </c>
      <c r="E110" s="254" t="s">
        <v>542</v>
      </c>
      <c r="F110" s="356">
        <v>1585770</v>
      </c>
      <c r="G110" s="253">
        <v>210.29</v>
      </c>
      <c r="H110" s="325" t="s">
        <v>880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44274</v>
      </c>
      <c r="B111" s="253" t="s">
        <v>835</v>
      </c>
      <c r="C111" s="254" t="s">
        <v>1154</v>
      </c>
      <c r="D111" s="254" t="s">
        <v>1132</v>
      </c>
      <c r="E111" s="254" t="s">
        <v>542</v>
      </c>
      <c r="F111" s="356">
        <v>2936779</v>
      </c>
      <c r="G111" s="253">
        <v>211.15</v>
      </c>
      <c r="H111" s="325" t="s">
        <v>880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44274</v>
      </c>
      <c r="B112" s="253" t="s">
        <v>352</v>
      </c>
      <c r="C112" s="254" t="s">
        <v>1155</v>
      </c>
      <c r="D112" s="254" t="s">
        <v>1132</v>
      </c>
      <c r="E112" s="254" t="s">
        <v>542</v>
      </c>
      <c r="F112" s="356">
        <v>994897</v>
      </c>
      <c r="G112" s="253">
        <v>578.27</v>
      </c>
      <c r="H112" s="325" t="s">
        <v>880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44274</v>
      </c>
      <c r="B113" s="253" t="s">
        <v>358</v>
      </c>
      <c r="C113" s="254" t="s">
        <v>1156</v>
      </c>
      <c r="D113" s="254" t="s">
        <v>1132</v>
      </c>
      <c r="E113" s="254" t="s">
        <v>542</v>
      </c>
      <c r="F113" s="356">
        <v>5870451</v>
      </c>
      <c r="G113" s="253">
        <v>111.49</v>
      </c>
      <c r="H113" s="325" t="s">
        <v>880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44274</v>
      </c>
      <c r="B114" s="253" t="s">
        <v>386</v>
      </c>
      <c r="C114" s="254" t="s">
        <v>1157</v>
      </c>
      <c r="D114" s="254" t="s">
        <v>1132</v>
      </c>
      <c r="E114" s="254" t="s">
        <v>542</v>
      </c>
      <c r="F114" s="356">
        <v>70589</v>
      </c>
      <c r="G114" s="253">
        <v>43009.54</v>
      </c>
      <c r="H114" s="325" t="s">
        <v>880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44274</v>
      </c>
      <c r="B115" s="253" t="s">
        <v>115</v>
      </c>
      <c r="C115" s="254" t="s">
        <v>1158</v>
      </c>
      <c r="D115" s="254" t="s">
        <v>1159</v>
      </c>
      <c r="E115" s="254" t="s">
        <v>542</v>
      </c>
      <c r="F115" s="356">
        <v>2429998</v>
      </c>
      <c r="G115" s="253">
        <v>215.43</v>
      </c>
      <c r="H115" s="325" t="s">
        <v>880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44274</v>
      </c>
      <c r="B116" s="253" t="s">
        <v>398</v>
      </c>
      <c r="C116" s="254" t="s">
        <v>1160</v>
      </c>
      <c r="D116" s="254" t="s">
        <v>1132</v>
      </c>
      <c r="E116" s="254" t="s">
        <v>542</v>
      </c>
      <c r="F116" s="356">
        <v>3093250</v>
      </c>
      <c r="G116" s="253">
        <v>370.75</v>
      </c>
      <c r="H116" s="325" t="s">
        <v>880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44274</v>
      </c>
      <c r="B117" s="253" t="s">
        <v>391</v>
      </c>
      <c r="C117" s="254" t="s">
        <v>1161</v>
      </c>
      <c r="D117" s="254" t="s">
        <v>1132</v>
      </c>
      <c r="E117" s="254" t="s">
        <v>542</v>
      </c>
      <c r="F117" s="356">
        <v>6208217</v>
      </c>
      <c r="G117" s="253">
        <v>301.83</v>
      </c>
      <c r="H117" s="325" t="s">
        <v>880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44274</v>
      </c>
      <c r="B118" s="253" t="s">
        <v>747</v>
      </c>
      <c r="C118" s="254" t="s">
        <v>1162</v>
      </c>
      <c r="D118" s="254" t="s">
        <v>1132</v>
      </c>
      <c r="E118" s="254" t="s">
        <v>542</v>
      </c>
      <c r="F118" s="356">
        <v>184193</v>
      </c>
      <c r="G118" s="253">
        <v>8140.57</v>
      </c>
      <c r="H118" s="325" t="s">
        <v>880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44274</v>
      </c>
      <c r="B119" s="253" t="s">
        <v>1163</v>
      </c>
      <c r="C119" s="254" t="s">
        <v>1164</v>
      </c>
      <c r="D119" s="254" t="s">
        <v>1132</v>
      </c>
      <c r="E119" s="254" t="s">
        <v>542</v>
      </c>
      <c r="F119" s="356">
        <v>1528201</v>
      </c>
      <c r="G119" s="253">
        <v>669.28</v>
      </c>
      <c r="H119" s="325" t="s">
        <v>880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44274</v>
      </c>
      <c r="B120" s="253" t="s">
        <v>427</v>
      </c>
      <c r="C120" s="254" t="s">
        <v>1165</v>
      </c>
      <c r="D120" s="254" t="s">
        <v>1166</v>
      </c>
      <c r="E120" s="254" t="s">
        <v>542</v>
      </c>
      <c r="F120" s="356">
        <v>464072</v>
      </c>
      <c r="G120" s="253">
        <v>216</v>
      </c>
      <c r="H120" s="325" t="s">
        <v>880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44274</v>
      </c>
      <c r="B121" s="253" t="s">
        <v>428</v>
      </c>
      <c r="C121" s="254" t="s">
        <v>1167</v>
      </c>
      <c r="D121" s="254" t="s">
        <v>1132</v>
      </c>
      <c r="E121" s="254" t="s">
        <v>542</v>
      </c>
      <c r="F121" s="356">
        <v>101831</v>
      </c>
      <c r="G121" s="253">
        <v>6966.9</v>
      </c>
      <c r="H121" s="325" t="s">
        <v>880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44274</v>
      </c>
      <c r="B122" s="253" t="s">
        <v>1168</v>
      </c>
      <c r="C122" s="254" t="s">
        <v>1169</v>
      </c>
      <c r="D122" s="254" t="s">
        <v>1170</v>
      </c>
      <c r="E122" s="254" t="s">
        <v>542</v>
      </c>
      <c r="F122" s="356">
        <v>73998</v>
      </c>
      <c r="G122" s="253">
        <v>49.03</v>
      </c>
      <c r="H122" s="325" t="s">
        <v>880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44274</v>
      </c>
      <c r="B123" s="253" t="s">
        <v>1027</v>
      </c>
      <c r="C123" s="254" t="s">
        <v>1028</v>
      </c>
      <c r="D123" s="254" t="s">
        <v>1029</v>
      </c>
      <c r="E123" s="254" t="s">
        <v>542</v>
      </c>
      <c r="F123" s="356">
        <v>1270059</v>
      </c>
      <c r="G123" s="253">
        <v>69.53</v>
      </c>
      <c r="H123" s="325" t="s">
        <v>880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44274</v>
      </c>
      <c r="B124" s="253" t="s">
        <v>448</v>
      </c>
      <c r="C124" s="254" t="s">
        <v>1171</v>
      </c>
      <c r="D124" s="254" t="s">
        <v>1132</v>
      </c>
      <c r="E124" s="254" t="s">
        <v>542</v>
      </c>
      <c r="F124" s="356">
        <v>1470158</v>
      </c>
      <c r="G124" s="253">
        <v>385.42</v>
      </c>
      <c r="H124" s="325" t="s">
        <v>880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44274</v>
      </c>
      <c r="B125" s="253" t="s">
        <v>471</v>
      </c>
      <c r="C125" s="254" t="s">
        <v>1172</v>
      </c>
      <c r="D125" s="254" t="s">
        <v>1132</v>
      </c>
      <c r="E125" s="254" t="s">
        <v>542</v>
      </c>
      <c r="F125" s="356">
        <v>334361</v>
      </c>
      <c r="G125" s="253">
        <v>1889.83</v>
      </c>
      <c r="H125" s="325" t="s">
        <v>880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44274</v>
      </c>
      <c r="B126" s="253" t="s">
        <v>1173</v>
      </c>
      <c r="C126" s="254" t="s">
        <v>1174</v>
      </c>
      <c r="D126" s="254" t="s">
        <v>1175</v>
      </c>
      <c r="E126" s="254" t="s">
        <v>542</v>
      </c>
      <c r="F126" s="356">
        <v>6000</v>
      </c>
      <c r="G126" s="253">
        <v>412</v>
      </c>
      <c r="H126" s="325" t="s">
        <v>880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44274</v>
      </c>
      <c r="B127" s="253" t="s">
        <v>487</v>
      </c>
      <c r="C127" s="254" t="s">
        <v>1176</v>
      </c>
      <c r="D127" s="254" t="s">
        <v>1132</v>
      </c>
      <c r="E127" s="254" t="s">
        <v>542</v>
      </c>
      <c r="F127" s="356">
        <v>1324744</v>
      </c>
      <c r="G127" s="253">
        <v>471.01</v>
      </c>
      <c r="H127" s="325" t="s">
        <v>880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44274</v>
      </c>
      <c r="B128" s="253" t="s">
        <v>1177</v>
      </c>
      <c r="C128" s="254" t="s">
        <v>1178</v>
      </c>
      <c r="D128" s="254" t="s">
        <v>1132</v>
      </c>
      <c r="E128" s="254" t="s">
        <v>542</v>
      </c>
      <c r="F128" s="356">
        <v>1112115</v>
      </c>
      <c r="G128" s="253">
        <v>881.96</v>
      </c>
      <c r="H128" s="325" t="s">
        <v>880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1:35">
      <c r="A129" s="230">
        <v>44274</v>
      </c>
      <c r="B129" s="253" t="s">
        <v>177</v>
      </c>
      <c r="C129" s="254" t="s">
        <v>1179</v>
      </c>
      <c r="D129" s="254" t="s">
        <v>1132</v>
      </c>
      <c r="E129" s="254" t="s">
        <v>542</v>
      </c>
      <c r="F129" s="356">
        <v>5321023</v>
      </c>
      <c r="G129" s="253">
        <v>746.1</v>
      </c>
      <c r="H129" s="325" t="s">
        <v>880</v>
      </c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1:35">
      <c r="A130" s="230">
        <v>44274</v>
      </c>
      <c r="B130" s="253" t="s">
        <v>519</v>
      </c>
      <c r="C130" s="254" t="s">
        <v>1180</v>
      </c>
      <c r="D130" s="254" t="s">
        <v>1132</v>
      </c>
      <c r="E130" s="254" t="s">
        <v>542</v>
      </c>
      <c r="F130" s="356">
        <v>242499</v>
      </c>
      <c r="G130" s="253">
        <v>3922.13</v>
      </c>
      <c r="H130" s="325" t="s">
        <v>880</v>
      </c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1:35">
      <c r="A131" s="230">
        <v>44274</v>
      </c>
      <c r="B131" s="253" t="s">
        <v>771</v>
      </c>
      <c r="C131" s="254" t="s">
        <v>1181</v>
      </c>
      <c r="D131" s="254" t="s">
        <v>1132</v>
      </c>
      <c r="E131" s="254" t="s">
        <v>542</v>
      </c>
      <c r="F131" s="356">
        <v>1676852</v>
      </c>
      <c r="G131" s="253">
        <v>470.77</v>
      </c>
      <c r="H131" s="325" t="s">
        <v>880</v>
      </c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1:35">
      <c r="A132" s="230">
        <v>44274</v>
      </c>
      <c r="B132" s="253" t="s">
        <v>530</v>
      </c>
      <c r="C132" s="254" t="s">
        <v>1182</v>
      </c>
      <c r="D132" s="254" t="s">
        <v>1132</v>
      </c>
      <c r="E132" s="254" t="s">
        <v>542</v>
      </c>
      <c r="F132" s="356">
        <v>2137468</v>
      </c>
      <c r="G132" s="253">
        <v>295.31</v>
      </c>
      <c r="H132" s="325" t="s">
        <v>880</v>
      </c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1:35">
      <c r="A133" s="230">
        <v>44274</v>
      </c>
      <c r="B133" s="253" t="s">
        <v>531</v>
      </c>
      <c r="C133" s="254" t="s">
        <v>1183</v>
      </c>
      <c r="D133" s="254" t="s">
        <v>1132</v>
      </c>
      <c r="E133" s="254" t="s">
        <v>542</v>
      </c>
      <c r="F133" s="356">
        <v>393492</v>
      </c>
      <c r="G133" s="253">
        <v>1862.8</v>
      </c>
      <c r="H133" s="325" t="s">
        <v>880</v>
      </c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1:35">
      <c r="A134" s="230">
        <v>44274</v>
      </c>
      <c r="B134" s="253" t="s">
        <v>1025</v>
      </c>
      <c r="C134" s="254" t="s">
        <v>1026</v>
      </c>
      <c r="D134" s="254" t="s">
        <v>1184</v>
      </c>
      <c r="E134" s="254" t="s">
        <v>543</v>
      </c>
      <c r="F134" s="356">
        <v>99000</v>
      </c>
      <c r="G134" s="253">
        <v>51</v>
      </c>
      <c r="H134" s="325" t="s">
        <v>880</v>
      </c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1:35">
      <c r="A135" s="230">
        <v>44274</v>
      </c>
      <c r="B135" s="253" t="s">
        <v>734</v>
      </c>
      <c r="C135" s="254" t="s">
        <v>1129</v>
      </c>
      <c r="D135" s="254" t="s">
        <v>1130</v>
      </c>
      <c r="E135" s="254" t="s">
        <v>543</v>
      </c>
      <c r="F135" s="356">
        <v>487946</v>
      </c>
      <c r="G135" s="253">
        <v>754.04</v>
      </c>
      <c r="H135" s="325" t="s">
        <v>880</v>
      </c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1:35">
      <c r="A136" s="230">
        <v>44274</v>
      </c>
      <c r="B136" s="253" t="s">
        <v>1134</v>
      </c>
      <c r="C136" s="254" t="s">
        <v>1135</v>
      </c>
      <c r="D136" s="254" t="s">
        <v>1185</v>
      </c>
      <c r="E136" s="254" t="s">
        <v>543</v>
      </c>
      <c r="F136" s="356">
        <v>65000</v>
      </c>
      <c r="G136" s="253">
        <v>48</v>
      </c>
      <c r="H136" s="325" t="s">
        <v>880</v>
      </c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1:35">
      <c r="A137" s="230">
        <v>44274</v>
      </c>
      <c r="B137" s="253" t="s">
        <v>338</v>
      </c>
      <c r="C137" s="254" t="s">
        <v>1143</v>
      </c>
      <c r="D137" s="254" t="s">
        <v>1159</v>
      </c>
      <c r="E137" s="254" t="s">
        <v>543</v>
      </c>
      <c r="F137" s="356">
        <v>718688</v>
      </c>
      <c r="G137" s="253">
        <v>659.68</v>
      </c>
      <c r="H137" s="325" t="s">
        <v>880</v>
      </c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1:35">
      <c r="A138" s="230">
        <v>44274</v>
      </c>
      <c r="B138" s="253" t="s">
        <v>1186</v>
      </c>
      <c r="C138" s="254" t="s">
        <v>1187</v>
      </c>
      <c r="D138" s="254" t="s">
        <v>1073</v>
      </c>
      <c r="E138" s="254" t="s">
        <v>543</v>
      </c>
      <c r="F138" s="356">
        <v>69590</v>
      </c>
      <c r="G138" s="253">
        <v>181.05</v>
      </c>
      <c r="H138" s="325" t="s">
        <v>880</v>
      </c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1:35">
      <c r="A139" s="230">
        <v>44274</v>
      </c>
      <c r="B139" s="253" t="s">
        <v>1144</v>
      </c>
      <c r="C139" s="254" t="s">
        <v>1145</v>
      </c>
      <c r="D139" s="254" t="s">
        <v>1148</v>
      </c>
      <c r="E139" s="254" t="s">
        <v>543</v>
      </c>
      <c r="F139" s="356">
        <v>598659</v>
      </c>
      <c r="G139" s="253">
        <v>207.36</v>
      </c>
      <c r="H139" s="325" t="s">
        <v>880</v>
      </c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1:35">
      <c r="A140" s="230">
        <v>44274</v>
      </c>
      <c r="B140" s="253" t="s">
        <v>1144</v>
      </c>
      <c r="C140" s="254" t="s">
        <v>1145</v>
      </c>
      <c r="D140" s="254" t="s">
        <v>1152</v>
      </c>
      <c r="E140" s="254" t="s">
        <v>543</v>
      </c>
      <c r="F140" s="356">
        <v>741950</v>
      </c>
      <c r="G140" s="253">
        <v>208.87</v>
      </c>
      <c r="H140" s="325" t="s">
        <v>880</v>
      </c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1:35">
      <c r="A141" s="230">
        <v>44274</v>
      </c>
      <c r="B141" s="253" t="s">
        <v>1144</v>
      </c>
      <c r="C141" s="254" t="s">
        <v>1145</v>
      </c>
      <c r="D141" s="254" t="s">
        <v>1146</v>
      </c>
      <c r="E141" s="254" t="s">
        <v>543</v>
      </c>
      <c r="F141" s="356">
        <v>920739</v>
      </c>
      <c r="G141" s="253">
        <v>210.7</v>
      </c>
      <c r="H141" s="325" t="s">
        <v>880</v>
      </c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1:35">
      <c r="A142" s="230">
        <v>44274</v>
      </c>
      <c r="B142" s="253" t="s">
        <v>1144</v>
      </c>
      <c r="C142" s="254" t="s">
        <v>1145</v>
      </c>
      <c r="D142" s="254" t="s">
        <v>1151</v>
      </c>
      <c r="E142" s="254" t="s">
        <v>543</v>
      </c>
      <c r="F142" s="356">
        <v>701421</v>
      </c>
      <c r="G142" s="253">
        <v>209.56</v>
      </c>
      <c r="H142" s="325" t="s">
        <v>880</v>
      </c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1:35">
      <c r="A143" s="230">
        <v>44274</v>
      </c>
      <c r="B143" s="253" t="s">
        <v>1144</v>
      </c>
      <c r="C143" s="254" t="s">
        <v>1145</v>
      </c>
      <c r="D143" s="254" t="s">
        <v>1147</v>
      </c>
      <c r="E143" s="254" t="s">
        <v>543</v>
      </c>
      <c r="F143" s="356">
        <v>1148020</v>
      </c>
      <c r="G143" s="253">
        <v>209.22</v>
      </c>
      <c r="H143" s="325" t="s">
        <v>880</v>
      </c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1:35">
      <c r="A144" s="230">
        <v>44274</v>
      </c>
      <c r="B144" s="253" t="s">
        <v>1144</v>
      </c>
      <c r="C144" s="254" t="s">
        <v>1145</v>
      </c>
      <c r="D144" s="254" t="s">
        <v>1153</v>
      </c>
      <c r="E144" s="254" t="s">
        <v>543</v>
      </c>
      <c r="F144" s="356">
        <v>1585770</v>
      </c>
      <c r="G144" s="253">
        <v>210.2</v>
      </c>
      <c r="H144" s="325" t="s">
        <v>880</v>
      </c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1:35">
      <c r="A145" s="230">
        <v>44274</v>
      </c>
      <c r="B145" s="253" t="s">
        <v>1144</v>
      </c>
      <c r="C145" s="254" t="s">
        <v>1145</v>
      </c>
      <c r="D145" s="254" t="s">
        <v>1150</v>
      </c>
      <c r="E145" s="254" t="s">
        <v>543</v>
      </c>
      <c r="F145" s="356">
        <v>563759</v>
      </c>
      <c r="G145" s="253">
        <v>209.13</v>
      </c>
      <c r="H145" s="325" t="s">
        <v>880</v>
      </c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1:35">
      <c r="A146" s="230">
        <v>44274</v>
      </c>
      <c r="B146" s="253" t="s">
        <v>1144</v>
      </c>
      <c r="C146" s="254" t="s">
        <v>1145</v>
      </c>
      <c r="D146" s="254" t="s">
        <v>1130</v>
      </c>
      <c r="E146" s="254" t="s">
        <v>543</v>
      </c>
      <c r="F146" s="356">
        <v>1199075</v>
      </c>
      <c r="G146" s="253">
        <v>210.17</v>
      </c>
      <c r="H146" s="325" t="s">
        <v>880</v>
      </c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1:35">
      <c r="A147" s="230">
        <v>44274</v>
      </c>
      <c r="B147" s="253" t="s">
        <v>1144</v>
      </c>
      <c r="C147" s="254" t="s">
        <v>1145</v>
      </c>
      <c r="D147" s="254" t="s">
        <v>1149</v>
      </c>
      <c r="E147" s="254" t="s">
        <v>543</v>
      </c>
      <c r="F147" s="356">
        <v>744554</v>
      </c>
      <c r="G147" s="253">
        <v>209.45</v>
      </c>
      <c r="H147" s="325" t="s">
        <v>880</v>
      </c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1:35">
      <c r="A148" s="230">
        <v>44274</v>
      </c>
      <c r="B148" s="253" t="s">
        <v>115</v>
      </c>
      <c r="C148" s="254" t="s">
        <v>1158</v>
      </c>
      <c r="D148" s="254" t="s">
        <v>1188</v>
      </c>
      <c r="E148" s="254" t="s">
        <v>543</v>
      </c>
      <c r="F148" s="356">
        <v>5650709</v>
      </c>
      <c r="G148" s="253">
        <v>214.81</v>
      </c>
      <c r="H148" s="325" t="s">
        <v>880</v>
      </c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1:35">
      <c r="A149" s="230">
        <v>44274</v>
      </c>
      <c r="B149" s="253" t="s">
        <v>115</v>
      </c>
      <c r="C149" s="254" t="s">
        <v>1158</v>
      </c>
      <c r="D149" s="254" t="s">
        <v>1189</v>
      </c>
      <c r="E149" s="254" t="s">
        <v>543</v>
      </c>
      <c r="F149" s="356">
        <v>2714583</v>
      </c>
      <c r="G149" s="253">
        <v>214.81</v>
      </c>
      <c r="H149" s="325" t="s">
        <v>880</v>
      </c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1:35">
      <c r="A150" s="230">
        <v>44274</v>
      </c>
      <c r="B150" s="253" t="s">
        <v>391</v>
      </c>
      <c r="C150" s="254" t="s">
        <v>1161</v>
      </c>
      <c r="D150" s="254" t="s">
        <v>1159</v>
      </c>
      <c r="E150" s="254" t="s">
        <v>543</v>
      </c>
      <c r="F150" s="356">
        <v>3057647</v>
      </c>
      <c r="G150" s="253">
        <v>301.45999999999998</v>
      </c>
      <c r="H150" s="325" t="s">
        <v>880</v>
      </c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1:35">
      <c r="A151" s="230">
        <v>44274</v>
      </c>
      <c r="B151" s="253" t="s">
        <v>1163</v>
      </c>
      <c r="C151" s="254" t="s">
        <v>1164</v>
      </c>
      <c r="D151" s="254" t="s">
        <v>1159</v>
      </c>
      <c r="E151" s="254" t="s">
        <v>543</v>
      </c>
      <c r="F151" s="356">
        <v>755956</v>
      </c>
      <c r="G151" s="253">
        <v>673.11</v>
      </c>
      <c r="H151" s="325" t="s">
        <v>880</v>
      </c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1:35">
      <c r="A152" s="230">
        <v>44274</v>
      </c>
      <c r="B152" s="253" t="s">
        <v>1168</v>
      </c>
      <c r="C152" s="254" t="s">
        <v>1169</v>
      </c>
      <c r="D152" s="254" t="s">
        <v>1190</v>
      </c>
      <c r="E152" s="254" t="s">
        <v>543</v>
      </c>
      <c r="F152" s="356">
        <v>100000</v>
      </c>
      <c r="G152" s="253">
        <v>49</v>
      </c>
      <c r="H152" s="325" t="s">
        <v>880</v>
      </c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1:35">
      <c r="A153" s="230">
        <v>44274</v>
      </c>
      <c r="B153" s="253" t="s">
        <v>1191</v>
      </c>
      <c r="C153" s="254" t="s">
        <v>1192</v>
      </c>
      <c r="D153" s="254" t="s">
        <v>1193</v>
      </c>
      <c r="E153" s="254" t="s">
        <v>543</v>
      </c>
      <c r="F153" s="356">
        <v>100000</v>
      </c>
      <c r="G153" s="253">
        <v>39.07</v>
      </c>
      <c r="H153" s="325" t="s">
        <v>880</v>
      </c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1:35">
      <c r="A154" s="230">
        <v>44274</v>
      </c>
      <c r="B154" s="253" t="s">
        <v>1173</v>
      </c>
      <c r="C154" s="254" t="s">
        <v>1174</v>
      </c>
      <c r="D154" s="254" t="s">
        <v>1175</v>
      </c>
      <c r="E154" s="254" t="s">
        <v>543</v>
      </c>
      <c r="F154" s="356">
        <v>172054</v>
      </c>
      <c r="G154" s="253">
        <v>410.35</v>
      </c>
      <c r="H154" s="325" t="s">
        <v>880</v>
      </c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1:35">
      <c r="A155" s="230">
        <v>44274</v>
      </c>
      <c r="B155" s="253" t="s">
        <v>487</v>
      </c>
      <c r="C155" s="254" t="s">
        <v>1176</v>
      </c>
      <c r="D155" s="254" t="s">
        <v>1159</v>
      </c>
      <c r="E155" s="254" t="s">
        <v>543</v>
      </c>
      <c r="F155" s="356">
        <v>609458</v>
      </c>
      <c r="G155" s="253">
        <v>471.23</v>
      </c>
      <c r="H155" s="325" t="s">
        <v>880</v>
      </c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1:35">
      <c r="A156" s="230">
        <v>44274</v>
      </c>
      <c r="B156" s="253" t="s">
        <v>177</v>
      </c>
      <c r="C156" s="254" t="s">
        <v>1179</v>
      </c>
      <c r="D156" s="254" t="s">
        <v>1159</v>
      </c>
      <c r="E156" s="254" t="s">
        <v>543</v>
      </c>
      <c r="F156" s="356">
        <v>1877958</v>
      </c>
      <c r="G156" s="253">
        <v>751.32</v>
      </c>
      <c r="H156" s="325" t="s">
        <v>880</v>
      </c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1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1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1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1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9"/>
  <sheetViews>
    <sheetView zoomScale="85" zoomScaleNormal="85" workbookViewId="0">
      <selection activeCell="H26" sqref="H2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44277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>
        <v>2340</v>
      </c>
      <c r="G10" s="387">
        <v>2090</v>
      </c>
      <c r="H10" s="387">
        <v>2425</v>
      </c>
      <c r="I10" s="352" t="s">
        <v>838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3">
        <v>2</v>
      </c>
      <c r="B11" s="494">
        <v>44236</v>
      </c>
      <c r="C11" s="495"/>
      <c r="D11" s="521" t="s">
        <v>267</v>
      </c>
      <c r="E11" s="497" t="s">
        <v>557</v>
      </c>
      <c r="F11" s="499">
        <v>2205</v>
      </c>
      <c r="G11" s="499">
        <v>2070</v>
      </c>
      <c r="H11" s="499">
        <v>2305</v>
      </c>
      <c r="I11" s="500" t="s">
        <v>840</v>
      </c>
      <c r="J11" s="522" t="s">
        <v>870</v>
      </c>
      <c r="K11" s="522">
        <f t="shared" ref="K11" si="0">H11-F11</f>
        <v>100</v>
      </c>
      <c r="L11" s="523">
        <f t="shared" ref="L11" si="1">(F11*-0.8)/100</f>
        <v>-17.64</v>
      </c>
      <c r="M11" s="503">
        <f>(K11+L11)/F11</f>
        <v>3.7351473922902494E-2</v>
      </c>
      <c r="N11" s="522" t="s">
        <v>556</v>
      </c>
      <c r="O11" s="505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557</v>
      </c>
      <c r="F12" s="499">
        <v>98.5</v>
      </c>
      <c r="G12" s="499">
        <v>91.5</v>
      </c>
      <c r="H12" s="499">
        <v>103</v>
      </c>
      <c r="I12" s="500" t="s">
        <v>852</v>
      </c>
      <c r="J12" s="522" t="s">
        <v>889</v>
      </c>
      <c r="K12" s="522">
        <f t="shared" ref="K12" si="2">H12-F12</f>
        <v>4.5</v>
      </c>
      <c r="L12" s="523">
        <f t="shared" ref="L12" si="3">(F12*-0.8)/100</f>
        <v>-0.78800000000000014</v>
      </c>
      <c r="M12" s="503">
        <f>(K12+L12)/F12</f>
        <v>3.7685279187817257E-2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853</v>
      </c>
      <c r="J13" s="445" t="s">
        <v>867</v>
      </c>
      <c r="K13" s="445">
        <f t="shared" ref="K13:K14" si="4">H13-F13</f>
        <v>305</v>
      </c>
      <c r="L13" s="520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893</v>
      </c>
      <c r="J14" s="445" t="s">
        <v>902</v>
      </c>
      <c r="K14" s="445">
        <f t="shared" si="4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894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931</v>
      </c>
      <c r="G16" s="383">
        <v>134.5</v>
      </c>
      <c r="H16" s="378"/>
      <c r="I16" s="375" t="s">
        <v>932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1047</v>
      </c>
      <c r="K17" s="522">
        <f t="shared" ref="K17" si="6">H17-F17</f>
        <v>87.5</v>
      </c>
      <c r="L17" s="523">
        <f t="shared" ref="L17" si="7">(F17*-0.8)/100</f>
        <v>-14.28</v>
      </c>
      <c r="M17" s="503">
        <f>(K17+L17)/F17</f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358">
        <v>9</v>
      </c>
      <c r="B18" s="418">
        <v>44274</v>
      </c>
      <c r="C18" s="374"/>
      <c r="D18" s="412" t="s">
        <v>490</v>
      </c>
      <c r="E18" s="378" t="s">
        <v>557</v>
      </c>
      <c r="F18" s="387" t="s">
        <v>1039</v>
      </c>
      <c r="G18" s="383">
        <v>477</v>
      </c>
      <c r="H18" s="378"/>
      <c r="I18" s="375" t="s">
        <v>1040</v>
      </c>
      <c r="J18" s="380" t="s">
        <v>558</v>
      </c>
      <c r="K18" s="380"/>
      <c r="L18" s="388"/>
      <c r="M18" s="351"/>
      <c r="N18" s="361"/>
      <c r="O18" s="357"/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358">
        <v>10</v>
      </c>
      <c r="B19" s="418">
        <v>44274</v>
      </c>
      <c r="C19" s="374"/>
      <c r="D19" s="412" t="s">
        <v>103</v>
      </c>
      <c r="E19" s="378" t="s">
        <v>557</v>
      </c>
      <c r="F19" s="387" t="s">
        <v>1041</v>
      </c>
      <c r="G19" s="383">
        <v>615</v>
      </c>
      <c r="H19" s="378"/>
      <c r="I19" s="375" t="s">
        <v>1042</v>
      </c>
      <c r="J19" s="380" t="s">
        <v>558</v>
      </c>
      <c r="K19" s="380"/>
      <c r="L19" s="388"/>
      <c r="M19" s="351"/>
      <c r="N19" s="361"/>
      <c r="O19" s="357"/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1043</v>
      </c>
      <c r="G20" s="383">
        <v>2650</v>
      </c>
      <c r="H20" s="378"/>
      <c r="I20" s="375" t="s">
        <v>1044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1045</v>
      </c>
      <c r="G21" s="383">
        <v>4950</v>
      </c>
      <c r="H21" s="378"/>
      <c r="I21" s="375" t="s">
        <v>1046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358"/>
      <c r="B22" s="373"/>
      <c r="C22" s="374"/>
      <c r="D22" s="412"/>
      <c r="E22" s="378"/>
      <c r="F22" s="383"/>
      <c r="G22" s="383"/>
      <c r="H22" s="378"/>
      <c r="I22" s="375"/>
      <c r="J22" s="380"/>
      <c r="K22" s="380"/>
      <c r="L22" s="388"/>
      <c r="M22" s="351"/>
      <c r="N22" s="361"/>
      <c r="O22" s="357"/>
      <c r="P22" s="456"/>
      <c r="Q22" s="4"/>
      <c r="R22" s="457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358"/>
      <c r="B23" s="373"/>
      <c r="C23" s="374"/>
      <c r="D23" s="385"/>
      <c r="E23" s="378"/>
      <c r="F23" s="378"/>
      <c r="G23" s="383"/>
      <c r="H23" s="378"/>
      <c r="I23" s="375"/>
      <c r="J23" s="380"/>
      <c r="K23" s="380"/>
      <c r="L23" s="388"/>
      <c r="M23" s="351"/>
      <c r="N23" s="361"/>
      <c r="O23" s="357"/>
      <c r="P23" s="456"/>
      <c r="Q23" s="4"/>
      <c r="R23" s="457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433"/>
      <c r="B24" s="434"/>
      <c r="C24" s="435"/>
      <c r="D24" s="436"/>
      <c r="E24" s="437"/>
      <c r="F24" s="437"/>
      <c r="G24" s="400"/>
      <c r="H24" s="437"/>
      <c r="I24" s="438"/>
      <c r="J24" s="401"/>
      <c r="K24" s="401"/>
      <c r="L24" s="439"/>
      <c r="M24" s="76"/>
      <c r="N24" s="440"/>
      <c r="O24" s="441"/>
      <c r="P24" s="381"/>
      <c r="Q24" s="61"/>
      <c r="R24" s="32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433"/>
      <c r="B25" s="434"/>
      <c r="C25" s="435"/>
      <c r="D25" s="436"/>
      <c r="E25" s="437"/>
      <c r="F25" s="437"/>
      <c r="G25" s="400"/>
      <c r="H25" s="437"/>
      <c r="I25" s="438"/>
      <c r="J25" s="401"/>
      <c r="K25" s="401"/>
      <c r="L25" s="439"/>
      <c r="M25" s="76"/>
      <c r="N25" s="440"/>
      <c r="O25" s="441"/>
      <c r="P25" s="381"/>
      <c r="Q25" s="61"/>
      <c r="R25" s="32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560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89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561</v>
      </c>
      <c r="B27" s="20"/>
      <c r="C27" s="20"/>
      <c r="D27" s="20"/>
      <c r="F27" s="27" t="s">
        <v>562</v>
      </c>
      <c r="G27" s="14"/>
      <c r="H27" s="28"/>
      <c r="I27" s="33"/>
      <c r="J27" s="64"/>
      <c r="K27" s="65"/>
      <c r="L27" s="390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563</v>
      </c>
      <c r="B28" s="20"/>
      <c r="C28" s="20"/>
      <c r="D28" s="20"/>
      <c r="E28" s="29"/>
      <c r="F28" s="27" t="s">
        <v>564</v>
      </c>
      <c r="G28" s="14"/>
      <c r="H28" s="28"/>
      <c r="I28" s="33"/>
      <c r="J28" s="64"/>
      <c r="K28" s="65"/>
      <c r="L28" s="390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90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565</v>
      </c>
      <c r="C30" s="30"/>
      <c r="D30" s="30"/>
      <c r="E30" s="30"/>
      <c r="F30" s="31"/>
      <c r="G30" s="29"/>
      <c r="H30" s="29"/>
      <c r="I30" s="70"/>
      <c r="J30" s="71"/>
      <c r="K30" s="72"/>
      <c r="L30" s="391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18" t="s">
        <v>534</v>
      </c>
      <c r="C31" s="18"/>
      <c r="D31" s="19" t="s">
        <v>545</v>
      </c>
      <c r="E31" s="18" t="s">
        <v>546</v>
      </c>
      <c r="F31" s="18" t="s">
        <v>547</v>
      </c>
      <c r="G31" s="18" t="s">
        <v>566</v>
      </c>
      <c r="H31" s="18" t="s">
        <v>549</v>
      </c>
      <c r="I31" s="18" t="s">
        <v>550</v>
      </c>
      <c r="J31" s="18" t="s">
        <v>551</v>
      </c>
      <c r="K31" s="59" t="s">
        <v>567</v>
      </c>
      <c r="L31" s="392" t="s">
        <v>820</v>
      </c>
      <c r="M31" s="60" t="s">
        <v>819</v>
      </c>
      <c r="N31" s="18" t="s">
        <v>554</v>
      </c>
      <c r="O31" s="75" t="s">
        <v>555</v>
      </c>
      <c r="P31" s="4"/>
      <c r="Q31" s="37"/>
      <c r="R31" s="35"/>
      <c r="S31" s="35"/>
      <c r="T31" s="35"/>
    </row>
    <row r="32" spans="1:38" s="369" customFormat="1" ht="15" customHeight="1">
      <c r="A32" s="474">
        <v>1</v>
      </c>
      <c r="B32" s="470">
        <v>44252</v>
      </c>
      <c r="C32" s="475"/>
      <c r="D32" s="476" t="s">
        <v>75</v>
      </c>
      <c r="E32" s="444" t="s">
        <v>557</v>
      </c>
      <c r="F32" s="444">
        <v>440</v>
      </c>
      <c r="G32" s="477">
        <v>427</v>
      </c>
      <c r="H32" s="477">
        <v>452</v>
      </c>
      <c r="I32" s="444">
        <v>465</v>
      </c>
      <c r="J32" s="445" t="s">
        <v>901</v>
      </c>
      <c r="K32" s="516">
        <f t="shared" ref="K32" si="8">H32-F32</f>
        <v>12</v>
      </c>
      <c r="L32" s="471">
        <f t="shared" ref="L32" si="9">(F32*-0.7)/100</f>
        <v>-3.08</v>
      </c>
      <c r="M32" s="442">
        <f t="shared" ref="M32" si="10">(K32+L32)/F32</f>
        <v>2.0272727272727272E-2</v>
      </c>
      <c r="N32" s="445" t="s">
        <v>556</v>
      </c>
      <c r="O32" s="443">
        <v>44259</v>
      </c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69" customFormat="1" ht="15" customHeight="1">
      <c r="A33" s="474">
        <v>2</v>
      </c>
      <c r="B33" s="470">
        <v>44253</v>
      </c>
      <c r="C33" s="475"/>
      <c r="D33" s="476" t="s">
        <v>260</v>
      </c>
      <c r="E33" s="444" t="s">
        <v>557</v>
      </c>
      <c r="F33" s="444">
        <v>3630</v>
      </c>
      <c r="G33" s="477">
        <v>3540</v>
      </c>
      <c r="H33" s="477">
        <v>3745</v>
      </c>
      <c r="I33" s="444" t="s">
        <v>850</v>
      </c>
      <c r="J33" s="445" t="s">
        <v>875</v>
      </c>
      <c r="K33" s="516">
        <f t="shared" ref="K33" si="11">H33-F33</f>
        <v>115</v>
      </c>
      <c r="L33" s="471">
        <f t="shared" ref="L33" si="12">(F33*-0.7)/100</f>
        <v>-25.41</v>
      </c>
      <c r="M33" s="442">
        <f t="shared" ref="M33" si="13">(K33+L33)/F33</f>
        <v>2.4680440771349864E-2</v>
      </c>
      <c r="N33" s="445" t="s">
        <v>556</v>
      </c>
      <c r="O33" s="443">
        <v>44257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69" customFormat="1" ht="15" customHeight="1">
      <c r="A34" s="478">
        <v>3</v>
      </c>
      <c r="B34" s="479">
        <v>44253</v>
      </c>
      <c r="C34" s="480"/>
      <c r="D34" s="481" t="s">
        <v>68</v>
      </c>
      <c r="E34" s="462" t="s">
        <v>557</v>
      </c>
      <c r="F34" s="462">
        <v>567</v>
      </c>
      <c r="G34" s="482">
        <v>549</v>
      </c>
      <c r="H34" s="482">
        <v>549</v>
      </c>
      <c r="I34" s="462" t="s">
        <v>849</v>
      </c>
      <c r="J34" s="463" t="s">
        <v>856</v>
      </c>
      <c r="K34" s="518">
        <f t="shared" ref="K34" si="14">H34-F34</f>
        <v>-18</v>
      </c>
      <c r="L34" s="510">
        <f t="shared" ref="L34" si="15">(F34*-0.7)/100</f>
        <v>-3.9689999999999999</v>
      </c>
      <c r="M34" s="483">
        <f t="shared" ref="M34" si="16">(K34+L34)/F34</f>
        <v>-3.874603174603175E-2</v>
      </c>
      <c r="N34" s="463" t="s">
        <v>620</v>
      </c>
      <c r="O34" s="484">
        <v>44256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74">
        <v>4</v>
      </c>
      <c r="B35" s="470">
        <v>44228</v>
      </c>
      <c r="C35" s="475"/>
      <c r="D35" s="476" t="s">
        <v>458</v>
      </c>
      <c r="E35" s="444" t="s">
        <v>557</v>
      </c>
      <c r="F35" s="444">
        <v>1640</v>
      </c>
      <c r="G35" s="477">
        <v>1590</v>
      </c>
      <c r="H35" s="477">
        <v>1687</v>
      </c>
      <c r="I35" s="444" t="s">
        <v>858</v>
      </c>
      <c r="J35" s="445" t="s">
        <v>859</v>
      </c>
      <c r="K35" s="516">
        <f t="shared" ref="K35" si="17">H35-F35</f>
        <v>47</v>
      </c>
      <c r="L35" s="471">
        <f>(F35*-0.07)/100</f>
        <v>-1.1480000000000001</v>
      </c>
      <c r="M35" s="442">
        <f t="shared" ref="M35" si="18">(K35+L35)/F35</f>
        <v>2.7958536585365852E-2</v>
      </c>
      <c r="N35" s="445" t="s">
        <v>556</v>
      </c>
      <c r="O35" s="464">
        <v>44256</v>
      </c>
      <c r="P35" s="4"/>
      <c r="Q35" s="4"/>
      <c r="R35" s="324" t="s">
        <v>792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74">
        <v>5</v>
      </c>
      <c r="B36" s="470">
        <v>44228</v>
      </c>
      <c r="C36" s="475"/>
      <c r="D36" s="476" t="s">
        <v>226</v>
      </c>
      <c r="E36" s="444" t="s">
        <v>557</v>
      </c>
      <c r="F36" s="444">
        <v>2722.5</v>
      </c>
      <c r="G36" s="477">
        <v>2640</v>
      </c>
      <c r="H36" s="477">
        <v>2775.5</v>
      </c>
      <c r="I36" s="444">
        <v>2850</v>
      </c>
      <c r="J36" s="445" t="s">
        <v>860</v>
      </c>
      <c r="K36" s="516">
        <f t="shared" ref="K36:K37" si="19">H36-F36</f>
        <v>53</v>
      </c>
      <c r="L36" s="471">
        <f>(F36*-0.07)/100</f>
        <v>-1.9057500000000003</v>
      </c>
      <c r="M36" s="442">
        <f t="shared" ref="M36:M37" si="20">(K36+L36)/F36</f>
        <v>1.8767401285583105E-2</v>
      </c>
      <c r="N36" s="445" t="s">
        <v>556</v>
      </c>
      <c r="O36" s="464">
        <v>44256</v>
      </c>
      <c r="P36" s="4"/>
      <c r="Q36" s="4"/>
      <c r="R36" s="32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78">
        <v>6</v>
      </c>
      <c r="B37" s="479">
        <v>44229</v>
      </c>
      <c r="C37" s="480"/>
      <c r="D37" s="481" t="s">
        <v>294</v>
      </c>
      <c r="E37" s="462" t="s">
        <v>557</v>
      </c>
      <c r="F37" s="462">
        <v>928</v>
      </c>
      <c r="G37" s="482">
        <v>900</v>
      </c>
      <c r="H37" s="482">
        <v>900</v>
      </c>
      <c r="I37" s="462">
        <v>980</v>
      </c>
      <c r="J37" s="463" t="s">
        <v>1005</v>
      </c>
      <c r="K37" s="559">
        <f t="shared" si="19"/>
        <v>-28</v>
      </c>
      <c r="L37" s="510">
        <f t="shared" ref="L37" si="21">(F37*-0.7)/100</f>
        <v>-6.4959999999999987</v>
      </c>
      <c r="M37" s="483">
        <f t="shared" si="20"/>
        <v>-3.7172413793103445E-2</v>
      </c>
      <c r="N37" s="463" t="s">
        <v>620</v>
      </c>
      <c r="O37" s="484">
        <v>44273</v>
      </c>
      <c r="P37" s="4"/>
      <c r="Q37" s="4"/>
      <c r="R37" s="324" t="s">
        <v>792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474">
        <v>7</v>
      </c>
      <c r="B38" s="470">
        <v>44230</v>
      </c>
      <c r="C38" s="475"/>
      <c r="D38" s="476" t="s">
        <v>333</v>
      </c>
      <c r="E38" s="444" t="s">
        <v>557</v>
      </c>
      <c r="F38" s="444">
        <v>249.5</v>
      </c>
      <c r="G38" s="477">
        <v>242</v>
      </c>
      <c r="H38" s="477">
        <v>255.5</v>
      </c>
      <c r="I38" s="444">
        <v>270</v>
      </c>
      <c r="J38" s="445" t="s">
        <v>884</v>
      </c>
      <c r="K38" s="516">
        <f t="shared" ref="K38" si="22">H38-F38</f>
        <v>6</v>
      </c>
      <c r="L38" s="471">
        <f>(F38*-0.07)/100</f>
        <v>-0.17465000000000003</v>
      </c>
      <c r="M38" s="442">
        <f t="shared" ref="M38" si="23">(K38+L38)/F38</f>
        <v>2.334809619238477E-2</v>
      </c>
      <c r="N38" s="445" t="s">
        <v>556</v>
      </c>
      <c r="O38" s="464">
        <v>44258</v>
      </c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474">
        <v>8</v>
      </c>
      <c r="B39" s="470">
        <v>44230</v>
      </c>
      <c r="C39" s="475"/>
      <c r="D39" s="476" t="s">
        <v>372</v>
      </c>
      <c r="E39" s="444" t="s">
        <v>557</v>
      </c>
      <c r="F39" s="444">
        <v>539.5</v>
      </c>
      <c r="G39" s="477">
        <v>521</v>
      </c>
      <c r="H39" s="477">
        <v>553.5</v>
      </c>
      <c r="I39" s="444">
        <v>570</v>
      </c>
      <c r="J39" s="445" t="s">
        <v>886</v>
      </c>
      <c r="K39" s="516">
        <f t="shared" ref="K39" si="24">H39-F39</f>
        <v>14</v>
      </c>
      <c r="L39" s="471">
        <f>(F39*-0.07)/100</f>
        <v>-0.37764999999999999</v>
      </c>
      <c r="M39" s="442">
        <f t="shared" ref="M39" si="25">(K39+L39)/F39</f>
        <v>2.5249953660797037E-2</v>
      </c>
      <c r="N39" s="445" t="s">
        <v>556</v>
      </c>
      <c r="O39" s="464">
        <v>44258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74">
        <v>9</v>
      </c>
      <c r="B40" s="470">
        <v>44230</v>
      </c>
      <c r="C40" s="475"/>
      <c r="D40" s="476" t="s">
        <v>408</v>
      </c>
      <c r="E40" s="444" t="s">
        <v>557</v>
      </c>
      <c r="F40" s="444">
        <v>102.25</v>
      </c>
      <c r="G40" s="477">
        <v>99</v>
      </c>
      <c r="H40" s="477">
        <v>104.55</v>
      </c>
      <c r="I40" s="444" t="s">
        <v>885</v>
      </c>
      <c r="J40" s="445" t="s">
        <v>887</v>
      </c>
      <c r="K40" s="516">
        <f t="shared" ref="K40" si="26">H40-F40</f>
        <v>2.2999999999999972</v>
      </c>
      <c r="L40" s="471">
        <f>(F40*-0.07)/100</f>
        <v>-7.1575E-2</v>
      </c>
      <c r="M40" s="442">
        <f t="shared" ref="M40" si="27">(K40+L40)/F40</f>
        <v>2.1793887530562318E-2</v>
      </c>
      <c r="N40" s="445" t="s">
        <v>556</v>
      </c>
      <c r="O40" s="464">
        <v>44258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74">
        <v>10</v>
      </c>
      <c r="B41" s="470">
        <v>44259</v>
      </c>
      <c r="C41" s="475"/>
      <c r="D41" s="476" t="s">
        <v>193</v>
      </c>
      <c r="E41" s="444" t="s">
        <v>557</v>
      </c>
      <c r="F41" s="444">
        <v>602</v>
      </c>
      <c r="G41" s="477">
        <v>584</v>
      </c>
      <c r="H41" s="477">
        <v>613.5</v>
      </c>
      <c r="I41" s="444" t="s">
        <v>891</v>
      </c>
      <c r="J41" s="445" t="s">
        <v>892</v>
      </c>
      <c r="K41" s="516">
        <f t="shared" ref="K41:K42" si="28">H41-F41</f>
        <v>11.5</v>
      </c>
      <c r="L41" s="471">
        <f>(F41*-0.07)/100</f>
        <v>-0.4214</v>
      </c>
      <c r="M41" s="442">
        <f t="shared" ref="M41:M42" si="29">(K41+L41)/F41</f>
        <v>1.8402990033222592E-2</v>
      </c>
      <c r="N41" s="445" t="s">
        <v>556</v>
      </c>
      <c r="O41" s="464">
        <v>44259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74">
        <v>11</v>
      </c>
      <c r="B42" s="470">
        <v>44259</v>
      </c>
      <c r="C42" s="475"/>
      <c r="D42" s="476" t="s">
        <v>167</v>
      </c>
      <c r="E42" s="444" t="s">
        <v>557</v>
      </c>
      <c r="F42" s="444">
        <v>2162.5</v>
      </c>
      <c r="G42" s="477">
        <v>2095</v>
      </c>
      <c r="H42" s="477">
        <v>2220</v>
      </c>
      <c r="I42" s="444" t="s">
        <v>897</v>
      </c>
      <c r="J42" s="445" t="s">
        <v>909</v>
      </c>
      <c r="K42" s="516">
        <f t="shared" si="28"/>
        <v>57.5</v>
      </c>
      <c r="L42" s="471">
        <f t="shared" ref="L42" si="30">(F42*-0.7)/100</f>
        <v>-15.137499999999999</v>
      </c>
      <c r="M42" s="442">
        <f t="shared" si="29"/>
        <v>1.9589595375722541E-2</v>
      </c>
      <c r="N42" s="445" t="s">
        <v>556</v>
      </c>
      <c r="O42" s="443">
        <v>44263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78">
        <v>12</v>
      </c>
      <c r="B43" s="479">
        <v>44260</v>
      </c>
      <c r="C43" s="480"/>
      <c r="D43" s="481" t="s">
        <v>333</v>
      </c>
      <c r="E43" s="462" t="s">
        <v>557</v>
      </c>
      <c r="F43" s="462">
        <v>245.5</v>
      </c>
      <c r="G43" s="482">
        <v>238</v>
      </c>
      <c r="H43" s="482">
        <v>238</v>
      </c>
      <c r="I43" s="462">
        <v>260</v>
      </c>
      <c r="J43" s="463" t="s">
        <v>908</v>
      </c>
      <c r="K43" s="529">
        <f t="shared" ref="K43" si="31">H43-F43</f>
        <v>-7.5</v>
      </c>
      <c r="L43" s="510">
        <f>(F43*-0.07)/100</f>
        <v>-0.17185000000000003</v>
      </c>
      <c r="M43" s="483">
        <f t="shared" ref="M43" si="32">(K43+L43)/F43</f>
        <v>-3.1249898167006109E-2</v>
      </c>
      <c r="N43" s="463" t="s">
        <v>620</v>
      </c>
      <c r="O43" s="527">
        <v>44260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78">
        <v>13</v>
      </c>
      <c r="B44" s="479">
        <v>44260</v>
      </c>
      <c r="C44" s="480"/>
      <c r="D44" s="481" t="s">
        <v>45</v>
      </c>
      <c r="E44" s="462" t="s">
        <v>557</v>
      </c>
      <c r="F44" s="462">
        <v>295</v>
      </c>
      <c r="G44" s="482">
        <v>288</v>
      </c>
      <c r="H44" s="482">
        <v>287</v>
      </c>
      <c r="I44" s="462" t="s">
        <v>905</v>
      </c>
      <c r="J44" s="463" t="s">
        <v>907</v>
      </c>
      <c r="K44" s="529">
        <f t="shared" ref="K44" si="33">H44-F44</f>
        <v>-8</v>
      </c>
      <c r="L44" s="510">
        <f>(F44*-0.07)/100</f>
        <v>-0.20650000000000002</v>
      </c>
      <c r="M44" s="483">
        <f t="shared" ref="M44:M47" si="34">(K44+L44)/F44</f>
        <v>-2.7818644067796612E-2</v>
      </c>
      <c r="N44" s="463" t="s">
        <v>620</v>
      </c>
      <c r="O44" s="527">
        <v>44260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74">
        <v>14</v>
      </c>
      <c r="B45" s="470">
        <v>44260</v>
      </c>
      <c r="C45" s="475"/>
      <c r="D45" s="476" t="s">
        <v>169</v>
      </c>
      <c r="E45" s="444" t="s">
        <v>817</v>
      </c>
      <c r="F45" s="444">
        <v>385</v>
      </c>
      <c r="G45" s="477">
        <v>396</v>
      </c>
      <c r="H45" s="477">
        <v>379</v>
      </c>
      <c r="I45" s="444" t="s">
        <v>906</v>
      </c>
      <c r="J45" s="445" t="s">
        <v>884</v>
      </c>
      <c r="K45" s="516">
        <f>F45-H45</f>
        <v>6</v>
      </c>
      <c r="L45" s="471">
        <f>(F45*-0.07)/100</f>
        <v>-0.26950000000000002</v>
      </c>
      <c r="M45" s="442">
        <f t="shared" si="34"/>
        <v>1.4884415584415585E-2</v>
      </c>
      <c r="N45" s="445" t="s">
        <v>556</v>
      </c>
      <c r="O45" s="464">
        <v>44260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74">
        <v>15</v>
      </c>
      <c r="B46" s="470">
        <v>44263</v>
      </c>
      <c r="C46" s="475"/>
      <c r="D46" s="476" t="s">
        <v>108</v>
      </c>
      <c r="E46" s="444" t="s">
        <v>557</v>
      </c>
      <c r="F46" s="444">
        <v>2542.5</v>
      </c>
      <c r="G46" s="477">
        <v>2470</v>
      </c>
      <c r="H46" s="477">
        <v>2662.5</v>
      </c>
      <c r="I46" s="444" t="s">
        <v>916</v>
      </c>
      <c r="J46" s="445" t="s">
        <v>862</v>
      </c>
      <c r="K46" s="516">
        <f t="shared" ref="K46:K47" si="35">H46-F46</f>
        <v>120</v>
      </c>
      <c r="L46" s="471">
        <f t="shared" ref="L46:L47" si="36">(F46*-0.7)/100</f>
        <v>-17.797499999999999</v>
      </c>
      <c r="M46" s="442">
        <f t="shared" si="34"/>
        <v>4.01976401179941E-2</v>
      </c>
      <c r="N46" s="445" t="s">
        <v>556</v>
      </c>
      <c r="O46" s="443">
        <v>44267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478">
        <v>16</v>
      </c>
      <c r="B47" s="479">
        <v>44263</v>
      </c>
      <c r="C47" s="480"/>
      <c r="D47" s="481" t="s">
        <v>226</v>
      </c>
      <c r="E47" s="462" t="s">
        <v>557</v>
      </c>
      <c r="F47" s="462">
        <v>2775</v>
      </c>
      <c r="G47" s="482">
        <v>2685</v>
      </c>
      <c r="H47" s="482">
        <v>2685</v>
      </c>
      <c r="I47" s="462" t="s">
        <v>917</v>
      </c>
      <c r="J47" s="463" t="s">
        <v>958</v>
      </c>
      <c r="K47" s="538">
        <f t="shared" si="35"/>
        <v>-90</v>
      </c>
      <c r="L47" s="510">
        <f t="shared" si="36"/>
        <v>-19.424999999999997</v>
      </c>
      <c r="M47" s="483">
        <f t="shared" si="34"/>
        <v>-3.9432432432432434E-2</v>
      </c>
      <c r="N47" s="463" t="s">
        <v>620</v>
      </c>
      <c r="O47" s="484">
        <v>44270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474">
        <v>17</v>
      </c>
      <c r="B48" s="470">
        <v>44263</v>
      </c>
      <c r="C48" s="475"/>
      <c r="D48" s="476" t="s">
        <v>408</v>
      </c>
      <c r="E48" s="444" t="s">
        <v>557</v>
      </c>
      <c r="F48" s="444">
        <v>101.3</v>
      </c>
      <c r="G48" s="477">
        <v>98</v>
      </c>
      <c r="H48" s="477">
        <v>104.5</v>
      </c>
      <c r="I48" s="444" t="s">
        <v>918</v>
      </c>
      <c r="J48" s="445" t="s">
        <v>919</v>
      </c>
      <c r="K48" s="516">
        <f t="shared" ref="K48" si="37">H48-F48</f>
        <v>3.2000000000000028</v>
      </c>
      <c r="L48" s="471">
        <f>(F48*-0.07)/100</f>
        <v>-7.0910000000000001E-2</v>
      </c>
      <c r="M48" s="442">
        <f t="shared" ref="M48" si="38">(K48+L48)/F48</f>
        <v>3.088933859822313E-2</v>
      </c>
      <c r="N48" s="445" t="s">
        <v>556</v>
      </c>
      <c r="O48" s="464">
        <v>44263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474">
        <v>18</v>
      </c>
      <c r="B49" s="470">
        <v>44264</v>
      </c>
      <c r="C49" s="475"/>
      <c r="D49" s="476" t="s">
        <v>408</v>
      </c>
      <c r="E49" s="444" t="s">
        <v>557</v>
      </c>
      <c r="F49" s="444">
        <v>102.3</v>
      </c>
      <c r="G49" s="477">
        <v>98.5</v>
      </c>
      <c r="H49" s="477">
        <v>104.25</v>
      </c>
      <c r="I49" s="444" t="s">
        <v>918</v>
      </c>
      <c r="J49" s="445" t="s">
        <v>930</v>
      </c>
      <c r="K49" s="516">
        <f t="shared" ref="K49:K50" si="39">H49-F49</f>
        <v>1.9500000000000028</v>
      </c>
      <c r="L49" s="471">
        <f>(F49*-0.07)/100</f>
        <v>-7.1610000000000007E-2</v>
      </c>
      <c r="M49" s="442">
        <f t="shared" ref="M49:M50" si="40">(K49+L49)/F49</f>
        <v>1.8361583577712639E-2</v>
      </c>
      <c r="N49" s="445" t="s">
        <v>556</v>
      </c>
      <c r="O49" s="464">
        <v>44264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478">
        <v>19</v>
      </c>
      <c r="B50" s="479">
        <v>44264</v>
      </c>
      <c r="C50" s="480"/>
      <c r="D50" s="481" t="s">
        <v>408</v>
      </c>
      <c r="E50" s="462" t="s">
        <v>557</v>
      </c>
      <c r="F50" s="462">
        <v>101.5</v>
      </c>
      <c r="G50" s="482">
        <v>98.5</v>
      </c>
      <c r="H50" s="482">
        <v>98.5</v>
      </c>
      <c r="I50" s="462" t="s">
        <v>918</v>
      </c>
      <c r="J50" s="463" t="s">
        <v>944</v>
      </c>
      <c r="K50" s="536">
        <f t="shared" si="39"/>
        <v>-3</v>
      </c>
      <c r="L50" s="510">
        <f t="shared" ref="L50" si="41">(F50*-0.7)/100</f>
        <v>-0.71050000000000002</v>
      </c>
      <c r="M50" s="483">
        <f t="shared" si="40"/>
        <v>-3.6556650246305417E-2</v>
      </c>
      <c r="N50" s="463" t="s">
        <v>620</v>
      </c>
      <c r="O50" s="484">
        <v>44267</v>
      </c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474">
        <v>20</v>
      </c>
      <c r="B51" s="470">
        <v>44265</v>
      </c>
      <c r="C51" s="475"/>
      <c r="D51" s="476" t="s">
        <v>152</v>
      </c>
      <c r="E51" s="444" t="s">
        <v>817</v>
      </c>
      <c r="F51" s="444">
        <v>132.75</v>
      </c>
      <c r="G51" s="477">
        <v>137</v>
      </c>
      <c r="H51" s="477">
        <v>130.25</v>
      </c>
      <c r="I51" s="444">
        <v>125</v>
      </c>
      <c r="J51" s="445" t="s">
        <v>957</v>
      </c>
      <c r="K51" s="516">
        <f>F51-H51</f>
        <v>2.5</v>
      </c>
      <c r="L51" s="471">
        <f>(F51*-0.07)/100</f>
        <v>-9.2925000000000008E-2</v>
      </c>
      <c r="M51" s="442">
        <f t="shared" ref="M51:M53" si="42">(K51+L51)/F51</f>
        <v>1.8132391713747645E-2</v>
      </c>
      <c r="N51" s="445" t="s">
        <v>556</v>
      </c>
      <c r="O51" s="464">
        <v>44265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474">
        <v>21</v>
      </c>
      <c r="B52" s="470">
        <v>44265</v>
      </c>
      <c r="C52" s="475"/>
      <c r="D52" s="476" t="s">
        <v>169</v>
      </c>
      <c r="E52" s="444" t="s">
        <v>817</v>
      </c>
      <c r="F52" s="444">
        <v>388</v>
      </c>
      <c r="G52" s="477">
        <v>398</v>
      </c>
      <c r="H52" s="477">
        <v>378.5</v>
      </c>
      <c r="I52" s="444" t="s">
        <v>906</v>
      </c>
      <c r="J52" s="445" t="s">
        <v>945</v>
      </c>
      <c r="K52" s="516">
        <f>F52-H52</f>
        <v>9.5</v>
      </c>
      <c r="L52" s="471">
        <f>(F52*-0.7)/100</f>
        <v>-2.7159999999999997</v>
      </c>
      <c r="M52" s="442">
        <f t="shared" si="42"/>
        <v>1.7484536082474227E-2</v>
      </c>
      <c r="N52" s="445" t="s">
        <v>556</v>
      </c>
      <c r="O52" s="443">
        <v>44267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69" customFormat="1" ht="15" customHeight="1">
      <c r="A53" s="478">
        <v>22</v>
      </c>
      <c r="B53" s="479">
        <v>44267</v>
      </c>
      <c r="C53" s="480"/>
      <c r="D53" s="481" t="s">
        <v>526</v>
      </c>
      <c r="E53" s="462" t="s">
        <v>557</v>
      </c>
      <c r="F53" s="462">
        <v>135.5</v>
      </c>
      <c r="G53" s="482">
        <v>131.5</v>
      </c>
      <c r="H53" s="482">
        <v>131.5</v>
      </c>
      <c r="I53" s="462">
        <v>145</v>
      </c>
      <c r="J53" s="463" t="s">
        <v>959</v>
      </c>
      <c r="K53" s="538">
        <f t="shared" ref="K53" si="43">H53-F53</f>
        <v>-4</v>
      </c>
      <c r="L53" s="510">
        <f t="shared" ref="L53" si="44">(F53*-0.7)/100</f>
        <v>-0.9484999999999999</v>
      </c>
      <c r="M53" s="483">
        <f t="shared" si="42"/>
        <v>-3.6520295202952031E-2</v>
      </c>
      <c r="N53" s="463" t="s">
        <v>620</v>
      </c>
      <c r="O53" s="484">
        <v>44270</v>
      </c>
      <c r="P53" s="4"/>
      <c r="Q53" s="4"/>
      <c r="R53" s="324" t="s">
        <v>792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69" customFormat="1" ht="15" customHeight="1">
      <c r="A54" s="474">
        <v>23</v>
      </c>
      <c r="B54" s="470">
        <v>44267</v>
      </c>
      <c r="C54" s="475"/>
      <c r="D54" s="476" t="s">
        <v>527</v>
      </c>
      <c r="E54" s="444" t="s">
        <v>557</v>
      </c>
      <c r="F54" s="444">
        <v>78.599999999999994</v>
      </c>
      <c r="G54" s="477">
        <v>75.8</v>
      </c>
      <c r="H54" s="477">
        <v>80.45</v>
      </c>
      <c r="I54" s="444" t="s">
        <v>946</v>
      </c>
      <c r="J54" s="445" t="s">
        <v>947</v>
      </c>
      <c r="K54" s="516">
        <f t="shared" ref="K54:K55" si="45">H54-F54</f>
        <v>1.8500000000000085</v>
      </c>
      <c r="L54" s="471">
        <f>(F54*-0.07)/100</f>
        <v>-5.5019999999999999E-2</v>
      </c>
      <c r="M54" s="442">
        <f t="shared" ref="M54:M55" si="46">(K54+L54)/F54</f>
        <v>2.2836895674300365E-2</v>
      </c>
      <c r="N54" s="445" t="s">
        <v>556</v>
      </c>
      <c r="O54" s="464">
        <v>44267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69" customFormat="1" ht="15" customHeight="1">
      <c r="A55" s="478">
        <v>24</v>
      </c>
      <c r="B55" s="479">
        <v>44271</v>
      </c>
      <c r="C55" s="480"/>
      <c r="D55" s="481" t="s">
        <v>82</v>
      </c>
      <c r="E55" s="462" t="s">
        <v>557</v>
      </c>
      <c r="F55" s="462">
        <v>800</v>
      </c>
      <c r="G55" s="482">
        <v>780</v>
      </c>
      <c r="H55" s="482">
        <v>774</v>
      </c>
      <c r="I55" s="462" t="s">
        <v>990</v>
      </c>
      <c r="J55" s="463" t="s">
        <v>1002</v>
      </c>
      <c r="K55" s="559">
        <f t="shared" si="45"/>
        <v>-26</v>
      </c>
      <c r="L55" s="510">
        <f t="shared" ref="L55" si="47">(F55*-0.7)/100</f>
        <v>-5.6</v>
      </c>
      <c r="M55" s="483">
        <f t="shared" si="46"/>
        <v>-3.95E-2</v>
      </c>
      <c r="N55" s="463" t="s">
        <v>620</v>
      </c>
      <c r="O55" s="484">
        <v>44273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69" customFormat="1" ht="15" customHeight="1">
      <c r="A56" s="478">
        <v>25</v>
      </c>
      <c r="B56" s="479">
        <v>44272</v>
      </c>
      <c r="C56" s="480"/>
      <c r="D56" s="481" t="s">
        <v>116</v>
      </c>
      <c r="E56" s="462" t="s">
        <v>557</v>
      </c>
      <c r="F56" s="462">
        <v>593.5</v>
      </c>
      <c r="G56" s="482">
        <v>579</v>
      </c>
      <c r="H56" s="482">
        <v>572.5</v>
      </c>
      <c r="I56" s="462" t="s">
        <v>994</v>
      </c>
      <c r="J56" s="463" t="s">
        <v>1037</v>
      </c>
      <c r="K56" s="560">
        <f t="shared" ref="K56" si="48">H56-F56</f>
        <v>-21</v>
      </c>
      <c r="L56" s="510">
        <f>(F56*-0.07)/100</f>
        <v>-0.41545000000000004</v>
      </c>
      <c r="M56" s="483">
        <f t="shared" ref="M56" si="49">(K56+L56)/F56</f>
        <v>-3.6083319292333611E-2</v>
      </c>
      <c r="N56" s="463" t="s">
        <v>620</v>
      </c>
      <c r="O56" s="484">
        <v>44274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69" customFormat="1" ht="15" customHeight="1">
      <c r="A57" s="474">
        <v>26</v>
      </c>
      <c r="B57" s="470">
        <v>44273</v>
      </c>
      <c r="C57" s="475"/>
      <c r="D57" s="476" t="s">
        <v>158</v>
      </c>
      <c r="E57" s="444" t="s">
        <v>817</v>
      </c>
      <c r="F57" s="444">
        <v>230</v>
      </c>
      <c r="G57" s="477">
        <v>236</v>
      </c>
      <c r="H57" s="477">
        <v>225.75</v>
      </c>
      <c r="I57" s="444" t="s">
        <v>1000</v>
      </c>
      <c r="J57" s="445" t="s">
        <v>1001</v>
      </c>
      <c r="K57" s="516">
        <f>F57-H57</f>
        <v>4.25</v>
      </c>
      <c r="L57" s="471">
        <f>(F57*-0.07)/100</f>
        <v>-0.161</v>
      </c>
      <c r="M57" s="442">
        <f t="shared" ref="M57" si="50">(K57+L57)/F57</f>
        <v>1.7778260869565219E-2</v>
      </c>
      <c r="N57" s="445" t="s">
        <v>556</v>
      </c>
      <c r="O57" s="464">
        <v>44273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69" customFormat="1" ht="15" customHeight="1">
      <c r="A58" s="474">
        <v>27</v>
      </c>
      <c r="B58" s="470">
        <v>44273</v>
      </c>
      <c r="C58" s="475"/>
      <c r="D58" s="476" t="s">
        <v>188</v>
      </c>
      <c r="E58" s="444" t="s">
        <v>817</v>
      </c>
      <c r="F58" s="444">
        <v>582.5</v>
      </c>
      <c r="G58" s="477">
        <v>601</v>
      </c>
      <c r="H58" s="477">
        <v>571.5</v>
      </c>
      <c r="I58" s="444" t="s">
        <v>1003</v>
      </c>
      <c r="J58" s="445" t="s">
        <v>1004</v>
      </c>
      <c r="K58" s="516">
        <f>F58-H58</f>
        <v>11</v>
      </c>
      <c r="L58" s="471">
        <f>(F58*-0.07)/100</f>
        <v>-0.40775000000000006</v>
      </c>
      <c r="M58" s="442">
        <f t="shared" ref="M58:M59" si="51">(K58+L58)/F58</f>
        <v>1.8184120171673819E-2</v>
      </c>
      <c r="N58" s="445" t="s">
        <v>556</v>
      </c>
      <c r="O58" s="464">
        <v>44273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69" customFormat="1" ht="15" customHeight="1">
      <c r="A59" s="478">
        <v>28</v>
      </c>
      <c r="B59" s="479">
        <v>44273</v>
      </c>
      <c r="C59" s="480"/>
      <c r="D59" s="481" t="s">
        <v>527</v>
      </c>
      <c r="E59" s="462" t="s">
        <v>557</v>
      </c>
      <c r="F59" s="462">
        <v>79.7</v>
      </c>
      <c r="G59" s="482">
        <v>77</v>
      </c>
      <c r="H59" s="482">
        <v>77</v>
      </c>
      <c r="I59" s="462">
        <v>85</v>
      </c>
      <c r="J59" s="463" t="s">
        <v>1006</v>
      </c>
      <c r="K59" s="559">
        <f t="shared" ref="K59" si="52">H59-F59</f>
        <v>-2.7000000000000028</v>
      </c>
      <c r="L59" s="510">
        <f>(F59*-0.07)/100</f>
        <v>-5.5790000000000006E-2</v>
      </c>
      <c r="M59" s="483">
        <f t="shared" si="51"/>
        <v>-3.4577038895859509E-2</v>
      </c>
      <c r="N59" s="463" t="s">
        <v>620</v>
      </c>
      <c r="O59" s="527">
        <v>44273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69" customFormat="1" ht="15" customHeight="1">
      <c r="A60" s="394"/>
      <c r="B60" s="418"/>
      <c r="C60" s="421"/>
      <c r="D60" s="386"/>
      <c r="E60" s="387"/>
      <c r="F60" s="387"/>
      <c r="G60" s="422"/>
      <c r="H60" s="422"/>
      <c r="I60" s="387"/>
      <c r="J60" s="514"/>
      <c r="K60" s="352"/>
      <c r="L60" s="404"/>
      <c r="M60" s="402"/>
      <c r="N60" s="380"/>
      <c r="O60" s="393"/>
      <c r="P60" s="4"/>
      <c r="Q60" s="4"/>
      <c r="R60" s="324"/>
      <c r="S60" s="37"/>
      <c r="T60" s="37"/>
      <c r="U60" s="37"/>
      <c r="V60" s="37"/>
      <c r="W60" s="37"/>
      <c r="X60" s="37"/>
      <c r="Y60" s="37"/>
      <c r="Z60" s="37"/>
      <c r="AA60" s="37"/>
    </row>
    <row r="61" spans="1:34" s="369" customFormat="1" ht="15" customHeight="1">
      <c r="A61" s="394"/>
      <c r="B61" s="418"/>
      <c r="C61" s="421"/>
      <c r="D61" s="386"/>
      <c r="E61" s="387"/>
      <c r="F61" s="387"/>
      <c r="G61" s="422"/>
      <c r="H61" s="422"/>
      <c r="I61" s="387"/>
      <c r="J61" s="514"/>
      <c r="K61" s="352"/>
      <c r="L61" s="404"/>
      <c r="M61" s="402"/>
      <c r="N61" s="380"/>
      <c r="O61" s="393"/>
      <c r="P61" s="4"/>
      <c r="Q61" s="4"/>
      <c r="R61" s="324"/>
      <c r="S61" s="37"/>
      <c r="T61" s="37"/>
      <c r="U61" s="37"/>
      <c r="V61" s="37"/>
      <c r="W61" s="37"/>
      <c r="X61" s="37"/>
      <c r="Y61" s="37"/>
      <c r="Z61" s="37"/>
      <c r="AA61" s="37"/>
    </row>
    <row r="62" spans="1:34" s="369" customFormat="1" ht="15" customHeight="1">
      <c r="A62" s="394"/>
      <c r="B62" s="418"/>
      <c r="C62" s="421"/>
      <c r="D62" s="386"/>
      <c r="E62" s="387"/>
      <c r="F62" s="387"/>
      <c r="G62" s="422"/>
      <c r="H62" s="422"/>
      <c r="I62" s="387"/>
      <c r="J62" s="352"/>
      <c r="K62" s="352"/>
      <c r="L62" s="404"/>
      <c r="M62" s="402"/>
      <c r="N62" s="380"/>
      <c r="O62" s="393"/>
      <c r="P62" s="4"/>
      <c r="Q62" s="4"/>
      <c r="R62" s="324"/>
      <c r="S62" s="37"/>
      <c r="T62" s="37"/>
      <c r="U62" s="37"/>
      <c r="V62" s="37"/>
      <c r="W62" s="37"/>
      <c r="X62" s="37"/>
      <c r="Y62" s="37"/>
      <c r="Z62" s="37"/>
      <c r="AA62" s="37"/>
    </row>
    <row r="63" spans="1:34" ht="44.25" customHeight="1">
      <c r="A63" s="20" t="s">
        <v>560</v>
      </c>
      <c r="B63" s="36"/>
      <c r="C63" s="36"/>
      <c r="D63" s="37"/>
      <c r="E63" s="33"/>
      <c r="F63" s="33"/>
      <c r="G63" s="32"/>
      <c r="H63" s="32" t="s">
        <v>822</v>
      </c>
      <c r="I63" s="33"/>
      <c r="J63" s="14"/>
      <c r="K63" s="76"/>
      <c r="L63" s="77"/>
      <c r="M63" s="76"/>
      <c r="N63" s="78"/>
      <c r="O63" s="76"/>
      <c r="P63" s="4"/>
      <c r="Q63" s="410"/>
      <c r="R63" s="423"/>
      <c r="S63" s="410"/>
      <c r="T63" s="410"/>
      <c r="U63" s="410"/>
      <c r="V63" s="410"/>
      <c r="W63" s="410"/>
      <c r="X63" s="410"/>
      <c r="Y63" s="410"/>
      <c r="Z63" s="37"/>
      <c r="AA63" s="37"/>
      <c r="AB63" s="37"/>
    </row>
    <row r="64" spans="1:34" s="3" customFormat="1">
      <c r="A64" s="26" t="s">
        <v>561</v>
      </c>
      <c r="B64" s="20"/>
      <c r="C64" s="20"/>
      <c r="D64" s="20"/>
      <c r="E64" s="2"/>
      <c r="F64" s="27" t="s">
        <v>562</v>
      </c>
      <c r="G64" s="38"/>
      <c r="H64" s="39"/>
      <c r="I64" s="79"/>
      <c r="J64" s="14"/>
      <c r="K64" s="80"/>
      <c r="L64" s="81"/>
      <c r="M64" s="82"/>
      <c r="N64" s="83"/>
      <c r="O64" s="84"/>
      <c r="P64" s="2"/>
      <c r="Q64" s="1"/>
      <c r="R64" s="9"/>
      <c r="Z64" s="6"/>
      <c r="AA64" s="6"/>
      <c r="AB64" s="6"/>
      <c r="AC64" s="6"/>
      <c r="AD64" s="6"/>
      <c r="AE64" s="6"/>
      <c r="AF64" s="6"/>
      <c r="AG64" s="6"/>
      <c r="AH64" s="6"/>
    </row>
    <row r="65" spans="1:26" s="6" customFormat="1" ht="14.25" customHeight="1">
      <c r="A65" s="26"/>
      <c r="B65" s="20"/>
      <c r="C65" s="20"/>
      <c r="D65" s="20"/>
      <c r="E65" s="29"/>
      <c r="F65" s="27" t="s">
        <v>564</v>
      </c>
      <c r="G65" s="38"/>
      <c r="H65" s="39"/>
      <c r="I65" s="79"/>
      <c r="J65" s="14"/>
      <c r="K65" s="80"/>
      <c r="L65" s="81"/>
      <c r="M65" s="82"/>
      <c r="N65" s="83"/>
      <c r="O65" s="84"/>
      <c r="P65" s="2"/>
      <c r="Q65" s="1"/>
      <c r="R65" s="9"/>
      <c r="S65" s="3"/>
      <c r="Y65" s="3"/>
      <c r="Z65" s="3"/>
    </row>
    <row r="66" spans="1:26" s="6" customFormat="1" ht="14.25" customHeight="1">
      <c r="A66" s="20"/>
      <c r="B66" s="20"/>
      <c r="C66" s="20"/>
      <c r="D66" s="20"/>
      <c r="E66" s="29"/>
      <c r="F66" s="14"/>
      <c r="G66" s="14"/>
      <c r="H66" s="28"/>
      <c r="I66" s="33"/>
      <c r="J66" s="68"/>
      <c r="K66" s="65"/>
      <c r="L66" s="66"/>
      <c r="M66" s="14"/>
      <c r="N66" s="69"/>
      <c r="O66" s="54"/>
      <c r="P66" s="5"/>
      <c r="Q66" s="1"/>
      <c r="R66" s="9"/>
      <c r="S66" s="3"/>
      <c r="Y66" s="3"/>
      <c r="Z66" s="3"/>
    </row>
    <row r="67" spans="1:26" s="6" customFormat="1" ht="15">
      <c r="A67" s="40" t="s">
        <v>571</v>
      </c>
      <c r="B67" s="40"/>
      <c r="C67" s="40"/>
      <c r="D67" s="40"/>
      <c r="E67" s="29"/>
      <c r="F67" s="14"/>
      <c r="G67" s="9"/>
      <c r="H67" s="14"/>
      <c r="I67" s="9"/>
      <c r="J67" s="85"/>
      <c r="K67" s="9"/>
      <c r="L67" s="9"/>
      <c r="M67" s="9"/>
      <c r="N67" s="9"/>
      <c r="O67" s="86"/>
      <c r="P67"/>
      <c r="Q67" s="1"/>
      <c r="R67" s="9"/>
      <c r="S67" s="3"/>
      <c r="Y67" s="3"/>
      <c r="Z67" s="3"/>
    </row>
    <row r="68" spans="1:26" s="6" customFormat="1" ht="38.25">
      <c r="A68" s="18" t="s">
        <v>16</v>
      </c>
      <c r="B68" s="18" t="s">
        <v>534</v>
      </c>
      <c r="C68" s="18"/>
      <c r="D68" s="19" t="s">
        <v>545</v>
      </c>
      <c r="E68" s="18" t="s">
        <v>546</v>
      </c>
      <c r="F68" s="18" t="s">
        <v>547</v>
      </c>
      <c r="G68" s="18" t="s">
        <v>566</v>
      </c>
      <c r="H68" s="18" t="s">
        <v>549</v>
      </c>
      <c r="I68" s="18" t="s">
        <v>550</v>
      </c>
      <c r="J68" s="17" t="s">
        <v>551</v>
      </c>
      <c r="K68" s="74" t="s">
        <v>572</v>
      </c>
      <c r="L68" s="60" t="s">
        <v>820</v>
      </c>
      <c r="M68" s="74" t="s">
        <v>568</v>
      </c>
      <c r="N68" s="18" t="s">
        <v>569</v>
      </c>
      <c r="O68" s="17" t="s">
        <v>554</v>
      </c>
      <c r="P68" s="87" t="s">
        <v>555</v>
      </c>
      <c r="Q68" s="1"/>
      <c r="R68" s="14"/>
      <c r="S68" s="3"/>
      <c r="Y68" s="3"/>
      <c r="Z68" s="3"/>
    </row>
    <row r="69" spans="1:26" s="369" customFormat="1" ht="13.9" customHeight="1">
      <c r="A69" s="517">
        <v>1</v>
      </c>
      <c r="B69" s="479">
        <v>44252</v>
      </c>
      <c r="C69" s="491"/>
      <c r="D69" s="461" t="s">
        <v>848</v>
      </c>
      <c r="E69" s="492" t="s">
        <v>557</v>
      </c>
      <c r="F69" s="462">
        <v>4530</v>
      </c>
      <c r="G69" s="462">
        <v>4425</v>
      </c>
      <c r="H69" s="462">
        <v>4430</v>
      </c>
      <c r="I69" s="463">
        <v>4730</v>
      </c>
      <c r="J69" s="463" t="s">
        <v>869</v>
      </c>
      <c r="K69" s="518">
        <f t="shared" ref="K69" si="53">H69-F69</f>
        <v>-100</v>
      </c>
      <c r="L69" s="510">
        <f t="shared" ref="L69" si="54">(H69*N69)*0.035%</f>
        <v>193.81250000000003</v>
      </c>
      <c r="M69" s="511">
        <f t="shared" ref="M69" si="55">(K69*N69)-L69</f>
        <v>-12693.8125</v>
      </c>
      <c r="N69" s="463">
        <v>125</v>
      </c>
      <c r="O69" s="512" t="s">
        <v>620</v>
      </c>
      <c r="P69" s="484">
        <v>44256</v>
      </c>
      <c r="Q69" s="363"/>
      <c r="R69" s="324" t="s">
        <v>792</v>
      </c>
      <c r="S69" s="37"/>
      <c r="Y69" s="37"/>
      <c r="Z69" s="37"/>
    </row>
    <row r="70" spans="1:26" s="369" customFormat="1" ht="13.9" customHeight="1">
      <c r="A70" s="515">
        <v>2</v>
      </c>
      <c r="B70" s="470">
        <v>44253</v>
      </c>
      <c r="C70" s="448"/>
      <c r="D70" s="446" t="s">
        <v>851</v>
      </c>
      <c r="E70" s="447" t="s">
        <v>557</v>
      </c>
      <c r="F70" s="444">
        <v>1313</v>
      </c>
      <c r="G70" s="444">
        <v>1287</v>
      </c>
      <c r="H70" s="444">
        <v>1342</v>
      </c>
      <c r="I70" s="445">
        <v>1360</v>
      </c>
      <c r="J70" s="445" t="s">
        <v>855</v>
      </c>
      <c r="K70" s="516">
        <f t="shared" ref="K70" si="56">H70-F70</f>
        <v>29</v>
      </c>
      <c r="L70" s="471">
        <f t="shared" ref="L70:L71" si="57">(H70*N70)*0.035%</f>
        <v>258.33500000000004</v>
      </c>
      <c r="M70" s="472">
        <f t="shared" ref="M70" si="58">(K70*N70)-L70</f>
        <v>15691.665000000001</v>
      </c>
      <c r="N70" s="445">
        <v>550</v>
      </c>
      <c r="O70" s="473" t="s">
        <v>556</v>
      </c>
      <c r="P70" s="443">
        <v>44256</v>
      </c>
      <c r="Q70" s="363"/>
      <c r="R70" s="324" t="s">
        <v>792</v>
      </c>
      <c r="S70" s="37"/>
      <c r="Y70" s="37"/>
      <c r="Z70" s="37"/>
    </row>
    <row r="71" spans="1:26" s="369" customFormat="1" ht="13.9" customHeight="1">
      <c r="A71" s="585">
        <v>3</v>
      </c>
      <c r="B71" s="587">
        <v>44256</v>
      </c>
      <c r="C71" s="491"/>
      <c r="D71" s="461" t="s">
        <v>846</v>
      </c>
      <c r="E71" s="492" t="s">
        <v>817</v>
      </c>
      <c r="F71" s="462">
        <v>14705</v>
      </c>
      <c r="G71" s="462">
        <v>14900</v>
      </c>
      <c r="H71" s="462">
        <v>14900</v>
      </c>
      <c r="I71" s="463">
        <v>14500</v>
      </c>
      <c r="J71" s="589" t="s">
        <v>871</v>
      </c>
      <c r="K71" s="510">
        <f>F71-G71</f>
        <v>-195</v>
      </c>
      <c r="L71" s="510">
        <f t="shared" si="57"/>
        <v>391.12500000000006</v>
      </c>
      <c r="M71" s="589">
        <v>-8741</v>
      </c>
      <c r="N71" s="589">
        <v>75</v>
      </c>
      <c r="O71" s="591" t="s">
        <v>620</v>
      </c>
      <c r="P71" s="583">
        <v>44257</v>
      </c>
      <c r="Q71" s="363"/>
      <c r="R71" s="324" t="s">
        <v>559</v>
      </c>
      <c r="S71" s="37"/>
      <c r="Y71" s="37"/>
      <c r="Z71" s="37"/>
    </row>
    <row r="72" spans="1:26" s="369" customFormat="1" ht="13.9" customHeight="1">
      <c r="A72" s="586"/>
      <c r="B72" s="588"/>
      <c r="C72" s="491"/>
      <c r="D72" s="461" t="s">
        <v>845</v>
      </c>
      <c r="E72" s="492" t="s">
        <v>817</v>
      </c>
      <c r="F72" s="462">
        <v>112.5</v>
      </c>
      <c r="G72" s="462"/>
      <c r="H72" s="462">
        <v>27.5</v>
      </c>
      <c r="I72" s="463"/>
      <c r="J72" s="590"/>
      <c r="K72" s="524">
        <f>F72-H72</f>
        <v>85</v>
      </c>
      <c r="L72" s="510">
        <v>100</v>
      </c>
      <c r="M72" s="590"/>
      <c r="N72" s="590"/>
      <c r="O72" s="592"/>
      <c r="P72" s="584"/>
      <c r="Q72" s="363"/>
      <c r="R72" s="324" t="s">
        <v>559</v>
      </c>
      <c r="S72" s="37"/>
      <c r="Y72" s="37"/>
      <c r="Z72" s="37"/>
    </row>
    <row r="73" spans="1:26" s="369" customFormat="1" ht="13.9" customHeight="1">
      <c r="A73" s="515">
        <v>4</v>
      </c>
      <c r="B73" s="470">
        <v>44256</v>
      </c>
      <c r="C73" s="448"/>
      <c r="D73" s="446" t="s">
        <v>857</v>
      </c>
      <c r="E73" s="447" t="s">
        <v>817</v>
      </c>
      <c r="F73" s="444">
        <v>736</v>
      </c>
      <c r="G73" s="444">
        <v>746</v>
      </c>
      <c r="H73" s="444">
        <v>729</v>
      </c>
      <c r="I73" s="445">
        <v>715</v>
      </c>
      <c r="J73" s="445" t="s">
        <v>847</v>
      </c>
      <c r="K73" s="516">
        <f>F73-H73</f>
        <v>7</v>
      </c>
      <c r="L73" s="471">
        <f t="shared" ref="L73:L75" si="59">(H73*N73)*0.035%</f>
        <v>306.18000000000006</v>
      </c>
      <c r="M73" s="472">
        <f t="shared" ref="M73:M75" si="60">(K73*N73)-L73</f>
        <v>8093.82</v>
      </c>
      <c r="N73" s="445">
        <v>1200</v>
      </c>
      <c r="O73" s="473" t="s">
        <v>556</v>
      </c>
      <c r="P73" s="464">
        <v>44256</v>
      </c>
      <c r="Q73" s="363"/>
      <c r="R73" s="324" t="s">
        <v>559</v>
      </c>
      <c r="S73" s="37"/>
      <c r="Y73" s="37"/>
      <c r="Z73" s="37"/>
    </row>
    <row r="74" spans="1:26" s="369" customFormat="1" ht="13.9" customHeight="1">
      <c r="A74" s="515">
        <v>5</v>
      </c>
      <c r="B74" s="470">
        <v>44256</v>
      </c>
      <c r="C74" s="448"/>
      <c r="D74" s="446" t="s">
        <v>864</v>
      </c>
      <c r="E74" s="447" t="s">
        <v>557</v>
      </c>
      <c r="F74" s="444">
        <v>1576.5</v>
      </c>
      <c r="G74" s="444">
        <v>1559</v>
      </c>
      <c r="H74" s="444">
        <v>1589</v>
      </c>
      <c r="I74" s="445">
        <v>1610</v>
      </c>
      <c r="J74" s="445" t="s">
        <v>865</v>
      </c>
      <c r="K74" s="516">
        <f t="shared" ref="K74:K75" si="61">H74-F74</f>
        <v>12.5</v>
      </c>
      <c r="L74" s="471">
        <f t="shared" si="59"/>
        <v>389.30500000000006</v>
      </c>
      <c r="M74" s="472">
        <f t="shared" si="60"/>
        <v>8360.6949999999997</v>
      </c>
      <c r="N74" s="445">
        <v>700</v>
      </c>
      <c r="O74" s="473" t="s">
        <v>556</v>
      </c>
      <c r="P74" s="464">
        <v>44256</v>
      </c>
      <c r="Q74" s="363"/>
      <c r="R74" s="324" t="s">
        <v>792</v>
      </c>
      <c r="S74" s="37"/>
      <c r="Y74" s="37"/>
      <c r="Z74" s="37"/>
    </row>
    <row r="75" spans="1:26" s="369" customFormat="1" ht="13.9" customHeight="1">
      <c r="A75" s="515">
        <v>6</v>
      </c>
      <c r="B75" s="470">
        <v>44256</v>
      </c>
      <c r="C75" s="448"/>
      <c r="D75" s="446" t="s">
        <v>866</v>
      </c>
      <c r="E75" s="447" t="s">
        <v>557</v>
      </c>
      <c r="F75" s="444">
        <v>2190</v>
      </c>
      <c r="G75" s="444">
        <v>2140</v>
      </c>
      <c r="H75" s="444">
        <v>2224</v>
      </c>
      <c r="I75" s="445">
        <v>2290</v>
      </c>
      <c r="J75" s="445" t="s">
        <v>570</v>
      </c>
      <c r="K75" s="516">
        <f t="shared" si="61"/>
        <v>34</v>
      </c>
      <c r="L75" s="471">
        <f t="shared" si="59"/>
        <v>194.60000000000002</v>
      </c>
      <c r="M75" s="472">
        <f t="shared" si="60"/>
        <v>8305.4</v>
      </c>
      <c r="N75" s="445">
        <v>250</v>
      </c>
      <c r="O75" s="473" t="s">
        <v>556</v>
      </c>
      <c r="P75" s="443">
        <v>44257</v>
      </c>
      <c r="Q75" s="363"/>
      <c r="R75" s="324" t="s">
        <v>792</v>
      </c>
      <c r="S75" s="37"/>
      <c r="Y75" s="37"/>
      <c r="Z75" s="37"/>
    </row>
    <row r="76" spans="1:26" s="369" customFormat="1" ht="13.9" customHeight="1">
      <c r="A76" s="515">
        <v>7</v>
      </c>
      <c r="B76" s="470">
        <v>44257</v>
      </c>
      <c r="C76" s="448"/>
      <c r="D76" s="446" t="s">
        <v>872</v>
      </c>
      <c r="E76" s="447" t="s">
        <v>557</v>
      </c>
      <c r="F76" s="444">
        <v>577.5</v>
      </c>
      <c r="G76" s="444">
        <v>570</v>
      </c>
      <c r="H76" s="444">
        <v>585.5</v>
      </c>
      <c r="I76" s="445">
        <v>598</v>
      </c>
      <c r="J76" s="445" t="s">
        <v>873</v>
      </c>
      <c r="K76" s="516">
        <f t="shared" ref="K76" si="62">H76-F76</f>
        <v>8</v>
      </c>
      <c r="L76" s="471">
        <f t="shared" ref="L76" si="63">(H76*N76)*0.035%</f>
        <v>320.29777500000006</v>
      </c>
      <c r="M76" s="472">
        <f t="shared" ref="M76" si="64">(K76*N76)-L76</f>
        <v>12183.702224999999</v>
      </c>
      <c r="N76" s="445">
        <v>1563</v>
      </c>
      <c r="O76" s="473" t="s">
        <v>556</v>
      </c>
      <c r="P76" s="464">
        <v>44257</v>
      </c>
      <c r="Q76" s="363"/>
      <c r="R76" s="324" t="s">
        <v>792</v>
      </c>
      <c r="S76" s="37"/>
      <c r="Y76" s="37"/>
      <c r="Z76" s="37"/>
    </row>
    <row r="77" spans="1:26" s="369" customFormat="1" ht="13.9" customHeight="1">
      <c r="A77" s="515">
        <v>8</v>
      </c>
      <c r="B77" s="470">
        <v>44257</v>
      </c>
      <c r="C77" s="448"/>
      <c r="D77" s="446" t="s">
        <v>876</v>
      </c>
      <c r="E77" s="447" t="s">
        <v>557</v>
      </c>
      <c r="F77" s="444">
        <v>1918</v>
      </c>
      <c r="G77" s="444">
        <v>1892</v>
      </c>
      <c r="H77" s="444">
        <v>1935.5</v>
      </c>
      <c r="I77" s="445">
        <v>1960</v>
      </c>
      <c r="J77" s="445" t="s">
        <v>877</v>
      </c>
      <c r="K77" s="516">
        <f t="shared" ref="K77" si="65">H77-F77</f>
        <v>17.5</v>
      </c>
      <c r="L77" s="471">
        <f t="shared" ref="L77" si="66">(H77*N77)*0.035%</f>
        <v>372.58375000000007</v>
      </c>
      <c r="M77" s="472">
        <f t="shared" ref="M77" si="67">(K77*N77)-L77</f>
        <v>9252.4162500000002</v>
      </c>
      <c r="N77" s="445">
        <v>550</v>
      </c>
      <c r="O77" s="473" t="s">
        <v>556</v>
      </c>
      <c r="P77" s="464">
        <v>44257</v>
      </c>
      <c r="Q77" s="363"/>
      <c r="R77" s="324" t="s">
        <v>792</v>
      </c>
      <c r="S77" s="37"/>
      <c r="Y77" s="37"/>
      <c r="Z77" s="37"/>
    </row>
    <row r="78" spans="1:26" s="369" customFormat="1" ht="13.9" customHeight="1">
      <c r="A78" s="525">
        <v>9</v>
      </c>
      <c r="B78" s="479">
        <v>44258</v>
      </c>
      <c r="C78" s="491"/>
      <c r="D78" s="461" t="s">
        <v>846</v>
      </c>
      <c r="E78" s="492" t="s">
        <v>817</v>
      </c>
      <c r="F78" s="462">
        <v>15075</v>
      </c>
      <c r="G78" s="462">
        <v>15180</v>
      </c>
      <c r="H78" s="462">
        <v>15180</v>
      </c>
      <c r="I78" s="463">
        <v>14850</v>
      </c>
      <c r="J78" s="463" t="s">
        <v>882</v>
      </c>
      <c r="K78" s="526">
        <f>F78-H78</f>
        <v>-105</v>
      </c>
      <c r="L78" s="510">
        <f t="shared" ref="L78" si="68">(H78*N78)*0.035%</f>
        <v>398.47500000000008</v>
      </c>
      <c r="M78" s="511">
        <f t="shared" ref="M78" si="69">(K78*N78)-L78</f>
        <v>-8273.4750000000004</v>
      </c>
      <c r="N78" s="463">
        <v>75</v>
      </c>
      <c r="O78" s="512" t="s">
        <v>620</v>
      </c>
      <c r="P78" s="527">
        <v>44258</v>
      </c>
      <c r="Q78" s="363"/>
      <c r="R78" s="324" t="s">
        <v>559</v>
      </c>
      <c r="S78" s="37"/>
      <c r="Y78" s="37"/>
      <c r="Z78" s="37"/>
    </row>
    <row r="79" spans="1:26" s="369" customFormat="1" ht="13.9" customHeight="1">
      <c r="A79" s="525">
        <v>10</v>
      </c>
      <c r="B79" s="479">
        <v>44258</v>
      </c>
      <c r="C79" s="491"/>
      <c r="D79" s="461" t="s">
        <v>857</v>
      </c>
      <c r="E79" s="492" t="s">
        <v>817</v>
      </c>
      <c r="F79" s="462">
        <v>744</v>
      </c>
      <c r="G79" s="462">
        <v>755</v>
      </c>
      <c r="H79" s="462">
        <v>754</v>
      </c>
      <c r="I79" s="463">
        <v>725</v>
      </c>
      <c r="J79" s="463" t="s">
        <v>883</v>
      </c>
      <c r="K79" s="526">
        <f>F79-H79</f>
        <v>-10</v>
      </c>
      <c r="L79" s="510">
        <f t="shared" ref="L79" si="70">(H79*N79)*0.035%</f>
        <v>316.68000000000006</v>
      </c>
      <c r="M79" s="511">
        <f t="shared" ref="M79" si="71">(K79*N79)-L79</f>
        <v>-12316.68</v>
      </c>
      <c r="N79" s="463">
        <v>1200</v>
      </c>
      <c r="O79" s="512" t="s">
        <v>620</v>
      </c>
      <c r="P79" s="527">
        <v>44258</v>
      </c>
      <c r="Q79" s="363"/>
      <c r="R79" s="324" t="s">
        <v>559</v>
      </c>
      <c r="S79" s="37"/>
      <c r="Y79" s="37"/>
      <c r="Z79" s="37"/>
    </row>
    <row r="80" spans="1:26" s="369" customFormat="1" ht="13.9" customHeight="1">
      <c r="A80" s="528">
        <v>11</v>
      </c>
      <c r="B80" s="479">
        <v>44260</v>
      </c>
      <c r="C80" s="491"/>
      <c r="D80" s="461" t="s">
        <v>903</v>
      </c>
      <c r="E80" s="492" t="s">
        <v>817</v>
      </c>
      <c r="F80" s="462">
        <v>7175</v>
      </c>
      <c r="G80" s="462">
        <v>7280</v>
      </c>
      <c r="H80" s="462">
        <v>7280</v>
      </c>
      <c r="I80" s="463">
        <v>6950</v>
      </c>
      <c r="J80" s="463" t="s">
        <v>882</v>
      </c>
      <c r="K80" s="529">
        <f>F80-H80</f>
        <v>-105</v>
      </c>
      <c r="L80" s="510">
        <f t="shared" ref="L80:L81" si="72">(H80*N80)*0.035%</f>
        <v>254.80000000000004</v>
      </c>
      <c r="M80" s="511">
        <f t="shared" ref="M80:M81" si="73">(K80*N80)-L80</f>
        <v>-10754.8</v>
      </c>
      <c r="N80" s="463">
        <v>100</v>
      </c>
      <c r="O80" s="512" t="s">
        <v>620</v>
      </c>
      <c r="P80" s="527">
        <v>44260</v>
      </c>
      <c r="Q80" s="363"/>
      <c r="R80" s="324" t="s">
        <v>559</v>
      </c>
      <c r="S80" s="37"/>
      <c r="Y80" s="37"/>
      <c r="Z80" s="37"/>
    </row>
    <row r="81" spans="1:26" s="369" customFormat="1" ht="13.9" customHeight="1">
      <c r="A81" s="515">
        <v>12</v>
      </c>
      <c r="B81" s="470">
        <v>44263</v>
      </c>
      <c r="C81" s="448"/>
      <c r="D81" s="446" t="s">
        <v>864</v>
      </c>
      <c r="E81" s="447" t="s">
        <v>557</v>
      </c>
      <c r="F81" s="444">
        <v>1635</v>
      </c>
      <c r="G81" s="444">
        <v>1617</v>
      </c>
      <c r="H81" s="444">
        <v>1648</v>
      </c>
      <c r="I81" s="445">
        <v>1665</v>
      </c>
      <c r="J81" s="445" t="s">
        <v>899</v>
      </c>
      <c r="K81" s="516">
        <f t="shared" ref="K81" si="74">H81-F81</f>
        <v>13</v>
      </c>
      <c r="L81" s="471">
        <f t="shared" si="72"/>
        <v>403.76000000000005</v>
      </c>
      <c r="M81" s="472">
        <f t="shared" si="73"/>
        <v>8696.24</v>
      </c>
      <c r="N81" s="445">
        <v>700</v>
      </c>
      <c r="O81" s="473" t="s">
        <v>556</v>
      </c>
      <c r="P81" s="464">
        <v>44263</v>
      </c>
      <c r="Q81" s="363"/>
      <c r="R81" s="324" t="s">
        <v>792</v>
      </c>
      <c r="S81" s="37"/>
      <c r="Y81" s="37"/>
      <c r="Z81" s="37"/>
    </row>
    <row r="82" spans="1:26" s="369" customFormat="1" ht="13.9" customHeight="1">
      <c r="A82" s="515">
        <v>13</v>
      </c>
      <c r="B82" s="470">
        <v>44263</v>
      </c>
      <c r="C82" s="448"/>
      <c r="D82" s="446" t="s">
        <v>876</v>
      </c>
      <c r="E82" s="447" t="s">
        <v>557</v>
      </c>
      <c r="F82" s="444">
        <v>1905</v>
      </c>
      <c r="G82" s="444">
        <v>1883</v>
      </c>
      <c r="H82" s="444">
        <v>1926.5</v>
      </c>
      <c r="I82" s="445">
        <v>1950</v>
      </c>
      <c r="J82" s="445" t="s">
        <v>921</v>
      </c>
      <c r="K82" s="516">
        <f t="shared" ref="K82" si="75">H82-F82</f>
        <v>21.5</v>
      </c>
      <c r="L82" s="471">
        <f t="shared" ref="L82" si="76">(H82*N82)*0.035%</f>
        <v>370.85125000000005</v>
      </c>
      <c r="M82" s="472">
        <f t="shared" ref="M82" si="77">(K82*N82)-L82</f>
        <v>11454.14875</v>
      </c>
      <c r="N82" s="445">
        <v>550</v>
      </c>
      <c r="O82" s="473" t="s">
        <v>556</v>
      </c>
      <c r="P82" s="464">
        <v>44263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5">
        <v>14</v>
      </c>
      <c r="B83" s="470">
        <v>44263</v>
      </c>
      <c r="C83" s="448"/>
      <c r="D83" s="446" t="s">
        <v>910</v>
      </c>
      <c r="E83" s="447" t="s">
        <v>557</v>
      </c>
      <c r="F83" s="444">
        <v>348.5</v>
      </c>
      <c r="G83" s="444">
        <v>340</v>
      </c>
      <c r="H83" s="444">
        <v>353.5</v>
      </c>
      <c r="I83" s="445">
        <v>365</v>
      </c>
      <c r="J83" s="445" t="s">
        <v>920</v>
      </c>
      <c r="K83" s="516">
        <f t="shared" ref="K83:K84" si="78">H83-F83</f>
        <v>5</v>
      </c>
      <c r="L83" s="471">
        <f t="shared" ref="L83:L84" si="79">(H83*N83)*0.035%</f>
        <v>191.77375000000004</v>
      </c>
      <c r="M83" s="472">
        <f t="shared" ref="M83:M84" si="80">(K83*N83)-L83</f>
        <v>7558.2262499999997</v>
      </c>
      <c r="N83" s="445">
        <v>1550</v>
      </c>
      <c r="O83" s="473" t="s">
        <v>556</v>
      </c>
      <c r="P83" s="464">
        <v>44263</v>
      </c>
      <c r="Q83" s="363"/>
      <c r="R83" s="324" t="s">
        <v>559</v>
      </c>
      <c r="S83" s="37"/>
      <c r="Y83" s="37"/>
      <c r="Z83" s="37"/>
    </row>
    <row r="84" spans="1:26" s="369" customFormat="1" ht="13.9" customHeight="1">
      <c r="A84" s="532">
        <v>15</v>
      </c>
      <c r="B84" s="479">
        <v>44263</v>
      </c>
      <c r="C84" s="491"/>
      <c r="D84" s="461" t="s">
        <v>911</v>
      </c>
      <c r="E84" s="492" t="s">
        <v>557</v>
      </c>
      <c r="F84" s="462">
        <v>910</v>
      </c>
      <c r="G84" s="462">
        <v>898</v>
      </c>
      <c r="H84" s="462">
        <v>898</v>
      </c>
      <c r="I84" s="463">
        <v>930</v>
      </c>
      <c r="J84" s="463" t="s">
        <v>929</v>
      </c>
      <c r="K84" s="533">
        <f t="shared" si="78"/>
        <v>-12</v>
      </c>
      <c r="L84" s="510">
        <f t="shared" si="79"/>
        <v>314.30000000000007</v>
      </c>
      <c r="M84" s="511">
        <f t="shared" si="80"/>
        <v>-12314.3</v>
      </c>
      <c r="N84" s="463">
        <v>1000</v>
      </c>
      <c r="O84" s="512" t="s">
        <v>620</v>
      </c>
      <c r="P84" s="484">
        <v>44264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32">
        <v>16</v>
      </c>
      <c r="B85" s="479">
        <v>44264</v>
      </c>
      <c r="C85" s="491"/>
      <c r="D85" s="461" t="s">
        <v>910</v>
      </c>
      <c r="E85" s="492" t="s">
        <v>557</v>
      </c>
      <c r="F85" s="462">
        <v>347.5</v>
      </c>
      <c r="G85" s="462">
        <v>339.5</v>
      </c>
      <c r="H85" s="462">
        <v>339.5</v>
      </c>
      <c r="I85" s="463">
        <v>365</v>
      </c>
      <c r="J85" s="463" t="s">
        <v>907</v>
      </c>
      <c r="K85" s="533">
        <f t="shared" ref="K85:K86" si="81">H85-F85</f>
        <v>-8</v>
      </c>
      <c r="L85" s="510">
        <f t="shared" ref="L85:L86" si="82">(H85*N85)*0.035%</f>
        <v>184.17875000000004</v>
      </c>
      <c r="M85" s="511">
        <f t="shared" ref="M85:M86" si="83">(K85*N85)-L85</f>
        <v>-12584.178749999999</v>
      </c>
      <c r="N85" s="463">
        <v>1550</v>
      </c>
      <c r="O85" s="512" t="s">
        <v>620</v>
      </c>
      <c r="P85" s="527">
        <v>44264</v>
      </c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5">
        <v>17</v>
      </c>
      <c r="B86" s="470">
        <v>44264</v>
      </c>
      <c r="C86" s="448"/>
      <c r="D86" s="446" t="s">
        <v>864</v>
      </c>
      <c r="E86" s="447" t="s">
        <v>557</v>
      </c>
      <c r="F86" s="444">
        <v>1631.5</v>
      </c>
      <c r="G86" s="444">
        <v>1614</v>
      </c>
      <c r="H86" s="444">
        <v>1644</v>
      </c>
      <c r="I86" s="445">
        <v>1665</v>
      </c>
      <c r="J86" s="445" t="s">
        <v>933</v>
      </c>
      <c r="K86" s="516">
        <f t="shared" si="81"/>
        <v>12.5</v>
      </c>
      <c r="L86" s="471">
        <f t="shared" si="82"/>
        <v>402.78000000000009</v>
      </c>
      <c r="M86" s="472">
        <f t="shared" si="83"/>
        <v>8347.2199999999993</v>
      </c>
      <c r="N86" s="445">
        <v>700</v>
      </c>
      <c r="O86" s="473" t="s">
        <v>556</v>
      </c>
      <c r="P86" s="464">
        <v>44264</v>
      </c>
      <c r="Q86" s="363"/>
      <c r="R86" s="324" t="s">
        <v>792</v>
      </c>
      <c r="S86" s="37"/>
      <c r="Y86" s="37"/>
      <c r="Z86" s="37"/>
    </row>
    <row r="87" spans="1:26" s="369" customFormat="1" ht="13.9" customHeight="1">
      <c r="A87" s="515">
        <v>18</v>
      </c>
      <c r="B87" s="470">
        <v>44264</v>
      </c>
      <c r="C87" s="448"/>
      <c r="D87" s="446" t="s">
        <v>876</v>
      </c>
      <c r="E87" s="447" t="s">
        <v>557</v>
      </c>
      <c r="F87" s="444">
        <v>1902</v>
      </c>
      <c r="G87" s="444">
        <v>1877</v>
      </c>
      <c r="H87" s="444">
        <v>1922.5</v>
      </c>
      <c r="I87" s="445">
        <v>1950</v>
      </c>
      <c r="J87" s="445" t="s">
        <v>934</v>
      </c>
      <c r="K87" s="516">
        <f t="shared" ref="K87:K88" si="84">H87-F87</f>
        <v>20.5</v>
      </c>
      <c r="L87" s="471">
        <f t="shared" ref="L87:L88" si="85">(H87*N87)*0.035%</f>
        <v>370.08125000000007</v>
      </c>
      <c r="M87" s="472">
        <f t="shared" ref="M87:M88" si="86">(K87*N87)-L87</f>
        <v>10904.918750000001</v>
      </c>
      <c r="N87" s="445">
        <v>550</v>
      </c>
      <c r="O87" s="473" t="s">
        <v>556</v>
      </c>
      <c r="P87" s="443">
        <v>44265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37">
        <v>19</v>
      </c>
      <c r="B88" s="479">
        <v>44265</v>
      </c>
      <c r="C88" s="491"/>
      <c r="D88" s="461" t="s">
        <v>940</v>
      </c>
      <c r="E88" s="492" t="s">
        <v>557</v>
      </c>
      <c r="F88" s="462">
        <v>860</v>
      </c>
      <c r="G88" s="462">
        <v>840</v>
      </c>
      <c r="H88" s="462">
        <v>840</v>
      </c>
      <c r="I88" s="463">
        <v>900</v>
      </c>
      <c r="J88" s="463" t="s">
        <v>960</v>
      </c>
      <c r="K88" s="538">
        <f t="shared" si="84"/>
        <v>-20</v>
      </c>
      <c r="L88" s="510">
        <f t="shared" si="85"/>
        <v>191.10000000000002</v>
      </c>
      <c r="M88" s="511">
        <f t="shared" si="86"/>
        <v>-13191.1</v>
      </c>
      <c r="N88" s="463">
        <v>650</v>
      </c>
      <c r="O88" s="512" t="s">
        <v>620</v>
      </c>
      <c r="P88" s="484">
        <v>44270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37">
        <v>20</v>
      </c>
      <c r="B89" s="479">
        <v>44265</v>
      </c>
      <c r="C89" s="491"/>
      <c r="D89" s="461" t="s">
        <v>848</v>
      </c>
      <c r="E89" s="492" t="s">
        <v>557</v>
      </c>
      <c r="F89" s="462">
        <v>4505</v>
      </c>
      <c r="G89" s="462">
        <v>4395</v>
      </c>
      <c r="H89" s="462">
        <v>4405</v>
      </c>
      <c r="I89" s="463">
        <v>4700</v>
      </c>
      <c r="J89" s="463" t="s">
        <v>869</v>
      </c>
      <c r="K89" s="538">
        <f t="shared" ref="K89" si="87">H89-F89</f>
        <v>-100</v>
      </c>
      <c r="L89" s="510">
        <f t="shared" ref="L89" si="88">(H89*N89)*0.035%</f>
        <v>192.71875000000003</v>
      </c>
      <c r="M89" s="511">
        <f t="shared" ref="M89" si="89">(K89*N89)-L89</f>
        <v>-12692.71875</v>
      </c>
      <c r="N89" s="463">
        <v>125</v>
      </c>
      <c r="O89" s="512" t="s">
        <v>620</v>
      </c>
      <c r="P89" s="484">
        <v>44270</v>
      </c>
      <c r="Q89" s="363"/>
      <c r="R89" s="324" t="s">
        <v>559</v>
      </c>
      <c r="S89" s="37"/>
      <c r="Y89" s="37"/>
      <c r="Z89" s="37"/>
    </row>
    <row r="90" spans="1:26" s="369" customFormat="1" ht="13.9" customHeight="1">
      <c r="A90" s="515">
        <v>21</v>
      </c>
      <c r="B90" s="470">
        <v>44265</v>
      </c>
      <c r="C90" s="448"/>
      <c r="D90" s="446" t="s">
        <v>942</v>
      </c>
      <c r="E90" s="447" t="s">
        <v>557</v>
      </c>
      <c r="F90" s="444">
        <v>1371</v>
      </c>
      <c r="G90" s="444">
        <v>1349</v>
      </c>
      <c r="H90" s="444">
        <v>1390.5</v>
      </c>
      <c r="I90" s="445">
        <v>1410</v>
      </c>
      <c r="J90" s="445" t="s">
        <v>943</v>
      </c>
      <c r="K90" s="516">
        <f t="shared" ref="K90:K91" si="90">H90-F90</f>
        <v>19.5</v>
      </c>
      <c r="L90" s="471">
        <f t="shared" ref="L90:L91" si="91">(H90*N90)*0.035%</f>
        <v>292.00500000000005</v>
      </c>
      <c r="M90" s="472">
        <f t="shared" ref="M90:M91" si="92">(K90*N90)-L90</f>
        <v>11407.995000000001</v>
      </c>
      <c r="N90" s="445">
        <v>600</v>
      </c>
      <c r="O90" s="473" t="s">
        <v>556</v>
      </c>
      <c r="P90" s="443">
        <v>44267</v>
      </c>
      <c r="Q90" s="363"/>
      <c r="R90" s="324" t="s">
        <v>559</v>
      </c>
      <c r="S90" s="37"/>
      <c r="Y90" s="37"/>
      <c r="Z90" s="37"/>
    </row>
    <row r="91" spans="1:26" s="369" customFormat="1" ht="13.9" customHeight="1">
      <c r="A91" s="537">
        <v>22</v>
      </c>
      <c r="B91" s="479">
        <v>44267</v>
      </c>
      <c r="C91" s="491"/>
      <c r="D91" s="461" t="s">
        <v>864</v>
      </c>
      <c r="E91" s="492" t="s">
        <v>557</v>
      </c>
      <c r="F91" s="462">
        <v>1633.5</v>
      </c>
      <c r="G91" s="462">
        <v>1615</v>
      </c>
      <c r="H91" s="462">
        <v>1615</v>
      </c>
      <c r="I91" s="463">
        <v>1665</v>
      </c>
      <c r="J91" s="463" t="s">
        <v>961</v>
      </c>
      <c r="K91" s="538">
        <f t="shared" si="90"/>
        <v>-18.5</v>
      </c>
      <c r="L91" s="510">
        <f t="shared" si="91"/>
        <v>395.67500000000007</v>
      </c>
      <c r="M91" s="511">
        <f t="shared" si="92"/>
        <v>-13345.674999999999</v>
      </c>
      <c r="N91" s="463">
        <v>700</v>
      </c>
      <c r="O91" s="512" t="s">
        <v>620</v>
      </c>
      <c r="P91" s="484">
        <v>44270</v>
      </c>
      <c r="Q91" s="363"/>
      <c r="R91" s="324" t="s">
        <v>792</v>
      </c>
      <c r="S91" s="37"/>
      <c r="Y91" s="37"/>
      <c r="Z91" s="37"/>
    </row>
    <row r="92" spans="1:26" s="369" customFormat="1" ht="13.9" customHeight="1">
      <c r="A92" s="515">
        <v>23</v>
      </c>
      <c r="B92" s="470">
        <v>44267</v>
      </c>
      <c r="C92" s="448"/>
      <c r="D92" s="446" t="s">
        <v>953</v>
      </c>
      <c r="E92" s="447" t="s">
        <v>557</v>
      </c>
      <c r="F92" s="444">
        <v>3450</v>
      </c>
      <c r="G92" s="444">
        <v>3385</v>
      </c>
      <c r="H92" s="444">
        <v>3487.5</v>
      </c>
      <c r="I92" s="445" t="s">
        <v>954</v>
      </c>
      <c r="J92" s="445" t="s">
        <v>971</v>
      </c>
      <c r="K92" s="516">
        <f t="shared" ref="K92" si="93">H92-F92</f>
        <v>37.5</v>
      </c>
      <c r="L92" s="471">
        <f t="shared" ref="L92" si="94">(H92*N92)*0.035%</f>
        <v>244.12500000000003</v>
      </c>
      <c r="M92" s="472">
        <f t="shared" ref="M92" si="95">(K92*N92)-L92</f>
        <v>7255.875</v>
      </c>
      <c r="N92" s="445">
        <v>200</v>
      </c>
      <c r="O92" s="473" t="s">
        <v>556</v>
      </c>
      <c r="P92" s="443">
        <v>44271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37">
        <v>24</v>
      </c>
      <c r="B93" s="479">
        <v>44267</v>
      </c>
      <c r="C93" s="491"/>
      <c r="D93" s="461" t="s">
        <v>955</v>
      </c>
      <c r="E93" s="492" t="s">
        <v>557</v>
      </c>
      <c r="F93" s="462">
        <v>1920</v>
      </c>
      <c r="G93" s="462">
        <v>1895</v>
      </c>
      <c r="H93" s="462">
        <v>1895</v>
      </c>
      <c r="I93" s="463">
        <v>1970</v>
      </c>
      <c r="J93" s="463" t="s">
        <v>962</v>
      </c>
      <c r="K93" s="538">
        <f t="shared" ref="K93" si="96">H93-F93</f>
        <v>-25</v>
      </c>
      <c r="L93" s="510">
        <f t="shared" ref="L93" si="97">(H93*N93)*0.035%</f>
        <v>364.78750000000008</v>
      </c>
      <c r="M93" s="511">
        <f t="shared" ref="M93" si="98">(K93*N93)-L93</f>
        <v>-14114.7875</v>
      </c>
      <c r="N93" s="463">
        <v>550</v>
      </c>
      <c r="O93" s="512" t="s">
        <v>620</v>
      </c>
      <c r="P93" s="484">
        <v>44270</v>
      </c>
      <c r="Q93" s="363"/>
      <c r="R93" s="324" t="s">
        <v>792</v>
      </c>
      <c r="S93" s="37"/>
      <c r="Y93" s="37"/>
      <c r="Z93" s="37"/>
    </row>
    <row r="94" spans="1:26" s="369" customFormat="1" ht="13.9" customHeight="1">
      <c r="A94" s="539">
        <v>25</v>
      </c>
      <c r="B94" s="479">
        <v>44271</v>
      </c>
      <c r="C94" s="491"/>
      <c r="D94" s="461" t="s">
        <v>976</v>
      </c>
      <c r="E94" s="492" t="s">
        <v>557</v>
      </c>
      <c r="F94" s="462">
        <v>382.25</v>
      </c>
      <c r="G94" s="462">
        <v>377</v>
      </c>
      <c r="H94" s="462">
        <v>378</v>
      </c>
      <c r="I94" s="463">
        <v>390</v>
      </c>
      <c r="J94" s="463" t="s">
        <v>977</v>
      </c>
      <c r="K94" s="540">
        <f t="shared" ref="K94" si="99">H94-F94</f>
        <v>-4.25</v>
      </c>
      <c r="L94" s="510">
        <f t="shared" ref="L94" si="100">(H94*N94)*0.035%</f>
        <v>396.90000000000003</v>
      </c>
      <c r="M94" s="511">
        <f t="shared" ref="M94" si="101">(K94*N94)-L94</f>
        <v>-13146.9</v>
      </c>
      <c r="N94" s="463">
        <v>3000</v>
      </c>
      <c r="O94" s="512" t="s">
        <v>620</v>
      </c>
      <c r="P94" s="484">
        <v>44271</v>
      </c>
      <c r="Q94" s="363"/>
      <c r="R94" s="324" t="s">
        <v>559</v>
      </c>
      <c r="S94" s="37"/>
      <c r="Y94" s="37"/>
      <c r="Z94" s="37"/>
    </row>
    <row r="95" spans="1:26" s="369" customFormat="1" ht="13.9" customHeight="1">
      <c r="A95" s="539">
        <v>26</v>
      </c>
      <c r="B95" s="479">
        <v>44271</v>
      </c>
      <c r="C95" s="491"/>
      <c r="D95" s="461" t="s">
        <v>982</v>
      </c>
      <c r="E95" s="492" t="s">
        <v>557</v>
      </c>
      <c r="F95" s="462">
        <v>607</v>
      </c>
      <c r="G95" s="462">
        <v>597</v>
      </c>
      <c r="H95" s="462">
        <v>597.5</v>
      </c>
      <c r="I95" s="463" t="s">
        <v>983</v>
      </c>
      <c r="J95" s="463" t="s">
        <v>984</v>
      </c>
      <c r="K95" s="540">
        <f t="shared" ref="K95:K96" si="102">H95-F95</f>
        <v>-9.5</v>
      </c>
      <c r="L95" s="510">
        <f t="shared" ref="L95:L96" si="103">(H95*N95)*0.035%</f>
        <v>282.31875000000002</v>
      </c>
      <c r="M95" s="511">
        <f t="shared" ref="M95:M96" si="104">(K95*N95)-L95</f>
        <v>-13107.31875</v>
      </c>
      <c r="N95" s="463">
        <v>1350</v>
      </c>
      <c r="O95" s="512" t="s">
        <v>620</v>
      </c>
      <c r="P95" s="484">
        <v>44271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15">
        <v>27</v>
      </c>
      <c r="B96" s="470">
        <v>44271</v>
      </c>
      <c r="C96" s="448"/>
      <c r="D96" s="446" t="s">
        <v>985</v>
      </c>
      <c r="E96" s="447" t="s">
        <v>557</v>
      </c>
      <c r="F96" s="444">
        <v>1863</v>
      </c>
      <c r="G96" s="444">
        <v>1838</v>
      </c>
      <c r="H96" s="444">
        <v>1877.5</v>
      </c>
      <c r="I96" s="445" t="s">
        <v>986</v>
      </c>
      <c r="J96" s="445" t="s">
        <v>987</v>
      </c>
      <c r="K96" s="516">
        <f t="shared" si="102"/>
        <v>14.5</v>
      </c>
      <c r="L96" s="471">
        <f t="shared" si="103"/>
        <v>361.41875000000005</v>
      </c>
      <c r="M96" s="472">
        <f t="shared" si="104"/>
        <v>7613.5812500000002</v>
      </c>
      <c r="N96" s="445">
        <v>550</v>
      </c>
      <c r="O96" s="473" t="s">
        <v>556</v>
      </c>
      <c r="P96" s="464">
        <v>44271</v>
      </c>
      <c r="Q96" s="363"/>
      <c r="R96" s="324" t="s">
        <v>792</v>
      </c>
      <c r="S96" s="37"/>
      <c r="Y96" s="37"/>
      <c r="Z96" s="37"/>
    </row>
    <row r="97" spans="1:34" s="369" customFormat="1" ht="13.9" customHeight="1">
      <c r="A97" s="558">
        <v>28</v>
      </c>
      <c r="B97" s="479">
        <v>44271</v>
      </c>
      <c r="C97" s="491"/>
      <c r="D97" s="461" t="s">
        <v>988</v>
      </c>
      <c r="E97" s="492" t="s">
        <v>557</v>
      </c>
      <c r="F97" s="462">
        <v>2245</v>
      </c>
      <c r="G97" s="462">
        <v>2190</v>
      </c>
      <c r="H97" s="462">
        <v>2190</v>
      </c>
      <c r="I97" s="463">
        <v>2350</v>
      </c>
      <c r="J97" s="463" t="s">
        <v>1013</v>
      </c>
      <c r="K97" s="559">
        <f t="shared" ref="K97" si="105">H97-F97</f>
        <v>-55</v>
      </c>
      <c r="L97" s="510">
        <f t="shared" ref="L97" si="106">(H97*N97)*0.035%</f>
        <v>191.62500000000003</v>
      </c>
      <c r="M97" s="511">
        <f t="shared" ref="M97" si="107">(K97*N97)-L97</f>
        <v>-13941.625</v>
      </c>
      <c r="N97" s="463">
        <v>250</v>
      </c>
      <c r="O97" s="512" t="s">
        <v>620</v>
      </c>
      <c r="P97" s="484">
        <v>44273</v>
      </c>
      <c r="Q97" s="363"/>
      <c r="R97" s="324" t="s">
        <v>792</v>
      </c>
      <c r="S97" s="37"/>
      <c r="Y97" s="37"/>
      <c r="Z97" s="37"/>
    </row>
    <row r="98" spans="1:34" s="369" customFormat="1" ht="13.9" customHeight="1">
      <c r="A98" s="554">
        <v>29</v>
      </c>
      <c r="B98" s="479">
        <v>44271</v>
      </c>
      <c r="C98" s="491"/>
      <c r="D98" s="461" t="s">
        <v>989</v>
      </c>
      <c r="E98" s="492" t="s">
        <v>557</v>
      </c>
      <c r="F98" s="462">
        <v>743</v>
      </c>
      <c r="G98" s="462">
        <v>732</v>
      </c>
      <c r="H98" s="462">
        <v>733</v>
      </c>
      <c r="I98" s="463">
        <v>764</v>
      </c>
      <c r="J98" s="463" t="s">
        <v>991</v>
      </c>
      <c r="K98" s="555">
        <f t="shared" ref="K98:K99" si="108">H98-F98</f>
        <v>-10</v>
      </c>
      <c r="L98" s="510">
        <f t="shared" ref="L98:L99" si="109">(H98*N98)*0.035%</f>
        <v>307.86000000000007</v>
      </c>
      <c r="M98" s="511">
        <f t="shared" ref="M98:M99" si="110">(K98*N98)-L98</f>
        <v>-12307.86</v>
      </c>
      <c r="N98" s="463">
        <v>1200</v>
      </c>
      <c r="O98" s="512" t="s">
        <v>620</v>
      </c>
      <c r="P98" s="484">
        <v>44272</v>
      </c>
      <c r="Q98" s="363"/>
      <c r="R98" s="324" t="s">
        <v>792</v>
      </c>
      <c r="S98" s="37"/>
      <c r="Y98" s="37"/>
      <c r="Z98" s="37"/>
    </row>
    <row r="99" spans="1:34" s="369" customFormat="1" ht="13.9" customHeight="1">
      <c r="A99" s="515">
        <v>30</v>
      </c>
      <c r="B99" s="470">
        <v>44272</v>
      </c>
      <c r="C99" s="448"/>
      <c r="D99" s="446" t="s">
        <v>953</v>
      </c>
      <c r="E99" s="447" t="s">
        <v>557</v>
      </c>
      <c r="F99" s="444">
        <v>3452.5</v>
      </c>
      <c r="G99" s="444">
        <v>3385</v>
      </c>
      <c r="H99" s="444">
        <v>3490</v>
      </c>
      <c r="I99" s="445" t="s">
        <v>954</v>
      </c>
      <c r="J99" s="445" t="s">
        <v>971</v>
      </c>
      <c r="K99" s="516">
        <f t="shared" si="108"/>
        <v>37.5</v>
      </c>
      <c r="L99" s="471">
        <f t="shared" si="109"/>
        <v>244.30000000000004</v>
      </c>
      <c r="M99" s="472">
        <f t="shared" si="110"/>
        <v>7255.7</v>
      </c>
      <c r="N99" s="445">
        <v>200</v>
      </c>
      <c r="O99" s="473" t="s">
        <v>556</v>
      </c>
      <c r="P99" s="464">
        <v>44272</v>
      </c>
      <c r="Q99" s="363"/>
      <c r="R99" s="324" t="s">
        <v>559</v>
      </c>
      <c r="S99" s="37"/>
      <c r="Y99" s="37"/>
      <c r="Z99" s="37"/>
    </row>
    <row r="100" spans="1:34" s="369" customFormat="1" ht="13.9" customHeight="1">
      <c r="A100" s="554">
        <v>31</v>
      </c>
      <c r="B100" s="479">
        <v>44272</v>
      </c>
      <c r="C100" s="491"/>
      <c r="D100" s="461" t="s">
        <v>992</v>
      </c>
      <c r="E100" s="492" t="s">
        <v>557</v>
      </c>
      <c r="F100" s="462">
        <v>14860</v>
      </c>
      <c r="G100" s="462">
        <v>14750</v>
      </c>
      <c r="H100" s="462">
        <v>14770</v>
      </c>
      <c r="I100" s="463" t="s">
        <v>993</v>
      </c>
      <c r="J100" s="463" t="s">
        <v>958</v>
      </c>
      <c r="K100" s="555">
        <f t="shared" ref="K100" si="111">H100-F100</f>
        <v>-90</v>
      </c>
      <c r="L100" s="510">
        <f t="shared" ref="L100:L102" si="112">(H100*N100)*0.035%</f>
        <v>387.71250000000003</v>
      </c>
      <c r="M100" s="511">
        <f t="shared" ref="M100:M102" si="113">(K100*N100)-L100</f>
        <v>-7137.7124999999996</v>
      </c>
      <c r="N100" s="463">
        <v>75</v>
      </c>
      <c r="O100" s="512" t="s">
        <v>620</v>
      </c>
      <c r="P100" s="527">
        <v>44272</v>
      </c>
      <c r="Q100" s="363"/>
      <c r="R100" s="324" t="s">
        <v>559</v>
      </c>
      <c r="S100" s="37"/>
      <c r="Y100" s="37"/>
      <c r="Z100" s="37"/>
    </row>
    <row r="101" spans="1:34" s="369" customFormat="1" ht="13.9" customHeight="1">
      <c r="A101" s="515">
        <v>32</v>
      </c>
      <c r="B101" s="470">
        <v>44273</v>
      </c>
      <c r="C101" s="448"/>
      <c r="D101" s="446" t="s">
        <v>846</v>
      </c>
      <c r="E101" s="447" t="s">
        <v>817</v>
      </c>
      <c r="F101" s="444">
        <v>14890</v>
      </c>
      <c r="G101" s="444">
        <v>15030</v>
      </c>
      <c r="H101" s="444">
        <v>14835</v>
      </c>
      <c r="I101" s="445">
        <v>14700</v>
      </c>
      <c r="J101" s="445" t="s">
        <v>999</v>
      </c>
      <c r="K101" s="516">
        <f>F101-H101</f>
        <v>55</v>
      </c>
      <c r="L101" s="471">
        <f t="shared" si="112"/>
        <v>389.41875000000005</v>
      </c>
      <c r="M101" s="472">
        <f t="shared" si="113"/>
        <v>3735.5812500000002</v>
      </c>
      <c r="N101" s="445">
        <v>75</v>
      </c>
      <c r="O101" s="473" t="s">
        <v>556</v>
      </c>
      <c r="P101" s="464">
        <v>44273</v>
      </c>
      <c r="Q101" s="363"/>
      <c r="R101" s="324" t="s">
        <v>559</v>
      </c>
      <c r="S101" s="37"/>
      <c r="Y101" s="37"/>
      <c r="Z101" s="37"/>
    </row>
    <row r="102" spans="1:34" s="369" customFormat="1" ht="13.9" customHeight="1">
      <c r="A102" s="515">
        <v>33</v>
      </c>
      <c r="B102" s="470">
        <v>44273</v>
      </c>
      <c r="C102" s="448"/>
      <c r="D102" s="446" t="s">
        <v>1007</v>
      </c>
      <c r="E102" s="447" t="s">
        <v>557</v>
      </c>
      <c r="F102" s="444">
        <v>3446.5</v>
      </c>
      <c r="G102" s="444">
        <v>3385</v>
      </c>
      <c r="H102" s="444">
        <v>3481.5</v>
      </c>
      <c r="I102" s="445" t="s">
        <v>954</v>
      </c>
      <c r="J102" s="445" t="s">
        <v>1034</v>
      </c>
      <c r="K102" s="516">
        <f t="shared" ref="K102" si="114">H102-F102</f>
        <v>35</v>
      </c>
      <c r="L102" s="471">
        <f t="shared" si="112"/>
        <v>243.70500000000004</v>
      </c>
      <c r="M102" s="472">
        <f t="shared" si="113"/>
        <v>6756.2950000000001</v>
      </c>
      <c r="N102" s="445">
        <v>200</v>
      </c>
      <c r="O102" s="473" t="s">
        <v>556</v>
      </c>
      <c r="P102" s="443">
        <v>44274</v>
      </c>
      <c r="Q102" s="363"/>
      <c r="R102" s="324" t="s">
        <v>559</v>
      </c>
      <c r="S102" s="37"/>
      <c r="Y102" s="37"/>
      <c r="Z102" s="37"/>
    </row>
    <row r="103" spans="1:34" s="369" customFormat="1" ht="13.9" customHeight="1">
      <c r="A103" s="515">
        <v>34</v>
      </c>
      <c r="B103" s="470">
        <v>44273</v>
      </c>
      <c r="C103" s="448"/>
      <c r="D103" s="446" t="s">
        <v>1008</v>
      </c>
      <c r="E103" s="447" t="s">
        <v>817</v>
      </c>
      <c r="F103" s="444">
        <v>1517</v>
      </c>
      <c r="G103" s="444">
        <v>1538</v>
      </c>
      <c r="H103" s="444">
        <v>1503</v>
      </c>
      <c r="I103" s="445">
        <v>1470</v>
      </c>
      <c r="J103" s="445" t="s">
        <v>886</v>
      </c>
      <c r="K103" s="516">
        <f>F103-H103</f>
        <v>14</v>
      </c>
      <c r="L103" s="471">
        <f t="shared" ref="L103" si="115">(H103*N103)*0.035%</f>
        <v>289.32750000000004</v>
      </c>
      <c r="M103" s="472">
        <f t="shared" ref="M103" si="116">(K103*N103)-L103</f>
        <v>7410.6724999999997</v>
      </c>
      <c r="N103" s="445">
        <v>550</v>
      </c>
      <c r="O103" s="473" t="s">
        <v>556</v>
      </c>
      <c r="P103" s="464">
        <v>44273</v>
      </c>
      <c r="Q103" s="363"/>
      <c r="R103" s="324" t="s">
        <v>559</v>
      </c>
      <c r="S103" s="37"/>
      <c r="Y103" s="37"/>
      <c r="Z103" s="37"/>
    </row>
    <row r="104" spans="1:34" s="369" customFormat="1" ht="13.9" customHeight="1">
      <c r="A104" s="556">
        <v>35</v>
      </c>
      <c r="B104" s="418">
        <v>44274</v>
      </c>
      <c r="C104" s="419"/>
      <c r="D104" s="412" t="s">
        <v>1035</v>
      </c>
      <c r="E104" s="413" t="s">
        <v>557</v>
      </c>
      <c r="F104" s="387" t="s">
        <v>1036</v>
      </c>
      <c r="G104" s="387">
        <v>1570</v>
      </c>
      <c r="H104" s="387"/>
      <c r="I104" s="352">
        <v>1625</v>
      </c>
      <c r="J104" s="352" t="s">
        <v>558</v>
      </c>
      <c r="K104" s="557"/>
      <c r="L104" s="406"/>
      <c r="M104" s="508"/>
      <c r="N104" s="352"/>
      <c r="O104" s="380"/>
      <c r="P104" s="393"/>
      <c r="Q104" s="363"/>
      <c r="R104" s="324" t="s">
        <v>792</v>
      </c>
      <c r="S104" s="37"/>
      <c r="Y104" s="37"/>
      <c r="Z104" s="37"/>
    </row>
    <row r="105" spans="1:34" s="369" customFormat="1" ht="13.9" customHeight="1">
      <c r="A105" s="556"/>
      <c r="B105" s="418"/>
      <c r="C105" s="419"/>
      <c r="D105" s="412"/>
      <c r="E105" s="413"/>
      <c r="F105" s="387"/>
      <c r="G105" s="387"/>
      <c r="H105" s="387"/>
      <c r="I105" s="352"/>
      <c r="J105" s="352"/>
      <c r="K105" s="557"/>
      <c r="L105" s="406"/>
      <c r="M105" s="508"/>
      <c r="N105" s="352"/>
      <c r="O105" s="380"/>
      <c r="P105" s="393"/>
      <c r="Q105" s="363"/>
      <c r="R105" s="324"/>
      <c r="S105" s="37"/>
      <c r="Y105" s="37"/>
      <c r="Z105" s="37"/>
    </row>
    <row r="106" spans="1:34" s="369" customFormat="1" ht="13.9" customHeight="1">
      <c r="A106" s="552"/>
      <c r="B106" s="418"/>
      <c r="C106" s="419"/>
      <c r="D106" s="412"/>
      <c r="E106" s="413"/>
      <c r="F106" s="387"/>
      <c r="G106" s="387"/>
      <c r="H106" s="387"/>
      <c r="I106" s="352"/>
      <c r="J106" s="352"/>
      <c r="K106" s="553"/>
      <c r="L106" s="406"/>
      <c r="M106" s="508"/>
      <c r="N106" s="352"/>
      <c r="O106" s="380"/>
      <c r="P106" s="393"/>
      <c r="Q106" s="363"/>
      <c r="R106" s="324"/>
      <c r="S106" s="37"/>
      <c r="Y106" s="37"/>
      <c r="Z106" s="37"/>
    </row>
    <row r="107" spans="1:34" s="369" customFormat="1" ht="13.9" customHeight="1">
      <c r="A107" s="420"/>
      <c r="B107" s="418"/>
      <c r="C107" s="419"/>
      <c r="D107" s="412"/>
      <c r="E107" s="413"/>
      <c r="F107" s="387"/>
      <c r="G107" s="387"/>
      <c r="H107" s="387"/>
      <c r="I107" s="352"/>
      <c r="J107" s="352"/>
      <c r="K107" s="352"/>
      <c r="L107" s="352"/>
      <c r="M107" s="352"/>
      <c r="N107" s="352"/>
      <c r="O107" s="352"/>
      <c r="P107" s="352"/>
      <c r="Q107" s="363"/>
      <c r="R107" s="324"/>
      <c r="S107" s="37"/>
      <c r="Y107" s="37"/>
      <c r="Z107" s="37"/>
    </row>
    <row r="108" spans="1:34" s="369" customFormat="1" ht="13.9" customHeight="1">
      <c r="A108" s="430"/>
      <c r="B108" s="424"/>
      <c r="C108" s="431"/>
      <c r="D108" s="432"/>
      <c r="E108" s="353"/>
      <c r="F108" s="399"/>
      <c r="G108" s="399"/>
      <c r="H108" s="399"/>
      <c r="I108" s="395"/>
      <c r="J108" s="395"/>
      <c r="K108" s="395"/>
      <c r="L108" s="395"/>
      <c r="M108" s="395"/>
      <c r="N108" s="395"/>
      <c r="O108" s="395"/>
      <c r="P108" s="395"/>
      <c r="Q108" s="363"/>
      <c r="R108" s="324"/>
      <c r="S108" s="37"/>
      <c r="Y108" s="37"/>
      <c r="Z108" s="37"/>
    </row>
    <row r="109" spans="1:34" s="3" customFormat="1">
      <c r="A109" s="41"/>
      <c r="B109" s="42"/>
      <c r="C109" s="43"/>
      <c r="D109" s="44"/>
      <c r="E109" s="45"/>
      <c r="F109" s="46"/>
      <c r="G109" s="46"/>
      <c r="H109" s="46"/>
      <c r="I109" s="46"/>
      <c r="J109" s="14"/>
      <c r="K109" s="88"/>
      <c r="L109" s="88"/>
      <c r="M109" s="14"/>
      <c r="N109" s="13"/>
      <c r="O109" s="89"/>
      <c r="P109" s="2"/>
      <c r="Q109" s="1"/>
      <c r="R109" s="14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3" customFormat="1" ht="15">
      <c r="A110" s="47" t="s">
        <v>573</v>
      </c>
      <c r="B110" s="47"/>
      <c r="C110" s="47"/>
      <c r="D110" s="47"/>
      <c r="E110" s="48"/>
      <c r="F110" s="46"/>
      <c r="G110" s="46"/>
      <c r="H110" s="46"/>
      <c r="I110" s="46"/>
      <c r="J110" s="50"/>
      <c r="K110" s="9"/>
      <c r="L110" s="9"/>
      <c r="M110" s="9"/>
      <c r="N110" s="8"/>
      <c r="O110" s="50"/>
      <c r="P110" s="2"/>
      <c r="Q110" s="1"/>
      <c r="R110" s="14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s="3" customFormat="1" ht="38.25">
      <c r="A111" s="18" t="s">
        <v>16</v>
      </c>
      <c r="B111" s="18" t="s">
        <v>534</v>
      </c>
      <c r="C111" s="18"/>
      <c r="D111" s="19" t="s">
        <v>545</v>
      </c>
      <c r="E111" s="18" t="s">
        <v>546</v>
      </c>
      <c r="F111" s="18" t="s">
        <v>547</v>
      </c>
      <c r="G111" s="49" t="s">
        <v>566</v>
      </c>
      <c r="H111" s="18" t="s">
        <v>549</v>
      </c>
      <c r="I111" s="18" t="s">
        <v>550</v>
      </c>
      <c r="J111" s="17" t="s">
        <v>551</v>
      </c>
      <c r="K111" s="17" t="s">
        <v>574</v>
      </c>
      <c r="L111" s="60" t="s">
        <v>820</v>
      </c>
      <c r="M111" s="74" t="s">
        <v>568</v>
      </c>
      <c r="N111" s="18" t="s">
        <v>569</v>
      </c>
      <c r="O111" s="18" t="s">
        <v>554</v>
      </c>
      <c r="P111" s="19" t="s">
        <v>555</v>
      </c>
      <c r="Q111" s="1"/>
      <c r="R111" s="14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s="369" customFormat="1" ht="13.9" customHeight="1">
      <c r="A112" s="515">
        <v>1</v>
      </c>
      <c r="B112" s="470">
        <v>44256</v>
      </c>
      <c r="C112" s="448"/>
      <c r="D112" s="446" t="s">
        <v>861</v>
      </c>
      <c r="E112" s="447" t="s">
        <v>557</v>
      </c>
      <c r="F112" s="444">
        <v>350</v>
      </c>
      <c r="G112" s="444">
        <v>190</v>
      </c>
      <c r="H112" s="444">
        <v>470</v>
      </c>
      <c r="I112" s="445">
        <v>700</v>
      </c>
      <c r="J112" s="445" t="s">
        <v>862</v>
      </c>
      <c r="K112" s="516">
        <f t="shared" ref="K112" si="117">H112-F112</f>
        <v>120</v>
      </c>
      <c r="L112" s="445">
        <v>100</v>
      </c>
      <c r="M112" s="472">
        <f t="shared" ref="M112" si="118">(K112*N112)-L112</f>
        <v>2900</v>
      </c>
      <c r="N112" s="445">
        <v>25</v>
      </c>
      <c r="O112" s="473" t="s">
        <v>556</v>
      </c>
      <c r="P112" s="464">
        <v>44256</v>
      </c>
      <c r="Q112" s="363"/>
      <c r="R112" s="324" t="s">
        <v>559</v>
      </c>
      <c r="S112" s="37"/>
      <c r="Y112" s="37"/>
      <c r="Z112" s="37"/>
    </row>
    <row r="113" spans="1:26" s="369" customFormat="1" ht="13.9" customHeight="1">
      <c r="A113" s="515">
        <v>2</v>
      </c>
      <c r="B113" s="470">
        <v>44256</v>
      </c>
      <c r="C113" s="448"/>
      <c r="D113" s="446" t="s">
        <v>861</v>
      </c>
      <c r="E113" s="447" t="s">
        <v>557</v>
      </c>
      <c r="F113" s="444">
        <v>340</v>
      </c>
      <c r="G113" s="444">
        <v>190</v>
      </c>
      <c r="H113" s="444">
        <v>430</v>
      </c>
      <c r="I113" s="445">
        <v>700</v>
      </c>
      <c r="J113" s="445" t="s">
        <v>863</v>
      </c>
      <c r="K113" s="516">
        <f t="shared" ref="K113" si="119">H113-F113</f>
        <v>90</v>
      </c>
      <c r="L113" s="445">
        <v>100</v>
      </c>
      <c r="M113" s="472">
        <f t="shared" ref="M113" si="120">(K113*N113)-L113</f>
        <v>2150</v>
      </c>
      <c r="N113" s="445">
        <v>25</v>
      </c>
      <c r="O113" s="473" t="s">
        <v>556</v>
      </c>
      <c r="P113" s="464">
        <v>44256</v>
      </c>
      <c r="Q113" s="363"/>
      <c r="R113" s="324" t="s">
        <v>559</v>
      </c>
      <c r="S113" s="37"/>
      <c r="Y113" s="37"/>
      <c r="Z113" s="37"/>
    </row>
    <row r="114" spans="1:26" s="369" customFormat="1" ht="13.9" customHeight="1">
      <c r="A114" s="515">
        <v>3</v>
      </c>
      <c r="B114" s="470">
        <v>44257</v>
      </c>
      <c r="C114" s="448"/>
      <c r="D114" s="446" t="s">
        <v>874</v>
      </c>
      <c r="E114" s="447" t="s">
        <v>557</v>
      </c>
      <c r="F114" s="444">
        <v>320</v>
      </c>
      <c r="G114" s="444">
        <v>170</v>
      </c>
      <c r="H114" s="444">
        <v>405</v>
      </c>
      <c r="I114" s="445">
        <v>700</v>
      </c>
      <c r="J114" s="445" t="s">
        <v>890</v>
      </c>
      <c r="K114" s="516">
        <f t="shared" ref="K114" si="121">H114-F114</f>
        <v>85</v>
      </c>
      <c r="L114" s="445">
        <v>100</v>
      </c>
      <c r="M114" s="472">
        <f t="shared" ref="M114" si="122">(K114*N114)-L114</f>
        <v>2025</v>
      </c>
      <c r="N114" s="445">
        <v>25</v>
      </c>
      <c r="O114" s="473" t="s">
        <v>556</v>
      </c>
      <c r="P114" s="464">
        <v>44257</v>
      </c>
      <c r="Q114" s="363"/>
      <c r="R114" s="324" t="s">
        <v>792</v>
      </c>
      <c r="S114" s="37"/>
      <c r="Y114" s="37"/>
      <c r="Z114" s="37"/>
    </row>
    <row r="115" spans="1:26" s="369" customFormat="1" ht="13.9" customHeight="1">
      <c r="A115" s="515">
        <v>4</v>
      </c>
      <c r="B115" s="470">
        <v>44257</v>
      </c>
      <c r="C115" s="448"/>
      <c r="D115" s="446" t="s">
        <v>878</v>
      </c>
      <c r="E115" s="447" t="s">
        <v>557</v>
      </c>
      <c r="F115" s="444">
        <v>73.5</v>
      </c>
      <c r="G115" s="444">
        <v>25</v>
      </c>
      <c r="H115" s="444">
        <v>96</v>
      </c>
      <c r="I115" s="445">
        <v>150</v>
      </c>
      <c r="J115" s="445" t="s">
        <v>879</v>
      </c>
      <c r="K115" s="516">
        <f t="shared" ref="K115" si="123">H115-F115</f>
        <v>22.5</v>
      </c>
      <c r="L115" s="445">
        <v>100</v>
      </c>
      <c r="M115" s="472">
        <f t="shared" ref="M115" si="124">(K115*N115)-L115</f>
        <v>1587.5</v>
      </c>
      <c r="N115" s="445">
        <v>75</v>
      </c>
      <c r="O115" s="473" t="s">
        <v>556</v>
      </c>
      <c r="P115" s="464">
        <v>44257</v>
      </c>
      <c r="Q115" s="363"/>
      <c r="R115" s="324" t="s">
        <v>792</v>
      </c>
      <c r="S115" s="37"/>
      <c r="Y115" s="37"/>
      <c r="Z115" s="37"/>
    </row>
    <row r="116" spans="1:26" s="369" customFormat="1" ht="13.9" customHeight="1">
      <c r="A116" s="525">
        <v>5</v>
      </c>
      <c r="B116" s="479">
        <v>44257</v>
      </c>
      <c r="C116" s="491"/>
      <c r="D116" s="461" t="s">
        <v>878</v>
      </c>
      <c r="E116" s="492" t="s">
        <v>557</v>
      </c>
      <c r="F116" s="462">
        <v>73.5</v>
      </c>
      <c r="G116" s="462">
        <v>25</v>
      </c>
      <c r="H116" s="462">
        <v>25</v>
      </c>
      <c r="I116" s="463">
        <v>150</v>
      </c>
      <c r="J116" s="463" t="s">
        <v>881</v>
      </c>
      <c r="K116" s="526">
        <f t="shared" ref="K116:K117" si="125">H116-F116</f>
        <v>-48.5</v>
      </c>
      <c r="L116" s="463">
        <v>100</v>
      </c>
      <c r="M116" s="511">
        <f t="shared" ref="M116:M117" si="126">(K116*N116)-L116</f>
        <v>-3737.5</v>
      </c>
      <c r="N116" s="463">
        <v>75</v>
      </c>
      <c r="O116" s="512" t="s">
        <v>620</v>
      </c>
      <c r="P116" s="484">
        <v>44258</v>
      </c>
      <c r="Q116" s="363"/>
      <c r="R116" s="324" t="s">
        <v>792</v>
      </c>
      <c r="S116" s="37"/>
      <c r="Y116" s="37"/>
      <c r="Z116" s="37"/>
    </row>
    <row r="117" spans="1:26" s="369" customFormat="1" ht="13.9" customHeight="1">
      <c r="A117" s="515">
        <v>6</v>
      </c>
      <c r="B117" s="470">
        <v>44258</v>
      </c>
      <c r="C117" s="448"/>
      <c r="D117" s="446" t="s">
        <v>895</v>
      </c>
      <c r="E117" s="447" t="s">
        <v>557</v>
      </c>
      <c r="F117" s="444">
        <v>295</v>
      </c>
      <c r="G117" s="444">
        <v>145</v>
      </c>
      <c r="H117" s="444">
        <v>375</v>
      </c>
      <c r="I117" s="445">
        <v>600</v>
      </c>
      <c r="J117" s="445" t="s">
        <v>900</v>
      </c>
      <c r="K117" s="516">
        <f t="shared" si="125"/>
        <v>80</v>
      </c>
      <c r="L117" s="445">
        <v>100</v>
      </c>
      <c r="M117" s="472">
        <f t="shared" si="126"/>
        <v>1900</v>
      </c>
      <c r="N117" s="445">
        <v>25</v>
      </c>
      <c r="O117" s="473" t="s">
        <v>556</v>
      </c>
      <c r="P117" s="443">
        <v>44259</v>
      </c>
      <c r="Q117" s="363"/>
      <c r="R117" s="324" t="s">
        <v>559</v>
      </c>
      <c r="S117" s="37"/>
      <c r="Y117" s="37"/>
      <c r="Z117" s="37"/>
    </row>
    <row r="118" spans="1:26" s="369" customFormat="1" ht="13.9" customHeight="1">
      <c r="A118" s="515">
        <v>7</v>
      </c>
      <c r="B118" s="470">
        <v>44259</v>
      </c>
      <c r="C118" s="448"/>
      <c r="D118" s="446" t="s">
        <v>898</v>
      </c>
      <c r="E118" s="447" t="s">
        <v>557</v>
      </c>
      <c r="F118" s="444">
        <v>30</v>
      </c>
      <c r="G118" s="444"/>
      <c r="H118" s="444">
        <v>43</v>
      </c>
      <c r="I118" s="445">
        <v>80</v>
      </c>
      <c r="J118" s="445" t="s">
        <v>899</v>
      </c>
      <c r="K118" s="516">
        <f t="shared" ref="K118:K120" si="127">H118-F118</f>
        <v>13</v>
      </c>
      <c r="L118" s="445">
        <v>100</v>
      </c>
      <c r="M118" s="472">
        <f t="shared" ref="M118:M120" si="128">(K118*N118)-L118</f>
        <v>875</v>
      </c>
      <c r="N118" s="445">
        <v>75</v>
      </c>
      <c r="O118" s="473" t="s">
        <v>556</v>
      </c>
      <c r="P118" s="464">
        <v>44259</v>
      </c>
      <c r="Q118" s="363"/>
      <c r="R118" s="324" t="s">
        <v>792</v>
      </c>
      <c r="S118" s="37"/>
      <c r="Y118" s="37"/>
      <c r="Z118" s="37"/>
    </row>
    <row r="119" spans="1:26" s="369" customFormat="1" ht="13.9" customHeight="1">
      <c r="A119" s="515">
        <v>8</v>
      </c>
      <c r="B119" s="470">
        <v>44259</v>
      </c>
      <c r="C119" s="448"/>
      <c r="D119" s="446" t="s">
        <v>896</v>
      </c>
      <c r="E119" s="447" t="s">
        <v>557</v>
      </c>
      <c r="F119" s="444">
        <v>305</v>
      </c>
      <c r="G119" s="444">
        <v>145</v>
      </c>
      <c r="H119" s="444">
        <v>365</v>
      </c>
      <c r="I119" s="445">
        <v>600</v>
      </c>
      <c r="J119" s="445" t="s">
        <v>787</v>
      </c>
      <c r="K119" s="516">
        <f t="shared" si="127"/>
        <v>60</v>
      </c>
      <c r="L119" s="445">
        <v>100</v>
      </c>
      <c r="M119" s="472">
        <f t="shared" si="128"/>
        <v>1400</v>
      </c>
      <c r="N119" s="445">
        <v>25</v>
      </c>
      <c r="O119" s="473" t="s">
        <v>556</v>
      </c>
      <c r="P119" s="464">
        <v>44259</v>
      </c>
      <c r="Q119" s="363"/>
      <c r="R119" s="324" t="s">
        <v>559</v>
      </c>
      <c r="S119" s="37"/>
      <c r="Y119" s="37"/>
      <c r="Z119" s="37"/>
    </row>
    <row r="120" spans="1:26" s="369" customFormat="1" ht="13.9" customHeight="1">
      <c r="A120" s="530">
        <v>9</v>
      </c>
      <c r="B120" s="479">
        <v>44260</v>
      </c>
      <c r="C120" s="491"/>
      <c r="D120" s="461" t="s">
        <v>904</v>
      </c>
      <c r="E120" s="492" t="s">
        <v>557</v>
      </c>
      <c r="F120" s="462">
        <v>75</v>
      </c>
      <c r="G120" s="462">
        <v>30</v>
      </c>
      <c r="H120" s="462">
        <v>30</v>
      </c>
      <c r="I120" s="463">
        <v>150</v>
      </c>
      <c r="J120" s="463" t="s">
        <v>924</v>
      </c>
      <c r="K120" s="531">
        <f t="shared" si="127"/>
        <v>-45</v>
      </c>
      <c r="L120" s="463">
        <v>100</v>
      </c>
      <c r="M120" s="511">
        <f t="shared" si="128"/>
        <v>-3475</v>
      </c>
      <c r="N120" s="463">
        <v>75</v>
      </c>
      <c r="O120" s="512" t="s">
        <v>620</v>
      </c>
      <c r="P120" s="484">
        <v>44263</v>
      </c>
      <c r="Q120" s="363"/>
      <c r="R120" s="324" t="s">
        <v>559</v>
      </c>
      <c r="S120" s="37"/>
      <c r="Y120" s="37"/>
      <c r="Z120" s="37"/>
    </row>
    <row r="121" spans="1:26" s="369" customFormat="1" ht="13.9" customHeight="1">
      <c r="A121" s="577">
        <v>10</v>
      </c>
      <c r="B121" s="579">
        <v>44260</v>
      </c>
      <c r="C121" s="419"/>
      <c r="D121" s="412" t="s">
        <v>912</v>
      </c>
      <c r="E121" s="413" t="s">
        <v>557</v>
      </c>
      <c r="F121" s="387" t="s">
        <v>913</v>
      </c>
      <c r="G121" s="387"/>
      <c r="H121" s="387"/>
      <c r="I121" s="352"/>
      <c r="J121" s="581" t="s">
        <v>558</v>
      </c>
      <c r="K121" s="406"/>
      <c r="L121" s="406"/>
      <c r="M121" s="508"/>
      <c r="N121" s="352"/>
      <c r="O121" s="380"/>
      <c r="P121" s="393"/>
      <c r="Q121" s="363"/>
      <c r="R121" s="324" t="s">
        <v>559</v>
      </c>
      <c r="S121" s="37"/>
      <c r="Y121" s="37"/>
      <c r="Z121" s="37"/>
    </row>
    <row r="122" spans="1:26" s="369" customFormat="1" ht="13.9" customHeight="1">
      <c r="A122" s="578"/>
      <c r="B122" s="580"/>
      <c r="C122" s="419"/>
      <c r="D122" s="412" t="s">
        <v>914</v>
      </c>
      <c r="E122" s="413" t="s">
        <v>817</v>
      </c>
      <c r="F122" s="387" t="s">
        <v>915</v>
      </c>
      <c r="G122" s="387"/>
      <c r="H122" s="387"/>
      <c r="I122" s="352"/>
      <c r="J122" s="582"/>
      <c r="K122" s="404"/>
      <c r="L122" s="406"/>
      <c r="M122" s="352"/>
      <c r="N122" s="352"/>
      <c r="O122" s="352"/>
      <c r="P122" s="352"/>
      <c r="Q122" s="363"/>
      <c r="R122" s="324" t="s">
        <v>559</v>
      </c>
      <c r="S122" s="37"/>
      <c r="Y122" s="37"/>
      <c r="Z122" s="37"/>
    </row>
    <row r="123" spans="1:26" s="369" customFormat="1" ht="13.9" customHeight="1">
      <c r="A123" s="515">
        <v>11</v>
      </c>
      <c r="B123" s="470">
        <v>44263</v>
      </c>
      <c r="C123" s="448"/>
      <c r="D123" s="446" t="s">
        <v>922</v>
      </c>
      <c r="E123" s="447" t="s">
        <v>557</v>
      </c>
      <c r="F123" s="444">
        <v>81</v>
      </c>
      <c r="G123" s="444">
        <v>40</v>
      </c>
      <c r="H123" s="444">
        <v>97</v>
      </c>
      <c r="I123" s="445">
        <v>160</v>
      </c>
      <c r="J123" s="445" t="s">
        <v>923</v>
      </c>
      <c r="K123" s="516">
        <f t="shared" ref="K123" si="129">H123-F123</f>
        <v>16</v>
      </c>
      <c r="L123" s="445">
        <v>100</v>
      </c>
      <c r="M123" s="472">
        <f t="shared" ref="M123" si="130">(K123*N123)-L123</f>
        <v>1100</v>
      </c>
      <c r="N123" s="445">
        <v>75</v>
      </c>
      <c r="O123" s="473" t="s">
        <v>556</v>
      </c>
      <c r="P123" s="464">
        <v>44263</v>
      </c>
      <c r="Q123" s="363"/>
      <c r="R123" s="324" t="s">
        <v>792</v>
      </c>
      <c r="S123" s="37"/>
      <c r="Y123" s="37"/>
      <c r="Z123" s="37"/>
    </row>
    <row r="124" spans="1:26" s="369" customFormat="1" ht="13.9" customHeight="1">
      <c r="A124" s="515">
        <v>12</v>
      </c>
      <c r="B124" s="470">
        <v>44264</v>
      </c>
      <c r="C124" s="448"/>
      <c r="D124" s="446" t="s">
        <v>925</v>
      </c>
      <c r="E124" s="447" t="s">
        <v>557</v>
      </c>
      <c r="F124" s="444">
        <v>61</v>
      </c>
      <c r="G124" s="444">
        <v>20</v>
      </c>
      <c r="H124" s="444">
        <v>73</v>
      </c>
      <c r="I124" s="445">
        <v>140</v>
      </c>
      <c r="J124" s="445" t="s">
        <v>901</v>
      </c>
      <c r="K124" s="516">
        <f t="shared" ref="K124" si="131">H124-F124</f>
        <v>12</v>
      </c>
      <c r="L124" s="445">
        <v>100</v>
      </c>
      <c r="M124" s="472">
        <f t="shared" ref="M124" si="132">(K124*N124)-L124</f>
        <v>800</v>
      </c>
      <c r="N124" s="445">
        <v>75</v>
      </c>
      <c r="O124" s="473" t="s">
        <v>556</v>
      </c>
      <c r="P124" s="464">
        <v>44264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15">
        <v>13</v>
      </c>
      <c r="B125" s="470">
        <v>44264</v>
      </c>
      <c r="C125" s="448"/>
      <c r="D125" s="446" t="s">
        <v>896</v>
      </c>
      <c r="E125" s="447" t="s">
        <v>557</v>
      </c>
      <c r="F125" s="444">
        <v>200</v>
      </c>
      <c r="G125" s="444">
        <v>70</v>
      </c>
      <c r="H125" s="444">
        <v>260</v>
      </c>
      <c r="I125" s="445">
        <v>500</v>
      </c>
      <c r="J125" s="445" t="s">
        <v>787</v>
      </c>
      <c r="K125" s="516">
        <f t="shared" ref="K125:K126" si="133">H125-F125</f>
        <v>60</v>
      </c>
      <c r="L125" s="445">
        <v>100</v>
      </c>
      <c r="M125" s="472">
        <f t="shared" ref="M125:M126" si="134">(K125*N125)-L125</f>
        <v>1400</v>
      </c>
      <c r="N125" s="445">
        <v>25</v>
      </c>
      <c r="O125" s="473" t="s">
        <v>556</v>
      </c>
      <c r="P125" s="464">
        <v>44264</v>
      </c>
      <c r="Q125" s="363"/>
      <c r="R125" s="324" t="s">
        <v>559</v>
      </c>
      <c r="S125" s="37"/>
      <c r="Y125" s="37"/>
      <c r="Z125" s="37"/>
    </row>
    <row r="126" spans="1:26" s="369" customFormat="1" ht="13.9" customHeight="1">
      <c r="A126" s="515">
        <v>14</v>
      </c>
      <c r="B126" s="470">
        <v>44264</v>
      </c>
      <c r="C126" s="448"/>
      <c r="D126" s="446" t="s">
        <v>896</v>
      </c>
      <c r="E126" s="447" t="s">
        <v>557</v>
      </c>
      <c r="F126" s="444">
        <v>175</v>
      </c>
      <c r="G126" s="444">
        <v>70</v>
      </c>
      <c r="H126" s="444">
        <v>225</v>
      </c>
      <c r="I126" s="445">
        <v>500</v>
      </c>
      <c r="J126" s="445" t="s">
        <v>927</v>
      </c>
      <c r="K126" s="516">
        <f t="shared" si="133"/>
        <v>50</v>
      </c>
      <c r="L126" s="445">
        <v>100</v>
      </c>
      <c r="M126" s="472">
        <f t="shared" si="134"/>
        <v>1150</v>
      </c>
      <c r="N126" s="445">
        <v>25</v>
      </c>
      <c r="O126" s="473" t="s">
        <v>556</v>
      </c>
      <c r="P126" s="464">
        <v>44264</v>
      </c>
      <c r="Q126" s="363"/>
      <c r="R126" s="324" t="s">
        <v>559</v>
      </c>
      <c r="S126" s="37"/>
      <c r="Y126" s="37"/>
      <c r="Z126" s="37"/>
    </row>
    <row r="127" spans="1:26" s="369" customFormat="1" ht="13.9" customHeight="1">
      <c r="A127" s="515">
        <v>15</v>
      </c>
      <c r="B127" s="470">
        <v>44264</v>
      </c>
      <c r="C127" s="448"/>
      <c r="D127" s="446" t="s">
        <v>925</v>
      </c>
      <c r="E127" s="447" t="s">
        <v>557</v>
      </c>
      <c r="F127" s="444">
        <v>61</v>
      </c>
      <c r="G127" s="444">
        <v>20</v>
      </c>
      <c r="H127" s="444">
        <v>74</v>
      </c>
      <c r="I127" s="445">
        <v>140</v>
      </c>
      <c r="J127" s="445" t="s">
        <v>899</v>
      </c>
      <c r="K127" s="516">
        <f t="shared" ref="K127:K128" si="135">H127-F127</f>
        <v>13</v>
      </c>
      <c r="L127" s="445">
        <v>100</v>
      </c>
      <c r="M127" s="472">
        <f t="shared" ref="M127:M128" si="136">(K127*N127)-L127</f>
        <v>875</v>
      </c>
      <c r="N127" s="445">
        <v>75</v>
      </c>
      <c r="O127" s="473" t="s">
        <v>556</v>
      </c>
      <c r="P127" s="464">
        <v>44264</v>
      </c>
      <c r="Q127" s="363"/>
      <c r="R127" s="324" t="s">
        <v>792</v>
      </c>
      <c r="S127" s="37"/>
      <c r="Y127" s="37"/>
      <c r="Z127" s="37"/>
    </row>
    <row r="128" spans="1:26" s="369" customFormat="1" ht="13.9" customHeight="1">
      <c r="A128" s="515">
        <v>16</v>
      </c>
      <c r="B128" s="470">
        <v>44264</v>
      </c>
      <c r="C128" s="448"/>
      <c r="D128" s="446" t="s">
        <v>926</v>
      </c>
      <c r="E128" s="447" t="s">
        <v>557</v>
      </c>
      <c r="F128" s="444">
        <v>210</v>
      </c>
      <c r="G128" s="444">
        <v>70</v>
      </c>
      <c r="H128" s="444">
        <v>275</v>
      </c>
      <c r="I128" s="445">
        <v>500</v>
      </c>
      <c r="J128" s="445" t="s">
        <v>928</v>
      </c>
      <c r="K128" s="516">
        <f t="shared" si="135"/>
        <v>65</v>
      </c>
      <c r="L128" s="445">
        <v>100</v>
      </c>
      <c r="M128" s="472">
        <f t="shared" si="136"/>
        <v>1525</v>
      </c>
      <c r="N128" s="445">
        <v>25</v>
      </c>
      <c r="O128" s="473" t="s">
        <v>556</v>
      </c>
      <c r="P128" s="464">
        <v>44264</v>
      </c>
      <c r="Q128" s="363"/>
      <c r="R128" s="324" t="s">
        <v>559</v>
      </c>
      <c r="S128" s="37"/>
      <c r="Y128" s="37"/>
      <c r="Z128" s="37"/>
    </row>
    <row r="129" spans="1:26" s="369" customFormat="1" ht="13.9" customHeight="1">
      <c r="A129" s="515">
        <v>17</v>
      </c>
      <c r="B129" s="470">
        <v>44265</v>
      </c>
      <c r="C129" s="448"/>
      <c r="D129" s="446" t="s">
        <v>935</v>
      </c>
      <c r="E129" s="447" t="s">
        <v>557</v>
      </c>
      <c r="F129" s="444">
        <v>50</v>
      </c>
      <c r="G129" s="444"/>
      <c r="H129" s="444">
        <v>65</v>
      </c>
      <c r="I129" s="445">
        <v>100</v>
      </c>
      <c r="J129" s="445" t="s">
        <v>937</v>
      </c>
      <c r="K129" s="516">
        <f t="shared" ref="K129:K132" si="137">H129-F129</f>
        <v>15</v>
      </c>
      <c r="L129" s="445">
        <v>100</v>
      </c>
      <c r="M129" s="472">
        <f t="shared" ref="M129:M132" si="138">(K129*N129)-L129</f>
        <v>1025</v>
      </c>
      <c r="N129" s="445">
        <v>75</v>
      </c>
      <c r="O129" s="473" t="s">
        <v>556</v>
      </c>
      <c r="P129" s="464">
        <v>44265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15">
        <v>18</v>
      </c>
      <c r="B130" s="470">
        <v>44265</v>
      </c>
      <c r="C130" s="448"/>
      <c r="D130" s="446" t="s">
        <v>936</v>
      </c>
      <c r="E130" s="447" t="s">
        <v>557</v>
      </c>
      <c r="F130" s="444">
        <v>350</v>
      </c>
      <c r="G130" s="444">
        <v>170</v>
      </c>
      <c r="H130" s="444">
        <v>405</v>
      </c>
      <c r="I130" s="445">
        <v>600</v>
      </c>
      <c r="J130" s="445" t="s">
        <v>680</v>
      </c>
      <c r="K130" s="516">
        <f t="shared" si="137"/>
        <v>55</v>
      </c>
      <c r="L130" s="445">
        <v>100</v>
      </c>
      <c r="M130" s="472">
        <f t="shared" si="138"/>
        <v>1275</v>
      </c>
      <c r="N130" s="445">
        <v>25</v>
      </c>
      <c r="O130" s="473" t="s">
        <v>556</v>
      </c>
      <c r="P130" s="464">
        <v>44265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34">
        <v>19</v>
      </c>
      <c r="B131" s="479">
        <v>44265</v>
      </c>
      <c r="C131" s="419"/>
      <c r="D131" s="461" t="s">
        <v>938</v>
      </c>
      <c r="E131" s="492" t="s">
        <v>557</v>
      </c>
      <c r="F131" s="462">
        <v>21.5</v>
      </c>
      <c r="G131" s="462"/>
      <c r="H131" s="462">
        <v>0</v>
      </c>
      <c r="I131" s="463">
        <v>50</v>
      </c>
      <c r="J131" s="463" t="s">
        <v>939</v>
      </c>
      <c r="K131" s="535">
        <f t="shared" si="137"/>
        <v>-21.5</v>
      </c>
      <c r="L131" s="463">
        <v>100</v>
      </c>
      <c r="M131" s="511">
        <f t="shared" si="138"/>
        <v>-1712.5</v>
      </c>
      <c r="N131" s="463">
        <v>75</v>
      </c>
      <c r="O131" s="512" t="s">
        <v>620</v>
      </c>
      <c r="P131" s="527">
        <v>44265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15">
        <v>20</v>
      </c>
      <c r="B132" s="470">
        <v>44265</v>
      </c>
      <c r="C132" s="448"/>
      <c r="D132" s="446" t="s">
        <v>941</v>
      </c>
      <c r="E132" s="447" t="s">
        <v>557</v>
      </c>
      <c r="F132" s="444">
        <v>4.2</v>
      </c>
      <c r="G132" s="444">
        <v>2.5</v>
      </c>
      <c r="H132" s="444">
        <v>5</v>
      </c>
      <c r="I132" s="445">
        <v>7</v>
      </c>
      <c r="J132" s="445" t="s">
        <v>952</v>
      </c>
      <c r="K132" s="516">
        <f t="shared" si="137"/>
        <v>0.79999999999999982</v>
      </c>
      <c r="L132" s="445">
        <v>100</v>
      </c>
      <c r="M132" s="472">
        <f t="shared" si="138"/>
        <v>2299.9999999999995</v>
      </c>
      <c r="N132" s="445">
        <v>3000</v>
      </c>
      <c r="O132" s="473" t="s">
        <v>556</v>
      </c>
      <c r="P132" s="443">
        <v>44267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15">
        <v>21</v>
      </c>
      <c r="B133" s="470">
        <v>44267</v>
      </c>
      <c r="C133" s="448"/>
      <c r="D133" s="446" t="s">
        <v>948</v>
      </c>
      <c r="E133" s="447" t="s">
        <v>557</v>
      </c>
      <c r="F133" s="444">
        <v>335</v>
      </c>
      <c r="G133" s="444">
        <v>160</v>
      </c>
      <c r="H133" s="444">
        <v>390</v>
      </c>
      <c r="I133" s="445" t="s">
        <v>949</v>
      </c>
      <c r="J133" s="445" t="s">
        <v>680</v>
      </c>
      <c r="K133" s="516">
        <f t="shared" ref="K133:K136" si="139">H133-F133</f>
        <v>55</v>
      </c>
      <c r="L133" s="445">
        <v>100</v>
      </c>
      <c r="M133" s="472">
        <f t="shared" ref="M133:M136" si="140">(K133*N133)-L133</f>
        <v>1275</v>
      </c>
      <c r="N133" s="445">
        <v>25</v>
      </c>
      <c r="O133" s="473" t="s">
        <v>556</v>
      </c>
      <c r="P133" s="464">
        <v>44267</v>
      </c>
      <c r="Q133" s="363"/>
      <c r="R133" s="324" t="s">
        <v>559</v>
      </c>
      <c r="S133" s="37"/>
      <c r="Y133" s="37"/>
      <c r="Z133" s="37"/>
    </row>
    <row r="134" spans="1:26" s="369" customFormat="1" ht="13.9" customHeight="1">
      <c r="A134" s="515">
        <v>22</v>
      </c>
      <c r="B134" s="470">
        <v>44267</v>
      </c>
      <c r="C134" s="448"/>
      <c r="D134" s="446" t="s">
        <v>950</v>
      </c>
      <c r="E134" s="447" t="s">
        <v>557</v>
      </c>
      <c r="F134" s="444">
        <v>52</v>
      </c>
      <c r="G134" s="444">
        <v>18</v>
      </c>
      <c r="H134" s="444">
        <v>65</v>
      </c>
      <c r="I134" s="445" t="s">
        <v>951</v>
      </c>
      <c r="J134" s="445" t="s">
        <v>899</v>
      </c>
      <c r="K134" s="516">
        <f t="shared" si="139"/>
        <v>13</v>
      </c>
      <c r="L134" s="445">
        <v>100</v>
      </c>
      <c r="M134" s="472">
        <f t="shared" si="140"/>
        <v>875</v>
      </c>
      <c r="N134" s="445">
        <v>75</v>
      </c>
      <c r="O134" s="473" t="s">
        <v>556</v>
      </c>
      <c r="P134" s="464">
        <v>44267</v>
      </c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539">
        <v>23</v>
      </c>
      <c r="B135" s="479">
        <v>44270</v>
      </c>
      <c r="C135" s="491"/>
      <c r="D135" s="461" t="s">
        <v>963</v>
      </c>
      <c r="E135" s="492" t="s">
        <v>557</v>
      </c>
      <c r="F135" s="462">
        <v>9.6</v>
      </c>
      <c r="G135" s="462">
        <v>6.5</v>
      </c>
      <c r="H135" s="462">
        <v>6.5</v>
      </c>
      <c r="I135" s="463" t="s">
        <v>964</v>
      </c>
      <c r="J135" s="463" t="s">
        <v>998</v>
      </c>
      <c r="K135" s="540">
        <f t="shared" si="139"/>
        <v>-3.0999999999999996</v>
      </c>
      <c r="L135" s="463">
        <v>100</v>
      </c>
      <c r="M135" s="511">
        <f t="shared" si="140"/>
        <v>-4439.9999999999991</v>
      </c>
      <c r="N135" s="463">
        <v>1400</v>
      </c>
      <c r="O135" s="512" t="s">
        <v>620</v>
      </c>
      <c r="P135" s="484">
        <v>44271</v>
      </c>
      <c r="Q135" s="363"/>
      <c r="R135" s="324" t="s">
        <v>792</v>
      </c>
      <c r="S135" s="37"/>
      <c r="Y135" s="37"/>
      <c r="Z135" s="37"/>
    </row>
    <row r="136" spans="1:26" s="369" customFormat="1" ht="13.9" customHeight="1">
      <c r="A136" s="541">
        <v>24</v>
      </c>
      <c r="B136" s="542">
        <v>44270</v>
      </c>
      <c r="C136" s="543"/>
      <c r="D136" s="544" t="s">
        <v>965</v>
      </c>
      <c r="E136" s="545" t="s">
        <v>557</v>
      </c>
      <c r="F136" s="546">
        <v>17</v>
      </c>
      <c r="G136" s="546">
        <v>12</v>
      </c>
      <c r="H136" s="546">
        <v>17.5</v>
      </c>
      <c r="I136" s="547" t="s">
        <v>966</v>
      </c>
      <c r="J136" s="547" t="s">
        <v>978</v>
      </c>
      <c r="K136" s="548">
        <f t="shared" si="139"/>
        <v>0.5</v>
      </c>
      <c r="L136" s="547">
        <v>100</v>
      </c>
      <c r="M136" s="549">
        <f t="shared" si="140"/>
        <v>400</v>
      </c>
      <c r="N136" s="547">
        <v>1000</v>
      </c>
      <c r="O136" s="550" t="s">
        <v>665</v>
      </c>
      <c r="P136" s="551">
        <v>44271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39">
        <v>25</v>
      </c>
      <c r="B137" s="479">
        <v>44270</v>
      </c>
      <c r="C137" s="491"/>
      <c r="D137" s="461" t="s">
        <v>967</v>
      </c>
      <c r="E137" s="492" t="s">
        <v>557</v>
      </c>
      <c r="F137" s="462">
        <v>93.5</v>
      </c>
      <c r="G137" s="462">
        <v>55</v>
      </c>
      <c r="H137" s="462">
        <v>55</v>
      </c>
      <c r="I137" s="463">
        <v>150</v>
      </c>
      <c r="J137" s="463" t="s">
        <v>973</v>
      </c>
      <c r="K137" s="540">
        <f t="shared" ref="K137:K139" si="141">H137-F137</f>
        <v>-38.5</v>
      </c>
      <c r="L137" s="463">
        <v>100</v>
      </c>
      <c r="M137" s="511">
        <f t="shared" ref="M137:M139" si="142">(K137*N137)-L137</f>
        <v>-2987.5</v>
      </c>
      <c r="N137" s="463">
        <v>75</v>
      </c>
      <c r="O137" s="512" t="s">
        <v>620</v>
      </c>
      <c r="P137" s="484">
        <v>44271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39">
        <v>26</v>
      </c>
      <c r="B138" s="479">
        <v>44271</v>
      </c>
      <c r="C138" s="491"/>
      <c r="D138" s="461" t="s">
        <v>972</v>
      </c>
      <c r="E138" s="492" t="s">
        <v>557</v>
      </c>
      <c r="F138" s="462">
        <v>25.5</v>
      </c>
      <c r="G138" s="462">
        <v>17</v>
      </c>
      <c r="H138" s="462">
        <v>17</v>
      </c>
      <c r="I138" s="463" t="s">
        <v>974</v>
      </c>
      <c r="J138" s="463" t="s">
        <v>975</v>
      </c>
      <c r="K138" s="540">
        <f t="shared" si="141"/>
        <v>-8.5</v>
      </c>
      <c r="L138" s="463">
        <v>100</v>
      </c>
      <c r="M138" s="511">
        <f t="shared" si="142"/>
        <v>-4775</v>
      </c>
      <c r="N138" s="463">
        <v>550</v>
      </c>
      <c r="O138" s="512" t="s">
        <v>620</v>
      </c>
      <c r="P138" s="527">
        <v>44271</v>
      </c>
      <c r="Q138" s="363"/>
      <c r="R138" s="324" t="s">
        <v>559</v>
      </c>
      <c r="S138" s="37"/>
      <c r="Y138" s="37"/>
      <c r="Z138" s="37"/>
    </row>
    <row r="139" spans="1:26" s="369" customFormat="1" ht="13.9" customHeight="1">
      <c r="A139" s="515">
        <v>27</v>
      </c>
      <c r="B139" s="470">
        <v>44271</v>
      </c>
      <c r="C139" s="448"/>
      <c r="D139" s="446" t="s">
        <v>979</v>
      </c>
      <c r="E139" s="447" t="s">
        <v>557</v>
      </c>
      <c r="F139" s="444">
        <v>295</v>
      </c>
      <c r="G139" s="444">
        <v>75</v>
      </c>
      <c r="H139" s="444">
        <v>355</v>
      </c>
      <c r="I139" s="445" t="s">
        <v>980</v>
      </c>
      <c r="J139" s="445" t="s">
        <v>787</v>
      </c>
      <c r="K139" s="516">
        <f t="shared" si="141"/>
        <v>60</v>
      </c>
      <c r="L139" s="445">
        <v>100</v>
      </c>
      <c r="M139" s="472">
        <f t="shared" si="142"/>
        <v>1400</v>
      </c>
      <c r="N139" s="445">
        <v>25</v>
      </c>
      <c r="O139" s="473" t="s">
        <v>556</v>
      </c>
      <c r="P139" s="464">
        <v>44271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15">
        <v>28</v>
      </c>
      <c r="B140" s="470">
        <v>44271</v>
      </c>
      <c r="C140" s="448"/>
      <c r="D140" s="446" t="s">
        <v>979</v>
      </c>
      <c r="E140" s="447" t="s">
        <v>557</v>
      </c>
      <c r="F140" s="444">
        <v>250</v>
      </c>
      <c r="G140" s="444">
        <v>75</v>
      </c>
      <c r="H140" s="444">
        <v>340</v>
      </c>
      <c r="I140" s="445" t="s">
        <v>980</v>
      </c>
      <c r="J140" s="445" t="s">
        <v>863</v>
      </c>
      <c r="K140" s="516">
        <f t="shared" ref="K140:K144" si="143">H140-F140</f>
        <v>90</v>
      </c>
      <c r="L140" s="445">
        <v>100</v>
      </c>
      <c r="M140" s="472">
        <f t="shared" ref="M140:M143" si="144">(K140*N140)-L140</f>
        <v>2150</v>
      </c>
      <c r="N140" s="445">
        <v>25</v>
      </c>
      <c r="O140" s="473" t="s">
        <v>556</v>
      </c>
      <c r="P140" s="464">
        <v>44271</v>
      </c>
      <c r="Q140" s="363"/>
      <c r="R140" s="324" t="s">
        <v>559</v>
      </c>
      <c r="S140" s="37"/>
      <c r="Y140" s="37"/>
      <c r="Z140" s="37"/>
    </row>
    <row r="141" spans="1:26" s="369" customFormat="1" ht="13.9" customHeight="1">
      <c r="A141" s="554">
        <v>29</v>
      </c>
      <c r="B141" s="479">
        <v>44271</v>
      </c>
      <c r="C141" s="491"/>
      <c r="D141" s="461" t="s">
        <v>979</v>
      </c>
      <c r="E141" s="492" t="s">
        <v>557</v>
      </c>
      <c r="F141" s="462">
        <v>280</v>
      </c>
      <c r="G141" s="462">
        <v>75</v>
      </c>
      <c r="H141" s="462">
        <v>60</v>
      </c>
      <c r="I141" s="463" t="s">
        <v>980</v>
      </c>
      <c r="J141" s="463" t="s">
        <v>996</v>
      </c>
      <c r="K141" s="555">
        <f t="shared" si="143"/>
        <v>-220</v>
      </c>
      <c r="L141" s="463">
        <v>100</v>
      </c>
      <c r="M141" s="511">
        <f t="shared" si="144"/>
        <v>-5600</v>
      </c>
      <c r="N141" s="463">
        <v>25</v>
      </c>
      <c r="O141" s="512" t="s">
        <v>620</v>
      </c>
      <c r="P141" s="484">
        <v>44272</v>
      </c>
      <c r="Q141" s="363"/>
      <c r="R141" s="324" t="s">
        <v>559</v>
      </c>
      <c r="S141" s="37"/>
      <c r="Y141" s="37"/>
      <c r="Z141" s="37"/>
    </row>
    <row r="142" spans="1:26" s="369" customFormat="1" ht="13.9" customHeight="1">
      <c r="A142" s="554">
        <v>30</v>
      </c>
      <c r="B142" s="479">
        <v>44271</v>
      </c>
      <c r="C142" s="491"/>
      <c r="D142" s="461" t="s">
        <v>981</v>
      </c>
      <c r="E142" s="492" t="s">
        <v>557</v>
      </c>
      <c r="F142" s="462">
        <v>4.0999999999999996</v>
      </c>
      <c r="G142" s="462">
        <v>2.8</v>
      </c>
      <c r="H142" s="462">
        <v>2.7</v>
      </c>
      <c r="I142" s="463">
        <v>6</v>
      </c>
      <c r="J142" s="463" t="s">
        <v>997</v>
      </c>
      <c r="K142" s="555">
        <f t="shared" si="143"/>
        <v>-1.3999999999999995</v>
      </c>
      <c r="L142" s="463">
        <v>100</v>
      </c>
      <c r="M142" s="511">
        <f t="shared" si="144"/>
        <v>-4299.9999999999982</v>
      </c>
      <c r="N142" s="463">
        <v>3000</v>
      </c>
      <c r="O142" s="512" t="s">
        <v>620</v>
      </c>
      <c r="P142" s="484">
        <v>44272</v>
      </c>
      <c r="Q142" s="363"/>
      <c r="R142" s="324" t="s">
        <v>559</v>
      </c>
      <c r="S142" s="37"/>
      <c r="Y142" s="37"/>
      <c r="Z142" s="37"/>
    </row>
    <row r="143" spans="1:26" s="369" customFormat="1" ht="13.9" customHeight="1">
      <c r="A143" s="515">
        <v>31</v>
      </c>
      <c r="B143" s="470">
        <v>44273</v>
      </c>
      <c r="C143" s="448"/>
      <c r="D143" s="446" t="s">
        <v>1009</v>
      </c>
      <c r="E143" s="447" t="s">
        <v>557</v>
      </c>
      <c r="F143" s="444">
        <v>22</v>
      </c>
      <c r="G143" s="444"/>
      <c r="H143" s="444">
        <v>44</v>
      </c>
      <c r="I143" s="445">
        <v>70</v>
      </c>
      <c r="J143" s="445" t="s">
        <v>1012</v>
      </c>
      <c r="K143" s="516">
        <f t="shared" si="143"/>
        <v>22</v>
      </c>
      <c r="L143" s="445">
        <v>100</v>
      </c>
      <c r="M143" s="472">
        <f t="shared" si="144"/>
        <v>1550</v>
      </c>
      <c r="N143" s="445">
        <v>75</v>
      </c>
      <c r="O143" s="473" t="s">
        <v>556</v>
      </c>
      <c r="P143" s="464">
        <v>44273</v>
      </c>
      <c r="Q143" s="363"/>
      <c r="R143" s="324" t="s">
        <v>792</v>
      </c>
      <c r="S143" s="37"/>
      <c r="Y143" s="37"/>
      <c r="Z143" s="37"/>
    </row>
    <row r="144" spans="1:26" s="369" customFormat="1" ht="13.9" customHeight="1">
      <c r="A144" s="515">
        <v>32</v>
      </c>
      <c r="B144" s="470">
        <v>44273</v>
      </c>
      <c r="C144" s="448"/>
      <c r="D144" s="446" t="s">
        <v>1010</v>
      </c>
      <c r="E144" s="447" t="s">
        <v>557</v>
      </c>
      <c r="F144" s="444">
        <v>280</v>
      </c>
      <c r="G144" s="444">
        <v>80</v>
      </c>
      <c r="H144" s="444">
        <v>335</v>
      </c>
      <c r="I144" s="445">
        <v>600</v>
      </c>
      <c r="J144" s="445" t="s">
        <v>787</v>
      </c>
      <c r="K144" s="516">
        <f t="shared" si="143"/>
        <v>55</v>
      </c>
      <c r="L144" s="445">
        <v>100</v>
      </c>
      <c r="M144" s="472">
        <f t="shared" ref="M144:M145" si="145">(K144*N144)-L144</f>
        <v>1275</v>
      </c>
      <c r="N144" s="445">
        <v>25</v>
      </c>
      <c r="O144" s="473" t="s">
        <v>556</v>
      </c>
      <c r="P144" s="464">
        <v>44273</v>
      </c>
      <c r="Q144" s="363"/>
      <c r="R144" s="324" t="s">
        <v>559</v>
      </c>
      <c r="S144" s="37"/>
      <c r="Y144" s="37"/>
      <c r="Z144" s="37"/>
    </row>
    <row r="145" spans="1:34" s="369" customFormat="1" ht="13.9" customHeight="1">
      <c r="A145" s="515">
        <v>33</v>
      </c>
      <c r="B145" s="470">
        <v>44273</v>
      </c>
      <c r="C145" s="448"/>
      <c r="D145" s="446" t="s">
        <v>1011</v>
      </c>
      <c r="E145" s="447" t="s">
        <v>557</v>
      </c>
      <c r="F145" s="444">
        <v>20</v>
      </c>
      <c r="G145" s="444"/>
      <c r="H145" s="444">
        <v>37.5</v>
      </c>
      <c r="I145" s="445">
        <v>50</v>
      </c>
      <c r="J145" s="445" t="s">
        <v>877</v>
      </c>
      <c r="K145" s="516">
        <f t="shared" ref="K145" si="146">H145-F145</f>
        <v>17.5</v>
      </c>
      <c r="L145" s="445">
        <v>100</v>
      </c>
      <c r="M145" s="472">
        <f t="shared" si="145"/>
        <v>1212.5</v>
      </c>
      <c r="N145" s="445">
        <v>75</v>
      </c>
      <c r="O145" s="473" t="s">
        <v>556</v>
      </c>
      <c r="P145" s="464">
        <v>44273</v>
      </c>
      <c r="Q145" s="363"/>
      <c r="R145" s="324" t="s">
        <v>792</v>
      </c>
      <c r="S145" s="37"/>
      <c r="Y145" s="37"/>
      <c r="Z145" s="37"/>
    </row>
    <row r="146" spans="1:34" s="369" customFormat="1" ht="13.9" customHeight="1">
      <c r="A146" s="515">
        <v>34</v>
      </c>
      <c r="B146" s="470">
        <v>44273</v>
      </c>
      <c r="C146" s="448"/>
      <c r="D146" s="446" t="s">
        <v>1010</v>
      </c>
      <c r="E146" s="447" t="s">
        <v>557</v>
      </c>
      <c r="F146" s="444">
        <v>280</v>
      </c>
      <c r="G146" s="444">
        <v>80</v>
      </c>
      <c r="H146" s="444">
        <v>335</v>
      </c>
      <c r="I146" s="445">
        <v>600</v>
      </c>
      <c r="J146" s="445" t="s">
        <v>787</v>
      </c>
      <c r="K146" s="516">
        <f t="shared" ref="K146" si="147">H146-F146</f>
        <v>55</v>
      </c>
      <c r="L146" s="445">
        <v>100</v>
      </c>
      <c r="M146" s="472">
        <f t="shared" ref="M146" si="148">(K146*N146)-L146</f>
        <v>1275</v>
      </c>
      <c r="N146" s="445">
        <v>25</v>
      </c>
      <c r="O146" s="473" t="s">
        <v>556</v>
      </c>
      <c r="P146" s="464">
        <v>44273</v>
      </c>
      <c r="Q146" s="363"/>
      <c r="R146" s="324" t="s">
        <v>559</v>
      </c>
      <c r="S146" s="37"/>
      <c r="Y146" s="37"/>
      <c r="Z146" s="37"/>
    </row>
    <row r="147" spans="1:34" s="369" customFormat="1" ht="13.9" customHeight="1">
      <c r="A147" s="515">
        <v>35</v>
      </c>
      <c r="B147" s="470">
        <v>44273</v>
      </c>
      <c r="C147" s="448"/>
      <c r="D147" s="446" t="s">
        <v>1010</v>
      </c>
      <c r="E147" s="447" t="s">
        <v>557</v>
      </c>
      <c r="F147" s="444">
        <v>280</v>
      </c>
      <c r="G147" s="444">
        <v>80</v>
      </c>
      <c r="H147" s="444">
        <v>395</v>
      </c>
      <c r="I147" s="445">
        <v>600</v>
      </c>
      <c r="J147" s="445" t="s">
        <v>875</v>
      </c>
      <c r="K147" s="516">
        <f t="shared" ref="K147:K148" si="149">H147-F147</f>
        <v>115</v>
      </c>
      <c r="L147" s="445">
        <v>100</v>
      </c>
      <c r="M147" s="472">
        <f t="shared" ref="M147:M148" si="150">(K147*N147)-L147</f>
        <v>2775</v>
      </c>
      <c r="N147" s="445">
        <v>25</v>
      </c>
      <c r="O147" s="473" t="s">
        <v>556</v>
      </c>
      <c r="P147" s="443">
        <v>44274</v>
      </c>
      <c r="Q147" s="363"/>
      <c r="R147" s="324" t="s">
        <v>559</v>
      </c>
      <c r="S147" s="37"/>
      <c r="Y147" s="37"/>
      <c r="Z147" s="37"/>
    </row>
    <row r="148" spans="1:34" s="369" customFormat="1" ht="13.9" customHeight="1">
      <c r="A148" s="515">
        <v>36</v>
      </c>
      <c r="B148" s="470">
        <v>44274</v>
      </c>
      <c r="C148" s="448"/>
      <c r="D148" s="446" t="s">
        <v>1031</v>
      </c>
      <c r="E148" s="447" t="s">
        <v>557</v>
      </c>
      <c r="F148" s="444">
        <v>105.5</v>
      </c>
      <c r="G148" s="444">
        <v>60</v>
      </c>
      <c r="H148" s="444">
        <v>123.5</v>
      </c>
      <c r="I148" s="445">
        <v>190</v>
      </c>
      <c r="J148" s="445" t="s">
        <v>1032</v>
      </c>
      <c r="K148" s="516">
        <f t="shared" si="149"/>
        <v>18</v>
      </c>
      <c r="L148" s="445">
        <v>100</v>
      </c>
      <c r="M148" s="472">
        <f t="shared" si="150"/>
        <v>1250</v>
      </c>
      <c r="N148" s="445">
        <v>75</v>
      </c>
      <c r="O148" s="473" t="s">
        <v>556</v>
      </c>
      <c r="P148" s="464">
        <v>44274</v>
      </c>
      <c r="Q148" s="363"/>
      <c r="R148" s="324" t="s">
        <v>792</v>
      </c>
      <c r="S148" s="37"/>
      <c r="Y148" s="37"/>
      <c r="Z148" s="37"/>
    </row>
    <row r="149" spans="1:34" s="369" customFormat="1" ht="13.9" customHeight="1">
      <c r="A149" s="556">
        <v>37</v>
      </c>
      <c r="B149" s="418">
        <v>44274</v>
      </c>
      <c r="C149" s="419"/>
      <c r="D149" s="412" t="s">
        <v>1031</v>
      </c>
      <c r="E149" s="413" t="s">
        <v>557</v>
      </c>
      <c r="F149" s="387" t="s">
        <v>1033</v>
      </c>
      <c r="G149" s="387">
        <v>60</v>
      </c>
      <c r="H149" s="387"/>
      <c r="I149" s="352">
        <v>190</v>
      </c>
      <c r="J149" s="352" t="s">
        <v>558</v>
      </c>
      <c r="K149" s="557"/>
      <c r="L149" s="352"/>
      <c r="M149" s="508"/>
      <c r="N149" s="352"/>
      <c r="O149" s="380"/>
      <c r="P149" s="409"/>
      <c r="Q149" s="363"/>
      <c r="R149" s="324" t="s">
        <v>559</v>
      </c>
      <c r="S149" s="37"/>
      <c r="Y149" s="37"/>
      <c r="Z149" s="37"/>
    </row>
    <row r="150" spans="1:34" s="369" customFormat="1" ht="13.9" customHeight="1">
      <c r="A150" s="556">
        <v>38</v>
      </c>
      <c r="B150" s="418">
        <v>44274</v>
      </c>
      <c r="C150" s="419"/>
      <c r="D150" s="412" t="s">
        <v>1010</v>
      </c>
      <c r="E150" s="413" t="s">
        <v>557</v>
      </c>
      <c r="F150" s="387" t="s">
        <v>1030</v>
      </c>
      <c r="G150" s="387">
        <v>70</v>
      </c>
      <c r="H150" s="387"/>
      <c r="I150" s="352">
        <v>600</v>
      </c>
      <c r="J150" s="352" t="s">
        <v>558</v>
      </c>
      <c r="K150" s="557"/>
      <c r="L150" s="352"/>
      <c r="M150" s="508"/>
      <c r="N150" s="352"/>
      <c r="O150" s="380"/>
      <c r="P150" s="409"/>
      <c r="Q150" s="363"/>
      <c r="R150" s="324" t="s">
        <v>792</v>
      </c>
      <c r="S150" s="37"/>
      <c r="Y150" s="37"/>
      <c r="Z150" s="37"/>
    </row>
    <row r="151" spans="1:34" s="369" customFormat="1" ht="13.9" customHeight="1">
      <c r="A151" s="556"/>
      <c r="B151" s="418"/>
      <c r="C151" s="419"/>
      <c r="D151" s="412"/>
      <c r="E151" s="413"/>
      <c r="F151" s="387"/>
      <c r="G151" s="387"/>
      <c r="H151" s="387"/>
      <c r="I151" s="352"/>
      <c r="J151" s="352"/>
      <c r="K151" s="557"/>
      <c r="L151" s="352"/>
      <c r="M151" s="508"/>
      <c r="N151" s="352"/>
      <c r="O151" s="380"/>
      <c r="P151" s="409"/>
      <c r="Q151" s="363"/>
      <c r="R151" s="324"/>
      <c r="S151" s="37"/>
      <c r="Y151" s="37"/>
      <c r="Z151" s="37"/>
    </row>
    <row r="152" spans="1:34" s="369" customFormat="1" ht="13.9" customHeight="1">
      <c r="A152" s="420"/>
      <c r="B152" s="418"/>
      <c r="C152" s="419"/>
      <c r="D152" s="412"/>
      <c r="E152" s="413"/>
      <c r="F152" s="387"/>
      <c r="G152" s="387"/>
      <c r="H152" s="387"/>
      <c r="I152" s="352"/>
      <c r="J152" s="352"/>
      <c r="K152" s="352"/>
      <c r="L152" s="352"/>
      <c r="M152" s="352"/>
      <c r="N152" s="352"/>
      <c r="O152" s="352"/>
      <c r="P152" s="352"/>
      <c r="Q152" s="363"/>
      <c r="R152" s="324"/>
      <c r="S152" s="37"/>
      <c r="Y152" s="37"/>
      <c r="Z152" s="37"/>
    </row>
    <row r="153" spans="1:34" s="37" customFormat="1" ht="14.25">
      <c r="A153" s="33"/>
      <c r="B153" s="397"/>
      <c r="C153" s="397"/>
      <c r="D153" s="398"/>
      <c r="E153" s="399"/>
      <c r="F153" s="399"/>
      <c r="G153" s="400"/>
      <c r="H153" s="400"/>
      <c r="I153" s="399"/>
      <c r="J153" s="395"/>
      <c r="K153" s="395"/>
      <c r="L153" s="395"/>
      <c r="M153" s="395"/>
      <c r="N153" s="395"/>
      <c r="O153" s="395"/>
      <c r="P153" s="395"/>
      <c r="Q153" s="363"/>
      <c r="R153" s="324"/>
      <c r="Z153" s="369"/>
      <c r="AA153" s="369"/>
      <c r="AB153" s="369"/>
      <c r="AC153" s="369"/>
      <c r="AD153" s="369"/>
      <c r="AE153" s="369"/>
      <c r="AF153" s="369"/>
      <c r="AG153" s="369"/>
      <c r="AH153" s="369"/>
    </row>
    <row r="154" spans="1:34" s="37" customFormat="1" ht="14.25">
      <c r="A154" s="33"/>
      <c r="B154" s="397"/>
      <c r="C154" s="397"/>
      <c r="D154" s="398"/>
      <c r="E154" s="399"/>
      <c r="F154" s="399"/>
      <c r="G154" s="400"/>
      <c r="H154" s="400"/>
      <c r="I154" s="399"/>
      <c r="J154" s="395"/>
      <c r="K154" s="395"/>
      <c r="L154" s="395"/>
      <c r="M154" s="395"/>
      <c r="N154" s="395"/>
      <c r="O154" s="395"/>
      <c r="P154" s="395"/>
      <c r="Q154" s="363"/>
      <c r="R154" s="324"/>
      <c r="Z154" s="369"/>
      <c r="AA154" s="369"/>
      <c r="AB154" s="369"/>
      <c r="AC154" s="369"/>
      <c r="AD154" s="369"/>
      <c r="AE154" s="369"/>
      <c r="AF154" s="369"/>
      <c r="AG154" s="369"/>
      <c r="AH154" s="369"/>
    </row>
    <row r="155" spans="1:34" s="37" customFormat="1" ht="14.25">
      <c r="A155" s="33"/>
      <c r="B155" s="397"/>
      <c r="C155" s="397"/>
      <c r="D155" s="398"/>
      <c r="E155" s="399"/>
      <c r="F155" s="399"/>
      <c r="G155" s="400"/>
      <c r="H155" s="400"/>
      <c r="I155" s="399"/>
      <c r="J155" s="395"/>
      <c r="K155" s="395"/>
      <c r="L155" s="395"/>
      <c r="M155" s="395"/>
      <c r="N155" s="395"/>
      <c r="O155" s="395"/>
      <c r="P155" s="395"/>
      <c r="Q155" s="363"/>
      <c r="R155" s="324"/>
      <c r="Z155" s="369"/>
      <c r="AA155" s="369"/>
      <c r="AB155" s="369"/>
      <c r="AC155" s="369"/>
      <c r="AD155" s="369"/>
      <c r="AE155" s="369"/>
      <c r="AF155" s="369"/>
      <c r="AG155" s="369"/>
      <c r="AH155" s="369"/>
    </row>
    <row r="156" spans="1:34" s="37" customFormat="1" ht="14.25">
      <c r="A156" s="33"/>
      <c r="B156" s="397"/>
      <c r="C156" s="397"/>
      <c r="D156" s="398"/>
      <c r="E156" s="399"/>
      <c r="F156" s="399"/>
      <c r="G156" s="400"/>
      <c r="H156" s="400"/>
      <c r="I156" s="399"/>
      <c r="J156" s="395"/>
      <c r="K156" s="395"/>
      <c r="L156" s="395"/>
      <c r="M156" s="395"/>
      <c r="N156" s="395"/>
      <c r="O156" s="395"/>
      <c r="P156" s="395"/>
      <c r="Q156" s="363"/>
      <c r="R156" s="324"/>
      <c r="Z156" s="369"/>
      <c r="AA156" s="369"/>
      <c r="AB156" s="369"/>
      <c r="AC156" s="369"/>
      <c r="AD156" s="369"/>
      <c r="AE156" s="369"/>
      <c r="AF156" s="369"/>
      <c r="AG156" s="369"/>
      <c r="AH156" s="369"/>
    </row>
    <row r="157" spans="1:34" s="37" customFormat="1" ht="14.25">
      <c r="A157" s="33"/>
      <c r="B157" s="397"/>
      <c r="C157" s="397"/>
      <c r="D157" s="398"/>
      <c r="E157" s="399"/>
      <c r="F157" s="399"/>
      <c r="G157" s="400"/>
      <c r="H157" s="400"/>
      <c r="I157" s="399"/>
      <c r="J157" s="395"/>
      <c r="K157" s="395"/>
      <c r="L157" s="395"/>
      <c r="M157" s="395"/>
      <c r="N157" s="395"/>
      <c r="O157" s="401"/>
      <c r="P157" s="395"/>
      <c r="Q157" s="363"/>
      <c r="R157" s="324"/>
      <c r="Z157" s="369"/>
      <c r="AA157" s="369"/>
      <c r="AB157" s="369"/>
      <c r="AC157" s="369"/>
      <c r="AD157" s="369"/>
      <c r="AE157" s="369"/>
      <c r="AF157" s="369"/>
      <c r="AG157" s="369"/>
      <c r="AH157" s="369"/>
    </row>
    <row r="158" spans="1:34" s="37" customFormat="1" ht="14.25">
      <c r="A158" s="353"/>
      <c r="B158" s="354"/>
      <c r="C158" s="354"/>
      <c r="D158" s="355"/>
      <c r="E158" s="353"/>
      <c r="F158" s="370"/>
      <c r="G158" s="353"/>
      <c r="H158" s="353"/>
      <c r="I158" s="353"/>
      <c r="J158" s="354"/>
      <c r="K158" s="371"/>
      <c r="L158" s="353"/>
      <c r="M158" s="353"/>
      <c r="N158" s="353"/>
      <c r="O158" s="372"/>
      <c r="P158" s="363"/>
      <c r="Q158" s="363"/>
      <c r="R158" s="324"/>
      <c r="Z158" s="369"/>
      <c r="AA158" s="369"/>
      <c r="AB158" s="369"/>
      <c r="AC158" s="369"/>
      <c r="AD158" s="369"/>
      <c r="AE158" s="369"/>
      <c r="AF158" s="369"/>
      <c r="AG158" s="369"/>
      <c r="AH158" s="369"/>
    </row>
    <row r="159" spans="1:34" ht="15">
      <c r="A159" s="96" t="s">
        <v>575</v>
      </c>
      <c r="B159" s="97"/>
      <c r="C159" s="97"/>
      <c r="D159" s="98"/>
      <c r="E159" s="31"/>
      <c r="F159" s="29"/>
      <c r="G159" s="29"/>
      <c r="H159" s="70"/>
      <c r="I159" s="116"/>
      <c r="J159" s="117"/>
      <c r="K159" s="14"/>
      <c r="L159" s="14"/>
      <c r="M159" s="14"/>
      <c r="N159" s="8"/>
      <c r="O159" s="50"/>
      <c r="Q159" s="92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34" ht="38.25">
      <c r="A160" s="17" t="s">
        <v>16</v>
      </c>
      <c r="B160" s="18" t="s">
        <v>534</v>
      </c>
      <c r="C160" s="18"/>
      <c r="D160" s="19" t="s">
        <v>545</v>
      </c>
      <c r="E160" s="18" t="s">
        <v>546</v>
      </c>
      <c r="F160" s="18" t="s">
        <v>547</v>
      </c>
      <c r="G160" s="18" t="s">
        <v>548</v>
      </c>
      <c r="H160" s="18" t="s">
        <v>549</v>
      </c>
      <c r="I160" s="18" t="s">
        <v>550</v>
      </c>
      <c r="J160" s="17" t="s">
        <v>551</v>
      </c>
      <c r="K160" s="59" t="s">
        <v>567</v>
      </c>
      <c r="L160" s="392" t="s">
        <v>820</v>
      </c>
      <c r="M160" s="60" t="s">
        <v>819</v>
      </c>
      <c r="N160" s="18" t="s">
        <v>554</v>
      </c>
      <c r="O160" s="75" t="s">
        <v>555</v>
      </c>
      <c r="P160" s="94"/>
      <c r="Q160" s="8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9" s="369" customFormat="1" ht="14.25">
      <c r="A161" s="493">
        <v>1</v>
      </c>
      <c r="B161" s="494">
        <v>44203</v>
      </c>
      <c r="C161" s="495"/>
      <c r="D161" s="496" t="s">
        <v>480</v>
      </c>
      <c r="E161" s="497" t="s">
        <v>557</v>
      </c>
      <c r="F161" s="498">
        <v>424</v>
      </c>
      <c r="G161" s="499">
        <v>385</v>
      </c>
      <c r="H161" s="498">
        <v>455</v>
      </c>
      <c r="I161" s="500" t="s">
        <v>830</v>
      </c>
      <c r="J161" s="501" t="s">
        <v>844</v>
      </c>
      <c r="K161" s="501">
        <f t="shared" ref="K161" si="151">H161-F161</f>
        <v>31</v>
      </c>
      <c r="L161" s="502">
        <f>(F161*-0.8)/100</f>
        <v>-3.3920000000000003</v>
      </c>
      <c r="M161" s="503">
        <f t="shared" ref="M161" si="152">(K161+L161)/F161</f>
        <v>6.5113207547169816E-2</v>
      </c>
      <c r="N161" s="504" t="s">
        <v>556</v>
      </c>
      <c r="O161" s="505">
        <v>44243</v>
      </c>
      <c r="P161" s="95"/>
      <c r="Q161" s="416"/>
      <c r="R161" s="455" t="s">
        <v>559</v>
      </c>
      <c r="S161" s="410"/>
      <c r="T161" s="410"/>
      <c r="U161" s="410"/>
      <c r="V161" s="410"/>
      <c r="W161" s="410"/>
      <c r="X161" s="410"/>
      <c r="Y161" s="410"/>
      <c r="Z161" s="410"/>
    </row>
    <row r="162" spans="1:29" s="369" customFormat="1" ht="14.25">
      <c r="A162" s="493">
        <v>2</v>
      </c>
      <c r="B162" s="494">
        <v>44238</v>
      </c>
      <c r="C162" s="495"/>
      <c r="D162" s="496" t="s">
        <v>445</v>
      </c>
      <c r="E162" s="497" t="s">
        <v>557</v>
      </c>
      <c r="F162" s="498">
        <v>1515</v>
      </c>
      <c r="G162" s="499">
        <v>1390</v>
      </c>
      <c r="H162" s="498">
        <v>1595</v>
      </c>
      <c r="I162" s="500" t="s">
        <v>841</v>
      </c>
      <c r="J162" s="501" t="s">
        <v>970</v>
      </c>
      <c r="K162" s="501">
        <f t="shared" ref="K162" si="153">H162-F162</f>
        <v>80</v>
      </c>
      <c r="L162" s="502">
        <f>(F162*-0.8)/100</f>
        <v>-12.12</v>
      </c>
      <c r="M162" s="503">
        <f t="shared" ref="M162" si="154">(K162+L162)/F162</f>
        <v>4.4805280528052799E-2</v>
      </c>
      <c r="N162" s="504" t="s">
        <v>556</v>
      </c>
      <c r="O162" s="505">
        <v>44271</v>
      </c>
      <c r="P162" s="95"/>
      <c r="Q162" s="416"/>
      <c r="R162" s="455" t="s">
        <v>559</v>
      </c>
      <c r="S162" s="410"/>
      <c r="T162" s="410"/>
      <c r="U162" s="410"/>
      <c r="V162" s="410"/>
      <c r="W162" s="410"/>
      <c r="X162" s="410"/>
      <c r="Y162" s="410"/>
      <c r="Z162" s="410"/>
    </row>
    <row r="163" spans="1:29" s="369" customFormat="1" ht="14.25">
      <c r="A163" s="364">
        <v>3</v>
      </c>
      <c r="B163" s="373">
        <v>44274</v>
      </c>
      <c r="C163" s="435"/>
      <c r="D163" s="385" t="s">
        <v>744</v>
      </c>
      <c r="E163" s="378" t="s">
        <v>557</v>
      </c>
      <c r="F163" s="387" t="s">
        <v>1038</v>
      </c>
      <c r="G163" s="383">
        <v>3750</v>
      </c>
      <c r="H163" s="387"/>
      <c r="I163" s="375">
        <v>4800</v>
      </c>
      <c r="J163" s="414" t="s">
        <v>558</v>
      </c>
      <c r="K163" s="414"/>
      <c r="L163" s="415"/>
      <c r="M163" s="402"/>
      <c r="N163" s="379"/>
      <c r="O163" s="409"/>
      <c r="P163" s="95"/>
      <c r="Q163" s="416"/>
      <c r="R163" s="455" t="s">
        <v>559</v>
      </c>
      <c r="S163" s="410"/>
      <c r="T163" s="410"/>
      <c r="U163" s="410"/>
      <c r="V163" s="410"/>
      <c r="W163" s="410"/>
      <c r="X163" s="410"/>
      <c r="Y163" s="410"/>
      <c r="Z163" s="410"/>
    </row>
    <row r="164" spans="1:29" s="369" customFormat="1" ht="14.25">
      <c r="A164" s="433"/>
      <c r="B164" s="373"/>
      <c r="C164" s="435"/>
      <c r="D164" s="385"/>
      <c r="E164" s="378"/>
      <c r="F164" s="387"/>
      <c r="G164" s="383"/>
      <c r="H164" s="387"/>
      <c r="I164" s="375"/>
      <c r="J164" s="414"/>
      <c r="K164" s="414"/>
      <c r="L164" s="415"/>
      <c r="M164" s="402"/>
      <c r="N164" s="379"/>
      <c r="O164" s="409"/>
      <c r="P164" s="95"/>
      <c r="Q164" s="416"/>
      <c r="R164" s="455"/>
      <c r="S164" s="410"/>
      <c r="T164" s="410"/>
      <c r="U164" s="410"/>
      <c r="V164" s="410"/>
      <c r="W164" s="410"/>
      <c r="X164" s="410"/>
      <c r="Y164" s="410"/>
      <c r="Z164" s="410"/>
    </row>
    <row r="165" spans="1:29" s="5" customFormat="1">
      <c r="A165" s="364"/>
      <c r="B165" s="365"/>
      <c r="C165" s="366"/>
      <c r="D165" s="367"/>
      <c r="E165" s="396"/>
      <c r="F165" s="396"/>
      <c r="G165" s="453"/>
      <c r="H165" s="453"/>
      <c r="I165" s="396"/>
      <c r="J165" s="454"/>
      <c r="K165" s="449"/>
      <c r="L165" s="450"/>
      <c r="M165" s="451"/>
      <c r="N165" s="452"/>
      <c r="O165" s="368"/>
      <c r="P165" s="120"/>
      <c r="Q165"/>
      <c r="R165" s="91"/>
      <c r="T165" s="54"/>
      <c r="U165" s="54"/>
      <c r="V165" s="54"/>
      <c r="W165" s="54"/>
      <c r="X165" s="54"/>
      <c r="Y165" s="54"/>
      <c r="Z165" s="54"/>
    </row>
    <row r="166" spans="1:29">
      <c r="A166" s="20" t="s">
        <v>560</v>
      </c>
      <c r="B166" s="20"/>
      <c r="C166" s="20"/>
      <c r="D166" s="20"/>
      <c r="E166" s="2"/>
      <c r="F166" s="27" t="s">
        <v>562</v>
      </c>
      <c r="G166" s="79"/>
      <c r="H166" s="79"/>
      <c r="I166" s="35"/>
      <c r="J166" s="82"/>
      <c r="K166" s="80"/>
      <c r="L166" s="81"/>
      <c r="M166" s="82"/>
      <c r="N166" s="83"/>
      <c r="O166" s="121"/>
      <c r="P166" s="8"/>
      <c r="Q166" s="13"/>
      <c r="R166" s="93"/>
      <c r="S166" s="13"/>
      <c r="T166" s="13"/>
      <c r="U166" s="13"/>
      <c r="V166" s="13"/>
      <c r="W166" s="13"/>
      <c r="X166" s="13"/>
      <c r="Y166" s="13"/>
    </row>
    <row r="167" spans="1:29">
      <c r="A167" s="26" t="s">
        <v>561</v>
      </c>
      <c r="B167" s="20"/>
      <c r="C167" s="20"/>
      <c r="D167" s="20"/>
      <c r="E167" s="29"/>
      <c r="F167" s="27" t="s">
        <v>564</v>
      </c>
      <c r="G167" s="9"/>
      <c r="H167" s="9"/>
      <c r="I167" s="9"/>
      <c r="J167" s="50"/>
      <c r="K167" s="9"/>
      <c r="L167" s="9"/>
      <c r="M167" s="9"/>
      <c r="N167" s="8"/>
      <c r="O167" s="50"/>
      <c r="Q167" s="4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9">
      <c r="A168" s="26"/>
      <c r="B168" s="20"/>
      <c r="C168" s="20"/>
      <c r="D168" s="20"/>
      <c r="E168" s="29"/>
      <c r="F168" s="27"/>
      <c r="G168" s="9"/>
      <c r="H168" s="9"/>
      <c r="I168" s="9"/>
      <c r="J168" s="50"/>
      <c r="K168" s="9"/>
      <c r="L168" s="9"/>
      <c r="M168" s="9"/>
      <c r="N168" s="8"/>
      <c r="O168" s="50"/>
      <c r="Q168" s="4"/>
      <c r="R168" s="79"/>
      <c r="S168" s="13"/>
      <c r="T168" s="13"/>
      <c r="U168" s="13"/>
      <c r="V168" s="13"/>
      <c r="W168" s="13"/>
      <c r="X168" s="13"/>
      <c r="Y168" s="13"/>
      <c r="Z168" s="13"/>
    </row>
    <row r="169" spans="1:29" ht="15">
      <c r="A169" s="8"/>
      <c r="B169" s="30" t="s">
        <v>824</v>
      </c>
      <c r="C169" s="30"/>
      <c r="D169" s="30"/>
      <c r="E169" s="30"/>
      <c r="F169" s="31"/>
      <c r="G169" s="29"/>
      <c r="H169" s="29"/>
      <c r="I169" s="70"/>
      <c r="J169" s="71"/>
      <c r="K169" s="72"/>
      <c r="L169" s="391"/>
      <c r="M169" s="9"/>
      <c r="N169" s="8"/>
      <c r="O169" s="50"/>
      <c r="Q169" s="4"/>
      <c r="R169" s="79"/>
      <c r="S169" s="13"/>
      <c r="T169" s="13"/>
      <c r="U169" s="13"/>
      <c r="V169" s="13"/>
      <c r="W169" s="13"/>
      <c r="X169" s="13"/>
      <c r="Y169" s="13"/>
      <c r="Z169" s="13"/>
    </row>
    <row r="170" spans="1:29" ht="38.25">
      <c r="A170" s="17" t="s">
        <v>16</v>
      </c>
      <c r="B170" s="18" t="s">
        <v>534</v>
      </c>
      <c r="C170" s="18"/>
      <c r="D170" s="19" t="s">
        <v>545</v>
      </c>
      <c r="E170" s="18" t="s">
        <v>546</v>
      </c>
      <c r="F170" s="18" t="s">
        <v>547</v>
      </c>
      <c r="G170" s="18" t="s">
        <v>566</v>
      </c>
      <c r="H170" s="18" t="s">
        <v>549</v>
      </c>
      <c r="I170" s="18" t="s">
        <v>550</v>
      </c>
      <c r="J170" s="73" t="s">
        <v>551</v>
      </c>
      <c r="K170" s="59" t="s">
        <v>567</v>
      </c>
      <c r="L170" s="74" t="s">
        <v>568</v>
      </c>
      <c r="M170" s="18" t="s">
        <v>569</v>
      </c>
      <c r="N170" s="392" t="s">
        <v>820</v>
      </c>
      <c r="O170" s="60" t="s">
        <v>819</v>
      </c>
      <c r="P170" s="18" t="s">
        <v>554</v>
      </c>
      <c r="Q170" s="75" t="s">
        <v>555</v>
      </c>
      <c r="R170" s="79"/>
      <c r="S170" s="13"/>
      <c r="T170" s="13"/>
      <c r="U170" s="13"/>
      <c r="V170" s="13"/>
      <c r="W170" s="13"/>
      <c r="X170" s="13"/>
      <c r="Y170" s="13"/>
      <c r="Z170" s="13"/>
    </row>
    <row r="171" spans="1:29" ht="14.25">
      <c r="A171" s="358"/>
      <c r="B171" s="373"/>
      <c r="C171" s="377"/>
      <c r="D171" s="385"/>
      <c r="E171" s="378"/>
      <c r="F171" s="403"/>
      <c r="G171" s="383"/>
      <c r="H171" s="378"/>
      <c r="I171" s="375"/>
      <c r="J171" s="414"/>
      <c r="K171" s="414"/>
      <c r="L171" s="415"/>
      <c r="M171" s="413"/>
      <c r="N171" s="415"/>
      <c r="O171" s="402"/>
      <c r="P171" s="379"/>
      <c r="Q171" s="393"/>
      <c r="R171" s="411"/>
      <c r="S171" s="401"/>
      <c r="T171" s="13"/>
      <c r="U171" s="410"/>
      <c r="V171" s="410"/>
      <c r="W171" s="410"/>
      <c r="X171" s="410"/>
      <c r="Y171" s="410"/>
      <c r="Z171" s="410"/>
      <c r="AA171" s="369"/>
      <c r="AB171" s="369"/>
      <c r="AC171" s="369"/>
    </row>
    <row r="172" spans="1:29" ht="14.25">
      <c r="A172" s="358"/>
      <c r="B172" s="373"/>
      <c r="C172" s="377"/>
      <c r="D172" s="385"/>
      <c r="E172" s="378"/>
      <c r="F172" s="403"/>
      <c r="G172" s="383"/>
      <c r="H172" s="378"/>
      <c r="I172" s="375"/>
      <c r="J172" s="414"/>
      <c r="K172" s="414"/>
      <c r="L172" s="415"/>
      <c r="M172" s="413"/>
      <c r="N172" s="415"/>
      <c r="O172" s="402"/>
      <c r="P172" s="379"/>
      <c r="Q172" s="393"/>
      <c r="R172" s="411"/>
      <c r="S172" s="401"/>
      <c r="T172" s="13"/>
      <c r="U172" s="410"/>
      <c r="V172" s="410"/>
      <c r="W172" s="410"/>
      <c r="X172" s="410"/>
      <c r="Y172" s="410"/>
      <c r="Z172" s="410"/>
      <c r="AA172" s="369"/>
      <c r="AB172" s="369"/>
      <c r="AC172" s="369"/>
    </row>
    <row r="173" spans="1:29" s="369" customFormat="1" ht="14.25">
      <c r="A173" s="358"/>
      <c r="B173" s="373"/>
      <c r="C173" s="377"/>
      <c r="D173" s="385"/>
      <c r="E173" s="378"/>
      <c r="F173" s="403"/>
      <c r="G173" s="383"/>
      <c r="H173" s="378"/>
      <c r="I173" s="375"/>
      <c r="J173" s="414"/>
      <c r="K173" s="414"/>
      <c r="L173" s="415"/>
      <c r="M173" s="413"/>
      <c r="N173" s="415"/>
      <c r="O173" s="402"/>
      <c r="P173" s="379"/>
      <c r="Q173" s="393"/>
      <c r="R173" s="408"/>
      <c r="S173" s="410"/>
      <c r="T173" s="410"/>
      <c r="U173" s="410"/>
      <c r="V173" s="410"/>
      <c r="W173" s="410"/>
      <c r="X173" s="410"/>
      <c r="Y173" s="410"/>
      <c r="Z173" s="410"/>
    </row>
    <row r="174" spans="1:29" s="369" customFormat="1" ht="14.25">
      <c r="A174" s="358"/>
      <c r="B174" s="373"/>
      <c r="C174" s="377"/>
      <c r="D174" s="385"/>
      <c r="E174" s="378"/>
      <c r="F174" s="414"/>
      <c r="G174" s="387"/>
      <c r="H174" s="378"/>
      <c r="I174" s="375"/>
      <c r="J174" s="414"/>
      <c r="K174" s="414"/>
      <c r="L174" s="415"/>
      <c r="M174" s="413"/>
      <c r="N174" s="415"/>
      <c r="O174" s="402"/>
      <c r="P174" s="379"/>
      <c r="Q174" s="393"/>
      <c r="R174" s="408"/>
      <c r="S174" s="410"/>
      <c r="T174" s="410"/>
      <c r="U174" s="410"/>
      <c r="V174" s="410"/>
      <c r="W174" s="410"/>
      <c r="X174" s="410"/>
      <c r="Y174" s="410"/>
      <c r="Z174" s="410"/>
    </row>
    <row r="175" spans="1:29" s="369" customFormat="1" ht="14.25">
      <c r="A175" s="358"/>
      <c r="B175" s="373"/>
      <c r="C175" s="377"/>
      <c r="D175" s="385"/>
      <c r="E175" s="378"/>
      <c r="F175" s="414"/>
      <c r="G175" s="387"/>
      <c r="H175" s="378"/>
      <c r="I175" s="375"/>
      <c r="J175" s="414"/>
      <c r="K175" s="414"/>
      <c r="L175" s="415"/>
      <c r="M175" s="413"/>
      <c r="N175" s="415"/>
      <c r="O175" s="402"/>
      <c r="P175" s="379"/>
      <c r="Q175" s="393"/>
      <c r="R175" s="408"/>
      <c r="S175" s="410"/>
      <c r="T175" s="410"/>
      <c r="U175" s="410"/>
      <c r="V175" s="410"/>
      <c r="W175" s="410"/>
      <c r="X175" s="410"/>
      <c r="Y175" s="410"/>
      <c r="Z175" s="410"/>
    </row>
    <row r="176" spans="1:29" s="369" customFormat="1" ht="14.25">
      <c r="A176" s="358"/>
      <c r="B176" s="373"/>
      <c r="C176" s="377"/>
      <c r="D176" s="385"/>
      <c r="E176" s="378"/>
      <c r="F176" s="403"/>
      <c r="G176" s="383"/>
      <c r="H176" s="378"/>
      <c r="I176" s="375"/>
      <c r="J176" s="414"/>
      <c r="K176" s="405"/>
      <c r="L176" s="415"/>
      <c r="M176" s="413"/>
      <c r="N176" s="415"/>
      <c r="O176" s="402"/>
      <c r="P176" s="407"/>
      <c r="Q176" s="393"/>
      <c r="R176" s="408"/>
      <c r="S176" s="410"/>
      <c r="T176" s="410"/>
      <c r="U176" s="410"/>
      <c r="V176" s="410"/>
      <c r="W176" s="410"/>
      <c r="X176" s="410"/>
      <c r="Y176" s="410"/>
      <c r="Z176" s="410"/>
    </row>
    <row r="177" spans="1:26" s="369" customFormat="1" ht="14.25">
      <c r="A177" s="358"/>
      <c r="B177" s="373"/>
      <c r="C177" s="377"/>
      <c r="D177" s="385"/>
      <c r="E177" s="378"/>
      <c r="F177" s="403"/>
      <c r="G177" s="383"/>
      <c r="H177" s="378"/>
      <c r="I177" s="375"/>
      <c r="J177" s="405"/>
      <c r="K177" s="405"/>
      <c r="L177" s="405"/>
      <c r="M177" s="405"/>
      <c r="N177" s="406"/>
      <c r="O177" s="417"/>
      <c r="P177" s="407"/>
      <c r="Q177" s="393"/>
      <c r="R177" s="408"/>
      <c r="S177" s="410"/>
      <c r="T177" s="410"/>
      <c r="U177" s="410"/>
      <c r="V177" s="410"/>
      <c r="W177" s="410"/>
      <c r="X177" s="410"/>
      <c r="Y177" s="410"/>
      <c r="Z177" s="410"/>
    </row>
    <row r="178" spans="1:26" s="369" customFormat="1" ht="14.25">
      <c r="A178" s="358"/>
      <c r="B178" s="373"/>
      <c r="C178" s="377"/>
      <c r="D178" s="385"/>
      <c r="E178" s="378"/>
      <c r="F178" s="414"/>
      <c r="G178" s="387"/>
      <c r="H178" s="378"/>
      <c r="I178" s="375"/>
      <c r="J178" s="414"/>
      <c r="K178" s="414"/>
      <c r="L178" s="415"/>
      <c r="M178" s="413"/>
      <c r="N178" s="415"/>
      <c r="O178" s="402"/>
      <c r="P178" s="379"/>
      <c r="Q178" s="393"/>
      <c r="R178" s="411"/>
      <c r="S178" s="401"/>
      <c r="T178" s="410"/>
      <c r="U178" s="410"/>
      <c r="V178" s="410"/>
      <c r="W178" s="410"/>
      <c r="X178" s="410"/>
      <c r="Y178" s="410"/>
      <c r="Z178" s="410"/>
    </row>
    <row r="179" spans="1:26" s="369" customFormat="1" ht="14.25">
      <c r="A179" s="358"/>
      <c r="B179" s="373"/>
      <c r="C179" s="377"/>
      <c r="D179" s="385"/>
      <c r="E179" s="378"/>
      <c r="F179" s="403"/>
      <c r="G179" s="383"/>
      <c r="H179" s="378"/>
      <c r="I179" s="375"/>
      <c r="J179" s="352"/>
      <c r="K179" s="352"/>
      <c r="L179" s="352"/>
      <c r="M179" s="352"/>
      <c r="N179" s="404"/>
      <c r="O179" s="402"/>
      <c r="P179" s="380"/>
      <c r="Q179" s="393"/>
      <c r="R179" s="411"/>
      <c r="S179" s="401"/>
      <c r="T179" s="410"/>
      <c r="U179" s="410"/>
      <c r="V179" s="410"/>
      <c r="W179" s="410"/>
      <c r="X179" s="410"/>
      <c r="Y179" s="410"/>
      <c r="Z179" s="410"/>
    </row>
    <row r="180" spans="1:26">
      <c r="A180" s="26"/>
      <c r="B180" s="20"/>
      <c r="C180" s="20"/>
      <c r="D180" s="20"/>
      <c r="E180" s="29"/>
      <c r="F180" s="27"/>
      <c r="G180" s="9"/>
      <c r="H180" s="9"/>
      <c r="I180" s="9"/>
      <c r="J180" s="50"/>
      <c r="K180" s="9"/>
      <c r="L180" s="9"/>
      <c r="M180" s="9"/>
      <c r="N180" s="8"/>
      <c r="O180" s="50"/>
      <c r="P180" s="4"/>
      <c r="Q180" s="8"/>
      <c r="R180" s="138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26"/>
      <c r="B181" s="20"/>
      <c r="C181" s="20"/>
      <c r="D181" s="20"/>
      <c r="E181" s="29"/>
      <c r="F181" s="27"/>
      <c r="G181" s="38"/>
      <c r="H181" s="39"/>
      <c r="I181" s="79"/>
      <c r="J181" s="14"/>
      <c r="K181" s="80"/>
      <c r="L181" s="81"/>
      <c r="M181" s="82"/>
      <c r="N181" s="83"/>
      <c r="O181" s="84"/>
      <c r="P181" s="8"/>
      <c r="Q181" s="13"/>
      <c r="R181" s="138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34"/>
      <c r="B182" s="42"/>
      <c r="C182" s="99"/>
      <c r="D182" s="3"/>
      <c r="E182" s="35"/>
      <c r="F182" s="79"/>
      <c r="G182" s="38"/>
      <c r="H182" s="39"/>
      <c r="I182" s="79"/>
      <c r="J182" s="14"/>
      <c r="K182" s="80"/>
      <c r="L182" s="81"/>
      <c r="M182" s="82"/>
      <c r="N182" s="83"/>
      <c r="O182" s="84"/>
      <c r="P182" s="8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 ht="15">
      <c r="A183" s="2"/>
      <c r="B183" s="100" t="s">
        <v>576</v>
      </c>
      <c r="C183" s="100"/>
      <c r="D183" s="100"/>
      <c r="E183" s="100"/>
      <c r="F183" s="14"/>
      <c r="G183" s="14"/>
      <c r="H183" s="101"/>
      <c r="I183" s="14"/>
      <c r="J183" s="71"/>
      <c r="K183" s="72"/>
      <c r="L183" s="14"/>
      <c r="M183" s="14"/>
      <c r="N183" s="13"/>
      <c r="O183" s="95"/>
      <c r="P183" s="8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 ht="38.25">
      <c r="A184" s="17" t="s">
        <v>16</v>
      </c>
      <c r="B184" s="18" t="s">
        <v>534</v>
      </c>
      <c r="C184" s="18"/>
      <c r="D184" s="19" t="s">
        <v>545</v>
      </c>
      <c r="E184" s="18" t="s">
        <v>546</v>
      </c>
      <c r="F184" s="18" t="s">
        <v>547</v>
      </c>
      <c r="G184" s="18" t="s">
        <v>577</v>
      </c>
      <c r="H184" s="18" t="s">
        <v>578</v>
      </c>
      <c r="I184" s="18" t="s">
        <v>550</v>
      </c>
      <c r="J184" s="58" t="s">
        <v>551</v>
      </c>
      <c r="K184" s="18" t="s">
        <v>552</v>
      </c>
      <c r="L184" s="18" t="s">
        <v>553</v>
      </c>
      <c r="M184" s="18" t="s">
        <v>554</v>
      </c>
      <c r="N184" s="19" t="s">
        <v>555</v>
      </c>
      <c r="O184" s="95"/>
      <c r="P184" s="8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1</v>
      </c>
      <c r="B185" s="102">
        <v>41579</v>
      </c>
      <c r="C185" s="102"/>
      <c r="D185" s="103" t="s">
        <v>579</v>
      </c>
      <c r="E185" s="104" t="s">
        <v>580</v>
      </c>
      <c r="F185" s="105">
        <v>82</v>
      </c>
      <c r="G185" s="104" t="s">
        <v>581</v>
      </c>
      <c r="H185" s="104">
        <v>100</v>
      </c>
      <c r="I185" s="122">
        <v>100</v>
      </c>
      <c r="J185" s="123" t="s">
        <v>582</v>
      </c>
      <c r="K185" s="124">
        <f t="shared" ref="K185:K216" si="155">H185-F185</f>
        <v>18</v>
      </c>
      <c r="L185" s="125">
        <f t="shared" ref="L185:L216" si="156">K185/F185</f>
        <v>0.21951219512195122</v>
      </c>
      <c r="M185" s="126" t="s">
        <v>556</v>
      </c>
      <c r="N185" s="127">
        <v>42657</v>
      </c>
      <c r="O185" s="50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2</v>
      </c>
      <c r="B186" s="102">
        <v>41794</v>
      </c>
      <c r="C186" s="102"/>
      <c r="D186" s="103" t="s">
        <v>583</v>
      </c>
      <c r="E186" s="104" t="s">
        <v>557</v>
      </c>
      <c r="F186" s="105">
        <v>257</v>
      </c>
      <c r="G186" s="104" t="s">
        <v>581</v>
      </c>
      <c r="H186" s="104">
        <v>300</v>
      </c>
      <c r="I186" s="122">
        <v>300</v>
      </c>
      <c r="J186" s="123" t="s">
        <v>582</v>
      </c>
      <c r="K186" s="124">
        <f t="shared" si="155"/>
        <v>43</v>
      </c>
      <c r="L186" s="125">
        <f t="shared" si="156"/>
        <v>0.16731517509727625</v>
      </c>
      <c r="M186" s="126" t="s">
        <v>556</v>
      </c>
      <c r="N186" s="127">
        <v>41822</v>
      </c>
      <c r="O186" s="50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3</v>
      </c>
      <c r="B187" s="102">
        <v>41828</v>
      </c>
      <c r="C187" s="102"/>
      <c r="D187" s="103" t="s">
        <v>584</v>
      </c>
      <c r="E187" s="104" t="s">
        <v>557</v>
      </c>
      <c r="F187" s="105">
        <v>393</v>
      </c>
      <c r="G187" s="104" t="s">
        <v>581</v>
      </c>
      <c r="H187" s="104">
        <v>468</v>
      </c>
      <c r="I187" s="122">
        <v>468</v>
      </c>
      <c r="J187" s="123" t="s">
        <v>582</v>
      </c>
      <c r="K187" s="124">
        <f t="shared" si="155"/>
        <v>75</v>
      </c>
      <c r="L187" s="125">
        <f t="shared" si="156"/>
        <v>0.19083969465648856</v>
      </c>
      <c r="M187" s="126" t="s">
        <v>556</v>
      </c>
      <c r="N187" s="127">
        <v>41863</v>
      </c>
      <c r="O187" s="50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4</v>
      </c>
      <c r="B188" s="102">
        <v>41857</v>
      </c>
      <c r="C188" s="102"/>
      <c r="D188" s="103" t="s">
        <v>585</v>
      </c>
      <c r="E188" s="104" t="s">
        <v>557</v>
      </c>
      <c r="F188" s="105">
        <v>205</v>
      </c>
      <c r="G188" s="104" t="s">
        <v>581</v>
      </c>
      <c r="H188" s="104">
        <v>275</v>
      </c>
      <c r="I188" s="122">
        <v>250</v>
      </c>
      <c r="J188" s="123" t="s">
        <v>582</v>
      </c>
      <c r="K188" s="124">
        <f t="shared" si="155"/>
        <v>70</v>
      </c>
      <c r="L188" s="125">
        <f t="shared" si="156"/>
        <v>0.34146341463414637</v>
      </c>
      <c r="M188" s="126" t="s">
        <v>556</v>
      </c>
      <c r="N188" s="127">
        <v>41962</v>
      </c>
      <c r="O188" s="50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5</v>
      </c>
      <c r="B189" s="102">
        <v>41886</v>
      </c>
      <c r="C189" s="102"/>
      <c r="D189" s="103" t="s">
        <v>586</v>
      </c>
      <c r="E189" s="104" t="s">
        <v>557</v>
      </c>
      <c r="F189" s="105">
        <v>162</v>
      </c>
      <c r="G189" s="104" t="s">
        <v>581</v>
      </c>
      <c r="H189" s="104">
        <v>190</v>
      </c>
      <c r="I189" s="122">
        <v>190</v>
      </c>
      <c r="J189" s="123" t="s">
        <v>582</v>
      </c>
      <c r="K189" s="124">
        <f t="shared" si="155"/>
        <v>28</v>
      </c>
      <c r="L189" s="125">
        <f t="shared" si="156"/>
        <v>0.1728395061728395</v>
      </c>
      <c r="M189" s="126" t="s">
        <v>556</v>
      </c>
      <c r="N189" s="127">
        <v>42006</v>
      </c>
      <c r="O189" s="50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6</v>
      </c>
      <c r="B190" s="102">
        <v>41886</v>
      </c>
      <c r="C190" s="102"/>
      <c r="D190" s="103" t="s">
        <v>587</v>
      </c>
      <c r="E190" s="104" t="s">
        <v>557</v>
      </c>
      <c r="F190" s="105">
        <v>75</v>
      </c>
      <c r="G190" s="104" t="s">
        <v>581</v>
      </c>
      <c r="H190" s="104">
        <v>91.5</v>
      </c>
      <c r="I190" s="122" t="s">
        <v>588</v>
      </c>
      <c r="J190" s="123" t="s">
        <v>589</v>
      </c>
      <c r="K190" s="124">
        <f t="shared" si="155"/>
        <v>16.5</v>
      </c>
      <c r="L190" s="125">
        <f t="shared" si="156"/>
        <v>0.22</v>
      </c>
      <c r="M190" s="126" t="s">
        <v>556</v>
      </c>
      <c r="N190" s="127">
        <v>41954</v>
      </c>
      <c r="O190" s="50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7</v>
      </c>
      <c r="B191" s="102">
        <v>41913</v>
      </c>
      <c r="C191" s="102"/>
      <c r="D191" s="103" t="s">
        <v>590</v>
      </c>
      <c r="E191" s="104" t="s">
        <v>557</v>
      </c>
      <c r="F191" s="105">
        <v>850</v>
      </c>
      <c r="G191" s="104" t="s">
        <v>581</v>
      </c>
      <c r="H191" s="104">
        <v>982.5</v>
      </c>
      <c r="I191" s="122">
        <v>1050</v>
      </c>
      <c r="J191" s="123" t="s">
        <v>591</v>
      </c>
      <c r="K191" s="124">
        <f t="shared" si="155"/>
        <v>132.5</v>
      </c>
      <c r="L191" s="125">
        <f t="shared" si="156"/>
        <v>0.15588235294117647</v>
      </c>
      <c r="M191" s="126" t="s">
        <v>556</v>
      </c>
      <c r="N191" s="127">
        <v>42039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</v>
      </c>
      <c r="B192" s="102">
        <v>41913</v>
      </c>
      <c r="C192" s="102"/>
      <c r="D192" s="103" t="s">
        <v>592</v>
      </c>
      <c r="E192" s="104" t="s">
        <v>557</v>
      </c>
      <c r="F192" s="105">
        <v>475</v>
      </c>
      <c r="G192" s="104" t="s">
        <v>581</v>
      </c>
      <c r="H192" s="104">
        <v>515</v>
      </c>
      <c r="I192" s="122">
        <v>600</v>
      </c>
      <c r="J192" s="123" t="s">
        <v>593</v>
      </c>
      <c r="K192" s="124">
        <f t="shared" si="155"/>
        <v>40</v>
      </c>
      <c r="L192" s="125">
        <f t="shared" si="156"/>
        <v>8.4210526315789472E-2</v>
      </c>
      <c r="M192" s="126" t="s">
        <v>556</v>
      </c>
      <c r="N192" s="127">
        <v>41939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9</v>
      </c>
      <c r="B193" s="102">
        <v>41913</v>
      </c>
      <c r="C193" s="102"/>
      <c r="D193" s="103" t="s">
        <v>594</v>
      </c>
      <c r="E193" s="104" t="s">
        <v>557</v>
      </c>
      <c r="F193" s="105">
        <v>86</v>
      </c>
      <c r="G193" s="104" t="s">
        <v>581</v>
      </c>
      <c r="H193" s="104">
        <v>99</v>
      </c>
      <c r="I193" s="122">
        <v>140</v>
      </c>
      <c r="J193" s="123" t="s">
        <v>595</v>
      </c>
      <c r="K193" s="124">
        <f t="shared" si="155"/>
        <v>13</v>
      </c>
      <c r="L193" s="125">
        <f t="shared" si="156"/>
        <v>0.15116279069767441</v>
      </c>
      <c r="M193" s="126" t="s">
        <v>556</v>
      </c>
      <c r="N193" s="127">
        <v>41939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10</v>
      </c>
      <c r="B194" s="102">
        <v>41926</v>
      </c>
      <c r="C194" s="102"/>
      <c r="D194" s="103" t="s">
        <v>596</v>
      </c>
      <c r="E194" s="104" t="s">
        <v>557</v>
      </c>
      <c r="F194" s="105">
        <v>496.6</v>
      </c>
      <c r="G194" s="104" t="s">
        <v>581</v>
      </c>
      <c r="H194" s="104">
        <v>621</v>
      </c>
      <c r="I194" s="122">
        <v>580</v>
      </c>
      <c r="J194" s="123" t="s">
        <v>582</v>
      </c>
      <c r="K194" s="124">
        <f t="shared" si="155"/>
        <v>124.39999999999998</v>
      </c>
      <c r="L194" s="125">
        <f t="shared" si="156"/>
        <v>0.25050342327829234</v>
      </c>
      <c r="M194" s="126" t="s">
        <v>556</v>
      </c>
      <c r="N194" s="127">
        <v>42605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11</v>
      </c>
      <c r="B195" s="102">
        <v>41926</v>
      </c>
      <c r="C195" s="102"/>
      <c r="D195" s="103" t="s">
        <v>597</v>
      </c>
      <c r="E195" s="104" t="s">
        <v>557</v>
      </c>
      <c r="F195" s="105">
        <v>2481.9</v>
      </c>
      <c r="G195" s="104" t="s">
        <v>581</v>
      </c>
      <c r="H195" s="104">
        <v>2840</v>
      </c>
      <c r="I195" s="122">
        <v>2870</v>
      </c>
      <c r="J195" s="123" t="s">
        <v>598</v>
      </c>
      <c r="K195" s="124">
        <f t="shared" si="155"/>
        <v>358.09999999999991</v>
      </c>
      <c r="L195" s="125">
        <f t="shared" si="156"/>
        <v>0.14428462065353154</v>
      </c>
      <c r="M195" s="126" t="s">
        <v>556</v>
      </c>
      <c r="N195" s="127">
        <v>42017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12</v>
      </c>
      <c r="B196" s="102">
        <v>41928</v>
      </c>
      <c r="C196" s="102"/>
      <c r="D196" s="103" t="s">
        <v>599</v>
      </c>
      <c r="E196" s="104" t="s">
        <v>557</v>
      </c>
      <c r="F196" s="105">
        <v>84.5</v>
      </c>
      <c r="G196" s="104" t="s">
        <v>581</v>
      </c>
      <c r="H196" s="104">
        <v>93</v>
      </c>
      <c r="I196" s="122">
        <v>110</v>
      </c>
      <c r="J196" s="123" t="s">
        <v>600</v>
      </c>
      <c r="K196" s="124">
        <f t="shared" si="155"/>
        <v>8.5</v>
      </c>
      <c r="L196" s="125">
        <f t="shared" si="156"/>
        <v>0.10059171597633136</v>
      </c>
      <c r="M196" s="126" t="s">
        <v>556</v>
      </c>
      <c r="N196" s="127">
        <v>41939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13</v>
      </c>
      <c r="B197" s="102">
        <v>41928</v>
      </c>
      <c r="C197" s="102"/>
      <c r="D197" s="103" t="s">
        <v>601</v>
      </c>
      <c r="E197" s="104" t="s">
        <v>557</v>
      </c>
      <c r="F197" s="105">
        <v>401</v>
      </c>
      <c r="G197" s="104" t="s">
        <v>581</v>
      </c>
      <c r="H197" s="104">
        <v>428</v>
      </c>
      <c r="I197" s="122">
        <v>450</v>
      </c>
      <c r="J197" s="123" t="s">
        <v>602</v>
      </c>
      <c r="K197" s="124">
        <f t="shared" si="155"/>
        <v>27</v>
      </c>
      <c r="L197" s="125">
        <f t="shared" si="156"/>
        <v>6.7331670822942641E-2</v>
      </c>
      <c r="M197" s="126" t="s">
        <v>556</v>
      </c>
      <c r="N197" s="127">
        <v>42020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14</v>
      </c>
      <c r="B198" s="102">
        <v>41928</v>
      </c>
      <c r="C198" s="102"/>
      <c r="D198" s="103" t="s">
        <v>603</v>
      </c>
      <c r="E198" s="104" t="s">
        <v>557</v>
      </c>
      <c r="F198" s="105">
        <v>101</v>
      </c>
      <c r="G198" s="104" t="s">
        <v>581</v>
      </c>
      <c r="H198" s="104">
        <v>112</v>
      </c>
      <c r="I198" s="122">
        <v>120</v>
      </c>
      <c r="J198" s="123" t="s">
        <v>604</v>
      </c>
      <c r="K198" s="124">
        <f t="shared" si="155"/>
        <v>11</v>
      </c>
      <c r="L198" s="125">
        <f t="shared" si="156"/>
        <v>0.10891089108910891</v>
      </c>
      <c r="M198" s="126" t="s">
        <v>556</v>
      </c>
      <c r="N198" s="127">
        <v>41939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15</v>
      </c>
      <c r="B199" s="102">
        <v>41954</v>
      </c>
      <c r="C199" s="102"/>
      <c r="D199" s="103" t="s">
        <v>605</v>
      </c>
      <c r="E199" s="104" t="s">
        <v>557</v>
      </c>
      <c r="F199" s="105">
        <v>59</v>
      </c>
      <c r="G199" s="104" t="s">
        <v>581</v>
      </c>
      <c r="H199" s="104">
        <v>76</v>
      </c>
      <c r="I199" s="122">
        <v>76</v>
      </c>
      <c r="J199" s="123" t="s">
        <v>582</v>
      </c>
      <c r="K199" s="124">
        <f t="shared" si="155"/>
        <v>17</v>
      </c>
      <c r="L199" s="125">
        <f t="shared" si="156"/>
        <v>0.28813559322033899</v>
      </c>
      <c r="M199" s="126" t="s">
        <v>556</v>
      </c>
      <c r="N199" s="127">
        <v>43032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16</v>
      </c>
      <c r="B200" s="102">
        <v>41954</v>
      </c>
      <c r="C200" s="102"/>
      <c r="D200" s="103" t="s">
        <v>594</v>
      </c>
      <c r="E200" s="104" t="s">
        <v>557</v>
      </c>
      <c r="F200" s="105">
        <v>99</v>
      </c>
      <c r="G200" s="104" t="s">
        <v>581</v>
      </c>
      <c r="H200" s="104">
        <v>120</v>
      </c>
      <c r="I200" s="122">
        <v>120</v>
      </c>
      <c r="J200" s="123" t="s">
        <v>606</v>
      </c>
      <c r="K200" s="124">
        <f t="shared" si="155"/>
        <v>21</v>
      </c>
      <c r="L200" s="125">
        <f t="shared" si="156"/>
        <v>0.21212121212121213</v>
      </c>
      <c r="M200" s="126" t="s">
        <v>556</v>
      </c>
      <c r="N200" s="127">
        <v>41960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17</v>
      </c>
      <c r="B201" s="102">
        <v>41956</v>
      </c>
      <c r="C201" s="102"/>
      <c r="D201" s="103" t="s">
        <v>607</v>
      </c>
      <c r="E201" s="104" t="s">
        <v>557</v>
      </c>
      <c r="F201" s="105">
        <v>22</v>
      </c>
      <c r="G201" s="104" t="s">
        <v>581</v>
      </c>
      <c r="H201" s="104">
        <v>33.549999999999997</v>
      </c>
      <c r="I201" s="122">
        <v>32</v>
      </c>
      <c r="J201" s="123" t="s">
        <v>608</v>
      </c>
      <c r="K201" s="124">
        <f t="shared" si="155"/>
        <v>11.549999999999997</v>
      </c>
      <c r="L201" s="125">
        <f t="shared" si="156"/>
        <v>0.52499999999999991</v>
      </c>
      <c r="M201" s="126" t="s">
        <v>556</v>
      </c>
      <c r="N201" s="127">
        <v>42188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18</v>
      </c>
      <c r="B202" s="102">
        <v>41976</v>
      </c>
      <c r="C202" s="102"/>
      <c r="D202" s="103" t="s">
        <v>609</v>
      </c>
      <c r="E202" s="104" t="s">
        <v>557</v>
      </c>
      <c r="F202" s="105">
        <v>440</v>
      </c>
      <c r="G202" s="104" t="s">
        <v>581</v>
      </c>
      <c r="H202" s="104">
        <v>520</v>
      </c>
      <c r="I202" s="122">
        <v>520</v>
      </c>
      <c r="J202" s="123" t="s">
        <v>610</v>
      </c>
      <c r="K202" s="124">
        <f t="shared" si="155"/>
        <v>80</v>
      </c>
      <c r="L202" s="125">
        <f t="shared" si="156"/>
        <v>0.18181818181818182</v>
      </c>
      <c r="M202" s="126" t="s">
        <v>556</v>
      </c>
      <c r="N202" s="127">
        <v>42208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19</v>
      </c>
      <c r="B203" s="102">
        <v>41976</v>
      </c>
      <c r="C203" s="102"/>
      <c r="D203" s="103" t="s">
        <v>611</v>
      </c>
      <c r="E203" s="104" t="s">
        <v>557</v>
      </c>
      <c r="F203" s="105">
        <v>360</v>
      </c>
      <c r="G203" s="104" t="s">
        <v>581</v>
      </c>
      <c r="H203" s="104">
        <v>427</v>
      </c>
      <c r="I203" s="122">
        <v>425</v>
      </c>
      <c r="J203" s="123" t="s">
        <v>612</v>
      </c>
      <c r="K203" s="124">
        <f t="shared" si="155"/>
        <v>67</v>
      </c>
      <c r="L203" s="125">
        <f t="shared" si="156"/>
        <v>0.18611111111111112</v>
      </c>
      <c r="M203" s="126" t="s">
        <v>556</v>
      </c>
      <c r="N203" s="127">
        <v>42058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20</v>
      </c>
      <c r="B204" s="102">
        <v>42012</v>
      </c>
      <c r="C204" s="102"/>
      <c r="D204" s="103" t="s">
        <v>613</v>
      </c>
      <c r="E204" s="104" t="s">
        <v>557</v>
      </c>
      <c r="F204" s="105">
        <v>360</v>
      </c>
      <c r="G204" s="104" t="s">
        <v>581</v>
      </c>
      <c r="H204" s="104">
        <v>455</v>
      </c>
      <c r="I204" s="122">
        <v>420</v>
      </c>
      <c r="J204" s="123" t="s">
        <v>614</v>
      </c>
      <c r="K204" s="124">
        <f t="shared" si="155"/>
        <v>95</v>
      </c>
      <c r="L204" s="125">
        <f t="shared" si="156"/>
        <v>0.2638888888888889</v>
      </c>
      <c r="M204" s="126" t="s">
        <v>556</v>
      </c>
      <c r="N204" s="127">
        <v>42024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21</v>
      </c>
      <c r="B205" s="102">
        <v>42012</v>
      </c>
      <c r="C205" s="102"/>
      <c r="D205" s="103" t="s">
        <v>615</v>
      </c>
      <c r="E205" s="104" t="s">
        <v>557</v>
      </c>
      <c r="F205" s="105">
        <v>130</v>
      </c>
      <c r="G205" s="104"/>
      <c r="H205" s="104">
        <v>175.5</v>
      </c>
      <c r="I205" s="122">
        <v>165</v>
      </c>
      <c r="J205" s="123" t="s">
        <v>616</v>
      </c>
      <c r="K205" s="124">
        <f t="shared" si="155"/>
        <v>45.5</v>
      </c>
      <c r="L205" s="125">
        <f t="shared" si="156"/>
        <v>0.35</v>
      </c>
      <c r="M205" s="126" t="s">
        <v>556</v>
      </c>
      <c r="N205" s="127">
        <v>43088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22</v>
      </c>
      <c r="B206" s="102">
        <v>42040</v>
      </c>
      <c r="C206" s="102"/>
      <c r="D206" s="103" t="s">
        <v>376</v>
      </c>
      <c r="E206" s="104" t="s">
        <v>580</v>
      </c>
      <c r="F206" s="105">
        <v>98</v>
      </c>
      <c r="G206" s="104"/>
      <c r="H206" s="104">
        <v>120</v>
      </c>
      <c r="I206" s="122">
        <v>120</v>
      </c>
      <c r="J206" s="123" t="s">
        <v>582</v>
      </c>
      <c r="K206" s="124">
        <f t="shared" si="155"/>
        <v>22</v>
      </c>
      <c r="L206" s="125">
        <f t="shared" si="156"/>
        <v>0.22448979591836735</v>
      </c>
      <c r="M206" s="126" t="s">
        <v>556</v>
      </c>
      <c r="N206" s="127">
        <v>42753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23</v>
      </c>
      <c r="B207" s="102">
        <v>42040</v>
      </c>
      <c r="C207" s="102"/>
      <c r="D207" s="103" t="s">
        <v>617</v>
      </c>
      <c r="E207" s="104" t="s">
        <v>580</v>
      </c>
      <c r="F207" s="105">
        <v>196</v>
      </c>
      <c r="G207" s="104"/>
      <c r="H207" s="104">
        <v>262</v>
      </c>
      <c r="I207" s="122">
        <v>255</v>
      </c>
      <c r="J207" s="123" t="s">
        <v>582</v>
      </c>
      <c r="K207" s="124">
        <f t="shared" si="155"/>
        <v>66</v>
      </c>
      <c r="L207" s="125">
        <f t="shared" si="156"/>
        <v>0.33673469387755101</v>
      </c>
      <c r="M207" s="126" t="s">
        <v>556</v>
      </c>
      <c r="N207" s="127">
        <v>42599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5">
        <v>24</v>
      </c>
      <c r="B208" s="106">
        <v>42067</v>
      </c>
      <c r="C208" s="106"/>
      <c r="D208" s="107" t="s">
        <v>375</v>
      </c>
      <c r="E208" s="108" t="s">
        <v>580</v>
      </c>
      <c r="F208" s="109">
        <v>235</v>
      </c>
      <c r="G208" s="109"/>
      <c r="H208" s="110">
        <v>77</v>
      </c>
      <c r="I208" s="128" t="s">
        <v>618</v>
      </c>
      <c r="J208" s="129" t="s">
        <v>619</v>
      </c>
      <c r="K208" s="130">
        <f t="shared" si="155"/>
        <v>-158</v>
      </c>
      <c r="L208" s="131">
        <f t="shared" si="156"/>
        <v>-0.67234042553191486</v>
      </c>
      <c r="M208" s="132" t="s">
        <v>620</v>
      </c>
      <c r="N208" s="133">
        <v>43522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25</v>
      </c>
      <c r="B209" s="102">
        <v>42067</v>
      </c>
      <c r="C209" s="102"/>
      <c r="D209" s="103" t="s">
        <v>453</v>
      </c>
      <c r="E209" s="104" t="s">
        <v>580</v>
      </c>
      <c r="F209" s="105">
        <v>185</v>
      </c>
      <c r="G209" s="104"/>
      <c r="H209" s="104">
        <v>224</v>
      </c>
      <c r="I209" s="122" t="s">
        <v>621</v>
      </c>
      <c r="J209" s="123" t="s">
        <v>582</v>
      </c>
      <c r="K209" s="124">
        <f t="shared" si="155"/>
        <v>39</v>
      </c>
      <c r="L209" s="125">
        <f t="shared" si="156"/>
        <v>0.21081081081081082</v>
      </c>
      <c r="M209" s="126" t="s">
        <v>556</v>
      </c>
      <c r="N209" s="127">
        <v>42647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39">
        <v>26</v>
      </c>
      <c r="B210" s="111">
        <v>42090</v>
      </c>
      <c r="C210" s="111"/>
      <c r="D210" s="112" t="s">
        <v>622</v>
      </c>
      <c r="E210" s="113" t="s">
        <v>580</v>
      </c>
      <c r="F210" s="114">
        <v>49.5</v>
      </c>
      <c r="G210" s="115"/>
      <c r="H210" s="115">
        <v>15.85</v>
      </c>
      <c r="I210" s="115">
        <v>67</v>
      </c>
      <c r="J210" s="134" t="s">
        <v>623</v>
      </c>
      <c r="K210" s="115">
        <f t="shared" si="155"/>
        <v>-33.65</v>
      </c>
      <c r="L210" s="135">
        <f t="shared" si="156"/>
        <v>-0.67979797979797973</v>
      </c>
      <c r="M210" s="132" t="s">
        <v>620</v>
      </c>
      <c r="N210" s="136">
        <v>43627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27</v>
      </c>
      <c r="B211" s="102">
        <v>42093</v>
      </c>
      <c r="C211" s="102"/>
      <c r="D211" s="103" t="s">
        <v>624</v>
      </c>
      <c r="E211" s="104" t="s">
        <v>580</v>
      </c>
      <c r="F211" s="105">
        <v>183.5</v>
      </c>
      <c r="G211" s="104"/>
      <c r="H211" s="104">
        <v>219</v>
      </c>
      <c r="I211" s="122">
        <v>218</v>
      </c>
      <c r="J211" s="123" t="s">
        <v>625</v>
      </c>
      <c r="K211" s="124">
        <f t="shared" si="155"/>
        <v>35.5</v>
      </c>
      <c r="L211" s="125">
        <f t="shared" si="156"/>
        <v>0.19346049046321526</v>
      </c>
      <c r="M211" s="126" t="s">
        <v>556</v>
      </c>
      <c r="N211" s="127">
        <v>42103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28</v>
      </c>
      <c r="B212" s="102">
        <v>42114</v>
      </c>
      <c r="C212" s="102"/>
      <c r="D212" s="103" t="s">
        <v>626</v>
      </c>
      <c r="E212" s="104" t="s">
        <v>580</v>
      </c>
      <c r="F212" s="105">
        <f>(227+237)/2</f>
        <v>232</v>
      </c>
      <c r="G212" s="104"/>
      <c r="H212" s="104">
        <v>298</v>
      </c>
      <c r="I212" s="122">
        <v>298</v>
      </c>
      <c r="J212" s="123" t="s">
        <v>582</v>
      </c>
      <c r="K212" s="124">
        <f t="shared" si="155"/>
        <v>66</v>
      </c>
      <c r="L212" s="125">
        <f t="shared" si="156"/>
        <v>0.28448275862068967</v>
      </c>
      <c r="M212" s="126" t="s">
        <v>556</v>
      </c>
      <c r="N212" s="127">
        <v>42823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29</v>
      </c>
      <c r="B213" s="102">
        <v>42128</v>
      </c>
      <c r="C213" s="102"/>
      <c r="D213" s="103" t="s">
        <v>627</v>
      </c>
      <c r="E213" s="104" t="s">
        <v>557</v>
      </c>
      <c r="F213" s="105">
        <v>385</v>
      </c>
      <c r="G213" s="104"/>
      <c r="H213" s="104">
        <f>212.5+331</f>
        <v>543.5</v>
      </c>
      <c r="I213" s="122">
        <v>510</v>
      </c>
      <c r="J213" s="123" t="s">
        <v>628</v>
      </c>
      <c r="K213" s="124">
        <f t="shared" si="155"/>
        <v>158.5</v>
      </c>
      <c r="L213" s="125">
        <f t="shared" si="156"/>
        <v>0.41168831168831171</v>
      </c>
      <c r="M213" s="126" t="s">
        <v>556</v>
      </c>
      <c r="N213" s="127">
        <v>42235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30</v>
      </c>
      <c r="B214" s="102">
        <v>42128</v>
      </c>
      <c r="C214" s="102"/>
      <c r="D214" s="103" t="s">
        <v>629</v>
      </c>
      <c r="E214" s="104" t="s">
        <v>557</v>
      </c>
      <c r="F214" s="105">
        <v>115.5</v>
      </c>
      <c r="G214" s="104"/>
      <c r="H214" s="104">
        <v>146</v>
      </c>
      <c r="I214" s="122">
        <v>142</v>
      </c>
      <c r="J214" s="123" t="s">
        <v>630</v>
      </c>
      <c r="K214" s="124">
        <f t="shared" si="155"/>
        <v>30.5</v>
      </c>
      <c r="L214" s="125">
        <f t="shared" si="156"/>
        <v>0.26406926406926406</v>
      </c>
      <c r="M214" s="126" t="s">
        <v>556</v>
      </c>
      <c r="N214" s="127">
        <v>42202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31</v>
      </c>
      <c r="B215" s="102">
        <v>42151</v>
      </c>
      <c r="C215" s="102"/>
      <c r="D215" s="103" t="s">
        <v>631</v>
      </c>
      <c r="E215" s="104" t="s">
        <v>557</v>
      </c>
      <c r="F215" s="105">
        <v>237.5</v>
      </c>
      <c r="G215" s="104"/>
      <c r="H215" s="104">
        <v>279.5</v>
      </c>
      <c r="I215" s="122">
        <v>278</v>
      </c>
      <c r="J215" s="123" t="s">
        <v>582</v>
      </c>
      <c r="K215" s="124">
        <f t="shared" si="155"/>
        <v>42</v>
      </c>
      <c r="L215" s="125">
        <f t="shared" si="156"/>
        <v>0.17684210526315788</v>
      </c>
      <c r="M215" s="126" t="s">
        <v>556</v>
      </c>
      <c r="N215" s="127">
        <v>42222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32</v>
      </c>
      <c r="B216" s="102">
        <v>42174</v>
      </c>
      <c r="C216" s="102"/>
      <c r="D216" s="103" t="s">
        <v>601</v>
      </c>
      <c r="E216" s="104" t="s">
        <v>580</v>
      </c>
      <c r="F216" s="105">
        <v>340</v>
      </c>
      <c r="G216" s="104"/>
      <c r="H216" s="104">
        <v>448</v>
      </c>
      <c r="I216" s="122">
        <v>448</v>
      </c>
      <c r="J216" s="123" t="s">
        <v>582</v>
      </c>
      <c r="K216" s="124">
        <f t="shared" si="155"/>
        <v>108</v>
      </c>
      <c r="L216" s="125">
        <f t="shared" si="156"/>
        <v>0.31764705882352939</v>
      </c>
      <c r="M216" s="126" t="s">
        <v>556</v>
      </c>
      <c r="N216" s="127">
        <v>43018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33</v>
      </c>
      <c r="B217" s="102">
        <v>42191</v>
      </c>
      <c r="C217" s="102"/>
      <c r="D217" s="103" t="s">
        <v>632</v>
      </c>
      <c r="E217" s="104" t="s">
        <v>580</v>
      </c>
      <c r="F217" s="105">
        <v>390</v>
      </c>
      <c r="G217" s="104"/>
      <c r="H217" s="104">
        <v>460</v>
      </c>
      <c r="I217" s="122">
        <v>460</v>
      </c>
      <c r="J217" s="123" t="s">
        <v>582</v>
      </c>
      <c r="K217" s="124">
        <f t="shared" ref="K217:K237" si="157">H217-F217</f>
        <v>70</v>
      </c>
      <c r="L217" s="125">
        <f t="shared" ref="L217:L237" si="158">K217/F217</f>
        <v>0.17948717948717949</v>
      </c>
      <c r="M217" s="126" t="s">
        <v>556</v>
      </c>
      <c r="N217" s="127">
        <v>42478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5">
        <v>34</v>
      </c>
      <c r="B218" s="106">
        <v>42195</v>
      </c>
      <c r="C218" s="106"/>
      <c r="D218" s="107" t="s">
        <v>633</v>
      </c>
      <c r="E218" s="108" t="s">
        <v>580</v>
      </c>
      <c r="F218" s="109">
        <v>122.5</v>
      </c>
      <c r="G218" s="109"/>
      <c r="H218" s="110">
        <v>61</v>
      </c>
      <c r="I218" s="128">
        <v>172</v>
      </c>
      <c r="J218" s="129" t="s">
        <v>634</v>
      </c>
      <c r="K218" s="130">
        <f t="shared" si="157"/>
        <v>-61.5</v>
      </c>
      <c r="L218" s="131">
        <f t="shared" si="158"/>
        <v>-0.50204081632653064</v>
      </c>
      <c r="M218" s="132" t="s">
        <v>620</v>
      </c>
      <c r="N218" s="133">
        <v>43333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35</v>
      </c>
      <c r="B219" s="102">
        <v>42219</v>
      </c>
      <c r="C219" s="102"/>
      <c r="D219" s="103" t="s">
        <v>635</v>
      </c>
      <c r="E219" s="104" t="s">
        <v>580</v>
      </c>
      <c r="F219" s="105">
        <v>297.5</v>
      </c>
      <c r="G219" s="104"/>
      <c r="H219" s="104">
        <v>350</v>
      </c>
      <c r="I219" s="122">
        <v>360</v>
      </c>
      <c r="J219" s="123" t="s">
        <v>636</v>
      </c>
      <c r="K219" s="124">
        <f t="shared" si="157"/>
        <v>52.5</v>
      </c>
      <c r="L219" s="125">
        <f t="shared" si="158"/>
        <v>0.17647058823529413</v>
      </c>
      <c r="M219" s="126" t="s">
        <v>556</v>
      </c>
      <c r="N219" s="127">
        <v>42232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36</v>
      </c>
      <c r="B220" s="102">
        <v>42219</v>
      </c>
      <c r="C220" s="102"/>
      <c r="D220" s="103" t="s">
        <v>637</v>
      </c>
      <c r="E220" s="104" t="s">
        <v>580</v>
      </c>
      <c r="F220" s="105">
        <v>115.5</v>
      </c>
      <c r="G220" s="104"/>
      <c r="H220" s="104">
        <v>149</v>
      </c>
      <c r="I220" s="122">
        <v>140</v>
      </c>
      <c r="J220" s="137" t="s">
        <v>638</v>
      </c>
      <c r="K220" s="124">
        <f t="shared" si="157"/>
        <v>33.5</v>
      </c>
      <c r="L220" s="125">
        <f t="shared" si="158"/>
        <v>0.29004329004329005</v>
      </c>
      <c r="M220" s="126" t="s">
        <v>556</v>
      </c>
      <c r="N220" s="127">
        <v>42740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37</v>
      </c>
      <c r="B221" s="102">
        <v>42251</v>
      </c>
      <c r="C221" s="102"/>
      <c r="D221" s="103" t="s">
        <v>631</v>
      </c>
      <c r="E221" s="104" t="s">
        <v>580</v>
      </c>
      <c r="F221" s="105">
        <v>226</v>
      </c>
      <c r="G221" s="104"/>
      <c r="H221" s="104">
        <v>292</v>
      </c>
      <c r="I221" s="122">
        <v>292</v>
      </c>
      <c r="J221" s="123" t="s">
        <v>639</v>
      </c>
      <c r="K221" s="124">
        <f t="shared" si="157"/>
        <v>66</v>
      </c>
      <c r="L221" s="125">
        <f t="shared" si="158"/>
        <v>0.29203539823008851</v>
      </c>
      <c r="M221" s="126" t="s">
        <v>556</v>
      </c>
      <c r="N221" s="127">
        <v>42286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38</v>
      </c>
      <c r="B222" s="102">
        <v>42254</v>
      </c>
      <c r="C222" s="102"/>
      <c r="D222" s="103" t="s">
        <v>626</v>
      </c>
      <c r="E222" s="104" t="s">
        <v>580</v>
      </c>
      <c r="F222" s="105">
        <v>232.5</v>
      </c>
      <c r="G222" s="104"/>
      <c r="H222" s="104">
        <v>312.5</v>
      </c>
      <c r="I222" s="122">
        <v>310</v>
      </c>
      <c r="J222" s="123" t="s">
        <v>582</v>
      </c>
      <c r="K222" s="124">
        <f t="shared" si="157"/>
        <v>80</v>
      </c>
      <c r="L222" s="125">
        <f t="shared" si="158"/>
        <v>0.34408602150537637</v>
      </c>
      <c r="M222" s="126" t="s">
        <v>556</v>
      </c>
      <c r="N222" s="127">
        <v>42823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39</v>
      </c>
      <c r="B223" s="102">
        <v>42268</v>
      </c>
      <c r="C223" s="102"/>
      <c r="D223" s="103" t="s">
        <v>640</v>
      </c>
      <c r="E223" s="104" t="s">
        <v>580</v>
      </c>
      <c r="F223" s="105">
        <v>196.5</v>
      </c>
      <c r="G223" s="104"/>
      <c r="H223" s="104">
        <v>238</v>
      </c>
      <c r="I223" s="122">
        <v>238</v>
      </c>
      <c r="J223" s="123" t="s">
        <v>639</v>
      </c>
      <c r="K223" s="124">
        <f t="shared" si="157"/>
        <v>41.5</v>
      </c>
      <c r="L223" s="125">
        <f t="shared" si="158"/>
        <v>0.21119592875318066</v>
      </c>
      <c r="M223" s="126" t="s">
        <v>556</v>
      </c>
      <c r="N223" s="127">
        <v>42291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40</v>
      </c>
      <c r="B224" s="102">
        <v>42271</v>
      </c>
      <c r="C224" s="102"/>
      <c r="D224" s="103" t="s">
        <v>579</v>
      </c>
      <c r="E224" s="104" t="s">
        <v>580</v>
      </c>
      <c r="F224" s="105">
        <v>65</v>
      </c>
      <c r="G224" s="104"/>
      <c r="H224" s="104">
        <v>82</v>
      </c>
      <c r="I224" s="122">
        <v>82</v>
      </c>
      <c r="J224" s="123" t="s">
        <v>639</v>
      </c>
      <c r="K224" s="124">
        <f t="shared" si="157"/>
        <v>17</v>
      </c>
      <c r="L224" s="125">
        <f t="shared" si="158"/>
        <v>0.26153846153846155</v>
      </c>
      <c r="M224" s="126" t="s">
        <v>556</v>
      </c>
      <c r="N224" s="127">
        <v>42578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41</v>
      </c>
      <c r="B225" s="102">
        <v>42291</v>
      </c>
      <c r="C225" s="102"/>
      <c r="D225" s="103" t="s">
        <v>641</v>
      </c>
      <c r="E225" s="104" t="s">
        <v>580</v>
      </c>
      <c r="F225" s="105">
        <v>144</v>
      </c>
      <c r="G225" s="104"/>
      <c r="H225" s="104">
        <v>182.5</v>
      </c>
      <c r="I225" s="122">
        <v>181</v>
      </c>
      <c r="J225" s="123" t="s">
        <v>639</v>
      </c>
      <c r="K225" s="124">
        <f t="shared" si="157"/>
        <v>38.5</v>
      </c>
      <c r="L225" s="125">
        <f t="shared" si="158"/>
        <v>0.2673611111111111</v>
      </c>
      <c r="M225" s="126" t="s">
        <v>556</v>
      </c>
      <c r="N225" s="127">
        <v>42817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42</v>
      </c>
      <c r="B226" s="102">
        <v>42291</v>
      </c>
      <c r="C226" s="102"/>
      <c r="D226" s="103" t="s">
        <v>642</v>
      </c>
      <c r="E226" s="104" t="s">
        <v>580</v>
      </c>
      <c r="F226" s="105">
        <v>264</v>
      </c>
      <c r="G226" s="104"/>
      <c r="H226" s="104">
        <v>311</v>
      </c>
      <c r="I226" s="122">
        <v>311</v>
      </c>
      <c r="J226" s="123" t="s">
        <v>639</v>
      </c>
      <c r="K226" s="124">
        <f t="shared" si="157"/>
        <v>47</v>
      </c>
      <c r="L226" s="125">
        <f t="shared" si="158"/>
        <v>0.17803030303030304</v>
      </c>
      <c r="M226" s="126" t="s">
        <v>556</v>
      </c>
      <c r="N226" s="127">
        <v>42604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43</v>
      </c>
      <c r="B227" s="102">
        <v>42318</v>
      </c>
      <c r="C227" s="102"/>
      <c r="D227" s="103" t="s">
        <v>643</v>
      </c>
      <c r="E227" s="104" t="s">
        <v>557</v>
      </c>
      <c r="F227" s="105">
        <v>549.5</v>
      </c>
      <c r="G227" s="104"/>
      <c r="H227" s="104">
        <v>630</v>
      </c>
      <c r="I227" s="122">
        <v>630</v>
      </c>
      <c r="J227" s="123" t="s">
        <v>639</v>
      </c>
      <c r="K227" s="124">
        <f t="shared" si="157"/>
        <v>80.5</v>
      </c>
      <c r="L227" s="125">
        <f t="shared" si="158"/>
        <v>0.1464968152866242</v>
      </c>
      <c r="M227" s="126" t="s">
        <v>556</v>
      </c>
      <c r="N227" s="127">
        <v>42419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44</v>
      </c>
      <c r="B228" s="102">
        <v>42342</v>
      </c>
      <c r="C228" s="102"/>
      <c r="D228" s="103" t="s">
        <v>644</v>
      </c>
      <c r="E228" s="104" t="s">
        <v>580</v>
      </c>
      <c r="F228" s="105">
        <v>1027.5</v>
      </c>
      <c r="G228" s="104"/>
      <c r="H228" s="104">
        <v>1315</v>
      </c>
      <c r="I228" s="122">
        <v>1250</v>
      </c>
      <c r="J228" s="123" t="s">
        <v>639</v>
      </c>
      <c r="K228" s="124">
        <f t="shared" si="157"/>
        <v>287.5</v>
      </c>
      <c r="L228" s="125">
        <f t="shared" si="158"/>
        <v>0.27980535279805352</v>
      </c>
      <c r="M228" s="126" t="s">
        <v>556</v>
      </c>
      <c r="N228" s="127">
        <v>43244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45</v>
      </c>
      <c r="B229" s="102">
        <v>42367</v>
      </c>
      <c r="C229" s="102"/>
      <c r="D229" s="103" t="s">
        <v>645</v>
      </c>
      <c r="E229" s="104" t="s">
        <v>580</v>
      </c>
      <c r="F229" s="105">
        <v>465</v>
      </c>
      <c r="G229" s="104"/>
      <c r="H229" s="104">
        <v>540</v>
      </c>
      <c r="I229" s="122">
        <v>540</v>
      </c>
      <c r="J229" s="123" t="s">
        <v>639</v>
      </c>
      <c r="K229" s="124">
        <f t="shared" si="157"/>
        <v>75</v>
      </c>
      <c r="L229" s="125">
        <f t="shared" si="158"/>
        <v>0.16129032258064516</v>
      </c>
      <c r="M229" s="126" t="s">
        <v>556</v>
      </c>
      <c r="N229" s="127">
        <v>42530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46</v>
      </c>
      <c r="B230" s="102">
        <v>42380</v>
      </c>
      <c r="C230" s="102"/>
      <c r="D230" s="103" t="s">
        <v>376</v>
      </c>
      <c r="E230" s="104" t="s">
        <v>557</v>
      </c>
      <c r="F230" s="105">
        <v>81</v>
      </c>
      <c r="G230" s="104"/>
      <c r="H230" s="104">
        <v>110</v>
      </c>
      <c r="I230" s="122">
        <v>110</v>
      </c>
      <c r="J230" s="123" t="s">
        <v>639</v>
      </c>
      <c r="K230" s="124">
        <f t="shared" si="157"/>
        <v>29</v>
      </c>
      <c r="L230" s="125">
        <f t="shared" si="158"/>
        <v>0.35802469135802467</v>
      </c>
      <c r="M230" s="126" t="s">
        <v>556</v>
      </c>
      <c r="N230" s="127">
        <v>42745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47</v>
      </c>
      <c r="B231" s="102">
        <v>42382</v>
      </c>
      <c r="C231" s="102"/>
      <c r="D231" s="103" t="s">
        <v>646</v>
      </c>
      <c r="E231" s="104" t="s">
        <v>557</v>
      </c>
      <c r="F231" s="105">
        <v>417.5</v>
      </c>
      <c r="G231" s="104"/>
      <c r="H231" s="104">
        <v>547</v>
      </c>
      <c r="I231" s="122">
        <v>535</v>
      </c>
      <c r="J231" s="123" t="s">
        <v>639</v>
      </c>
      <c r="K231" s="124">
        <f t="shared" si="157"/>
        <v>129.5</v>
      </c>
      <c r="L231" s="125">
        <f t="shared" si="158"/>
        <v>0.31017964071856285</v>
      </c>
      <c r="M231" s="126" t="s">
        <v>556</v>
      </c>
      <c r="N231" s="127">
        <v>42578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48</v>
      </c>
      <c r="B232" s="102">
        <v>42408</v>
      </c>
      <c r="C232" s="102"/>
      <c r="D232" s="103" t="s">
        <v>647</v>
      </c>
      <c r="E232" s="104" t="s">
        <v>580</v>
      </c>
      <c r="F232" s="105">
        <v>650</v>
      </c>
      <c r="G232" s="104"/>
      <c r="H232" s="104">
        <v>800</v>
      </c>
      <c r="I232" s="122">
        <v>800</v>
      </c>
      <c r="J232" s="123" t="s">
        <v>639</v>
      </c>
      <c r="K232" s="124">
        <f t="shared" si="157"/>
        <v>150</v>
      </c>
      <c r="L232" s="125">
        <f t="shared" si="158"/>
        <v>0.23076923076923078</v>
      </c>
      <c r="M232" s="126" t="s">
        <v>556</v>
      </c>
      <c r="N232" s="127">
        <v>43154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49</v>
      </c>
      <c r="B233" s="102">
        <v>42433</v>
      </c>
      <c r="C233" s="102"/>
      <c r="D233" s="103" t="s">
        <v>193</v>
      </c>
      <c r="E233" s="104" t="s">
        <v>580</v>
      </c>
      <c r="F233" s="105">
        <v>437.5</v>
      </c>
      <c r="G233" s="104"/>
      <c r="H233" s="104">
        <v>504.5</v>
      </c>
      <c r="I233" s="122">
        <v>522</v>
      </c>
      <c r="J233" s="123" t="s">
        <v>648</v>
      </c>
      <c r="K233" s="124">
        <f t="shared" si="157"/>
        <v>67</v>
      </c>
      <c r="L233" s="125">
        <f t="shared" si="158"/>
        <v>0.15314285714285714</v>
      </c>
      <c r="M233" s="126" t="s">
        <v>556</v>
      </c>
      <c r="N233" s="127">
        <v>42480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50</v>
      </c>
      <c r="B234" s="102">
        <v>42438</v>
      </c>
      <c r="C234" s="102"/>
      <c r="D234" s="103" t="s">
        <v>649</v>
      </c>
      <c r="E234" s="104" t="s">
        <v>580</v>
      </c>
      <c r="F234" s="105">
        <v>189.5</v>
      </c>
      <c r="G234" s="104"/>
      <c r="H234" s="104">
        <v>218</v>
      </c>
      <c r="I234" s="122">
        <v>218</v>
      </c>
      <c r="J234" s="123" t="s">
        <v>639</v>
      </c>
      <c r="K234" s="124">
        <f t="shared" si="157"/>
        <v>28.5</v>
      </c>
      <c r="L234" s="125">
        <f t="shared" si="158"/>
        <v>0.15039577836411611</v>
      </c>
      <c r="M234" s="126" t="s">
        <v>556</v>
      </c>
      <c r="N234" s="127">
        <v>43034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39">
        <v>51</v>
      </c>
      <c r="B235" s="111">
        <v>42471</v>
      </c>
      <c r="C235" s="111"/>
      <c r="D235" s="112" t="s">
        <v>650</v>
      </c>
      <c r="E235" s="113" t="s">
        <v>580</v>
      </c>
      <c r="F235" s="114">
        <v>36.5</v>
      </c>
      <c r="G235" s="115"/>
      <c r="H235" s="115">
        <v>15.85</v>
      </c>
      <c r="I235" s="115">
        <v>60</v>
      </c>
      <c r="J235" s="134" t="s">
        <v>651</v>
      </c>
      <c r="K235" s="130">
        <f t="shared" si="157"/>
        <v>-20.65</v>
      </c>
      <c r="L235" s="164">
        <f t="shared" si="158"/>
        <v>-0.5657534246575342</v>
      </c>
      <c r="M235" s="132" t="s">
        <v>620</v>
      </c>
      <c r="N235" s="165">
        <v>43627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52</v>
      </c>
      <c r="B236" s="102">
        <v>42472</v>
      </c>
      <c r="C236" s="102"/>
      <c r="D236" s="103" t="s">
        <v>652</v>
      </c>
      <c r="E236" s="104" t="s">
        <v>580</v>
      </c>
      <c r="F236" s="105">
        <v>93</v>
      </c>
      <c r="G236" s="104"/>
      <c r="H236" s="104">
        <v>149</v>
      </c>
      <c r="I236" s="122">
        <v>140</v>
      </c>
      <c r="J236" s="137" t="s">
        <v>653</v>
      </c>
      <c r="K236" s="124">
        <f t="shared" si="157"/>
        <v>56</v>
      </c>
      <c r="L236" s="125">
        <f t="shared" si="158"/>
        <v>0.60215053763440862</v>
      </c>
      <c r="M236" s="126" t="s">
        <v>556</v>
      </c>
      <c r="N236" s="127">
        <v>42740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53</v>
      </c>
      <c r="B237" s="102">
        <v>42472</v>
      </c>
      <c r="C237" s="102"/>
      <c r="D237" s="103" t="s">
        <v>654</v>
      </c>
      <c r="E237" s="104" t="s">
        <v>580</v>
      </c>
      <c r="F237" s="105">
        <v>130</v>
      </c>
      <c r="G237" s="104"/>
      <c r="H237" s="104">
        <v>150</v>
      </c>
      <c r="I237" s="122" t="s">
        <v>655</v>
      </c>
      <c r="J237" s="123" t="s">
        <v>639</v>
      </c>
      <c r="K237" s="124">
        <f t="shared" si="157"/>
        <v>20</v>
      </c>
      <c r="L237" s="125">
        <f t="shared" si="158"/>
        <v>0.15384615384615385</v>
      </c>
      <c r="M237" s="126" t="s">
        <v>556</v>
      </c>
      <c r="N237" s="127">
        <v>42564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54</v>
      </c>
      <c r="B238" s="102">
        <v>42473</v>
      </c>
      <c r="C238" s="102"/>
      <c r="D238" s="103" t="s">
        <v>344</v>
      </c>
      <c r="E238" s="104" t="s">
        <v>580</v>
      </c>
      <c r="F238" s="105">
        <v>196</v>
      </c>
      <c r="G238" s="104"/>
      <c r="H238" s="104">
        <v>299</v>
      </c>
      <c r="I238" s="122">
        <v>299</v>
      </c>
      <c r="J238" s="123" t="s">
        <v>639</v>
      </c>
      <c r="K238" s="124">
        <v>103</v>
      </c>
      <c r="L238" s="125">
        <v>0.52551020408163296</v>
      </c>
      <c r="M238" s="126" t="s">
        <v>556</v>
      </c>
      <c r="N238" s="127">
        <v>42620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55</v>
      </c>
      <c r="B239" s="102">
        <v>42473</v>
      </c>
      <c r="C239" s="102"/>
      <c r="D239" s="103" t="s">
        <v>713</v>
      </c>
      <c r="E239" s="104" t="s">
        <v>580</v>
      </c>
      <c r="F239" s="105">
        <v>88</v>
      </c>
      <c r="G239" s="104"/>
      <c r="H239" s="104">
        <v>103</v>
      </c>
      <c r="I239" s="122">
        <v>103</v>
      </c>
      <c r="J239" s="123" t="s">
        <v>639</v>
      </c>
      <c r="K239" s="124">
        <v>15</v>
      </c>
      <c r="L239" s="125">
        <v>0.170454545454545</v>
      </c>
      <c r="M239" s="126" t="s">
        <v>556</v>
      </c>
      <c r="N239" s="127">
        <v>42530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56</v>
      </c>
      <c r="B240" s="102">
        <v>42492</v>
      </c>
      <c r="C240" s="102"/>
      <c r="D240" s="103" t="s">
        <v>656</v>
      </c>
      <c r="E240" s="104" t="s">
        <v>580</v>
      </c>
      <c r="F240" s="105">
        <v>127.5</v>
      </c>
      <c r="G240" s="104"/>
      <c r="H240" s="104">
        <v>148</v>
      </c>
      <c r="I240" s="122" t="s">
        <v>657</v>
      </c>
      <c r="J240" s="123" t="s">
        <v>639</v>
      </c>
      <c r="K240" s="124">
        <f>H240-F240</f>
        <v>20.5</v>
      </c>
      <c r="L240" s="125">
        <f>K240/F240</f>
        <v>0.16078431372549021</v>
      </c>
      <c r="M240" s="126" t="s">
        <v>556</v>
      </c>
      <c r="N240" s="127">
        <v>42564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57</v>
      </c>
      <c r="B241" s="102">
        <v>42493</v>
      </c>
      <c r="C241" s="102"/>
      <c r="D241" s="103" t="s">
        <v>658</v>
      </c>
      <c r="E241" s="104" t="s">
        <v>580</v>
      </c>
      <c r="F241" s="105">
        <v>675</v>
      </c>
      <c r="G241" s="104"/>
      <c r="H241" s="104">
        <v>815</v>
      </c>
      <c r="I241" s="122" t="s">
        <v>659</v>
      </c>
      <c r="J241" s="123" t="s">
        <v>639</v>
      </c>
      <c r="K241" s="124">
        <f>H241-F241</f>
        <v>140</v>
      </c>
      <c r="L241" s="125">
        <f>K241/F241</f>
        <v>0.2074074074074074</v>
      </c>
      <c r="M241" s="126" t="s">
        <v>556</v>
      </c>
      <c r="N241" s="127">
        <v>43154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5">
        <v>58</v>
      </c>
      <c r="B242" s="106">
        <v>42522</v>
      </c>
      <c r="C242" s="106"/>
      <c r="D242" s="107" t="s">
        <v>714</v>
      </c>
      <c r="E242" s="108" t="s">
        <v>580</v>
      </c>
      <c r="F242" s="109">
        <v>500</v>
      </c>
      <c r="G242" s="109"/>
      <c r="H242" s="110">
        <v>232.5</v>
      </c>
      <c r="I242" s="128" t="s">
        <v>715</v>
      </c>
      <c r="J242" s="129" t="s">
        <v>716</v>
      </c>
      <c r="K242" s="130">
        <f>H242-F242</f>
        <v>-267.5</v>
      </c>
      <c r="L242" s="131">
        <f>K242/F242</f>
        <v>-0.53500000000000003</v>
      </c>
      <c r="M242" s="132" t="s">
        <v>620</v>
      </c>
      <c r="N242" s="133">
        <v>43735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59</v>
      </c>
      <c r="B243" s="102">
        <v>42527</v>
      </c>
      <c r="C243" s="102"/>
      <c r="D243" s="103" t="s">
        <v>660</v>
      </c>
      <c r="E243" s="104" t="s">
        <v>580</v>
      </c>
      <c r="F243" s="105">
        <v>110</v>
      </c>
      <c r="G243" s="104"/>
      <c r="H243" s="104">
        <v>126.5</v>
      </c>
      <c r="I243" s="122">
        <v>125</v>
      </c>
      <c r="J243" s="123" t="s">
        <v>589</v>
      </c>
      <c r="K243" s="124">
        <f>H243-F243</f>
        <v>16.5</v>
      </c>
      <c r="L243" s="125">
        <f>K243/F243</f>
        <v>0.15</v>
      </c>
      <c r="M243" s="126" t="s">
        <v>556</v>
      </c>
      <c r="N243" s="127">
        <v>42552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60</v>
      </c>
      <c r="B244" s="102">
        <v>42538</v>
      </c>
      <c r="C244" s="102"/>
      <c r="D244" s="103" t="s">
        <v>661</v>
      </c>
      <c r="E244" s="104" t="s">
        <v>580</v>
      </c>
      <c r="F244" s="105">
        <v>44</v>
      </c>
      <c r="G244" s="104"/>
      <c r="H244" s="104">
        <v>69.5</v>
      </c>
      <c r="I244" s="122">
        <v>69.5</v>
      </c>
      <c r="J244" s="123" t="s">
        <v>662</v>
      </c>
      <c r="K244" s="124">
        <f>H244-F244</f>
        <v>25.5</v>
      </c>
      <c r="L244" s="125">
        <f>K244/F244</f>
        <v>0.57954545454545459</v>
      </c>
      <c r="M244" s="126" t="s">
        <v>556</v>
      </c>
      <c r="N244" s="127">
        <v>42977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61</v>
      </c>
      <c r="B245" s="102">
        <v>42549</v>
      </c>
      <c r="C245" s="102"/>
      <c r="D245" s="144" t="s">
        <v>717</v>
      </c>
      <c r="E245" s="104" t="s">
        <v>580</v>
      </c>
      <c r="F245" s="105">
        <v>262.5</v>
      </c>
      <c r="G245" s="104"/>
      <c r="H245" s="104">
        <v>340</v>
      </c>
      <c r="I245" s="122">
        <v>333</v>
      </c>
      <c r="J245" s="123" t="s">
        <v>718</v>
      </c>
      <c r="K245" s="124">
        <v>77.5</v>
      </c>
      <c r="L245" s="125">
        <v>0.29523809523809502</v>
      </c>
      <c r="M245" s="126" t="s">
        <v>556</v>
      </c>
      <c r="N245" s="127">
        <v>43017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62</v>
      </c>
      <c r="B246" s="102">
        <v>42549</v>
      </c>
      <c r="C246" s="102"/>
      <c r="D246" s="144" t="s">
        <v>719</v>
      </c>
      <c r="E246" s="104" t="s">
        <v>580</v>
      </c>
      <c r="F246" s="105">
        <v>840</v>
      </c>
      <c r="G246" s="104"/>
      <c r="H246" s="104">
        <v>1230</v>
      </c>
      <c r="I246" s="122">
        <v>1230</v>
      </c>
      <c r="J246" s="123" t="s">
        <v>639</v>
      </c>
      <c r="K246" s="124">
        <v>390</v>
      </c>
      <c r="L246" s="125">
        <v>0.46428571428571402</v>
      </c>
      <c r="M246" s="126" t="s">
        <v>556</v>
      </c>
      <c r="N246" s="127">
        <v>42649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40">
        <v>63</v>
      </c>
      <c r="B247" s="139">
        <v>42556</v>
      </c>
      <c r="C247" s="139"/>
      <c r="D247" s="140" t="s">
        <v>663</v>
      </c>
      <c r="E247" s="141" t="s">
        <v>580</v>
      </c>
      <c r="F247" s="142">
        <v>395</v>
      </c>
      <c r="G247" s="143"/>
      <c r="H247" s="143">
        <f>(468.5+342.5)/2</f>
        <v>405.5</v>
      </c>
      <c r="I247" s="143">
        <v>510</v>
      </c>
      <c r="J247" s="166" t="s">
        <v>664</v>
      </c>
      <c r="K247" s="167">
        <f t="shared" ref="K247:K253" si="159">H247-F247</f>
        <v>10.5</v>
      </c>
      <c r="L247" s="168">
        <f t="shared" ref="L247:L253" si="160">K247/F247</f>
        <v>2.6582278481012658E-2</v>
      </c>
      <c r="M247" s="169" t="s">
        <v>665</v>
      </c>
      <c r="N247" s="170">
        <v>43606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5">
        <v>64</v>
      </c>
      <c r="B248" s="106">
        <v>42584</v>
      </c>
      <c r="C248" s="106"/>
      <c r="D248" s="107" t="s">
        <v>666</v>
      </c>
      <c r="E248" s="108" t="s">
        <v>557</v>
      </c>
      <c r="F248" s="109">
        <f>169.5-12.8</f>
        <v>156.69999999999999</v>
      </c>
      <c r="G248" s="109"/>
      <c r="H248" s="110">
        <v>77</v>
      </c>
      <c r="I248" s="128" t="s">
        <v>667</v>
      </c>
      <c r="J248" s="359" t="s">
        <v>795</v>
      </c>
      <c r="K248" s="130">
        <f t="shared" si="159"/>
        <v>-79.699999999999989</v>
      </c>
      <c r="L248" s="131">
        <f t="shared" si="160"/>
        <v>-0.50861518825781749</v>
      </c>
      <c r="M248" s="132" t="s">
        <v>620</v>
      </c>
      <c r="N248" s="133">
        <v>43522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5">
        <v>65</v>
      </c>
      <c r="B249" s="106">
        <v>42586</v>
      </c>
      <c r="C249" s="106"/>
      <c r="D249" s="107" t="s">
        <v>668</v>
      </c>
      <c r="E249" s="108" t="s">
        <v>580</v>
      </c>
      <c r="F249" s="109">
        <v>400</v>
      </c>
      <c r="G249" s="109"/>
      <c r="H249" s="110">
        <v>305</v>
      </c>
      <c r="I249" s="128">
        <v>475</v>
      </c>
      <c r="J249" s="129" t="s">
        <v>669</v>
      </c>
      <c r="K249" s="130">
        <f t="shared" si="159"/>
        <v>-95</v>
      </c>
      <c r="L249" s="131">
        <f t="shared" si="160"/>
        <v>-0.23749999999999999</v>
      </c>
      <c r="M249" s="132" t="s">
        <v>620</v>
      </c>
      <c r="N249" s="133">
        <v>43606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66</v>
      </c>
      <c r="B250" s="102">
        <v>42593</v>
      </c>
      <c r="C250" s="102"/>
      <c r="D250" s="103" t="s">
        <v>670</v>
      </c>
      <c r="E250" s="104" t="s">
        <v>580</v>
      </c>
      <c r="F250" s="105">
        <v>86.5</v>
      </c>
      <c r="G250" s="104"/>
      <c r="H250" s="104">
        <v>130</v>
      </c>
      <c r="I250" s="122">
        <v>130</v>
      </c>
      <c r="J250" s="137" t="s">
        <v>671</v>
      </c>
      <c r="K250" s="124">
        <f t="shared" si="159"/>
        <v>43.5</v>
      </c>
      <c r="L250" s="125">
        <f t="shared" si="160"/>
        <v>0.50289017341040465</v>
      </c>
      <c r="M250" s="126" t="s">
        <v>556</v>
      </c>
      <c r="N250" s="127">
        <v>43091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5">
        <v>67</v>
      </c>
      <c r="B251" s="106">
        <v>42600</v>
      </c>
      <c r="C251" s="106"/>
      <c r="D251" s="107" t="s">
        <v>367</v>
      </c>
      <c r="E251" s="108" t="s">
        <v>580</v>
      </c>
      <c r="F251" s="109">
        <v>133.5</v>
      </c>
      <c r="G251" s="109"/>
      <c r="H251" s="110">
        <v>126.5</v>
      </c>
      <c r="I251" s="128">
        <v>178</v>
      </c>
      <c r="J251" s="129" t="s">
        <v>672</v>
      </c>
      <c r="K251" s="130">
        <f t="shared" si="159"/>
        <v>-7</v>
      </c>
      <c r="L251" s="131">
        <f t="shared" si="160"/>
        <v>-5.2434456928838954E-2</v>
      </c>
      <c r="M251" s="132" t="s">
        <v>620</v>
      </c>
      <c r="N251" s="133">
        <v>42615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68</v>
      </c>
      <c r="B252" s="102">
        <v>42613</v>
      </c>
      <c r="C252" s="102"/>
      <c r="D252" s="103" t="s">
        <v>673</v>
      </c>
      <c r="E252" s="104" t="s">
        <v>580</v>
      </c>
      <c r="F252" s="105">
        <v>560</v>
      </c>
      <c r="G252" s="104"/>
      <c r="H252" s="104">
        <v>725</v>
      </c>
      <c r="I252" s="122">
        <v>725</v>
      </c>
      <c r="J252" s="123" t="s">
        <v>582</v>
      </c>
      <c r="K252" s="124">
        <f t="shared" si="159"/>
        <v>165</v>
      </c>
      <c r="L252" s="125">
        <f t="shared" si="160"/>
        <v>0.29464285714285715</v>
      </c>
      <c r="M252" s="126" t="s">
        <v>556</v>
      </c>
      <c r="N252" s="127">
        <v>42456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69</v>
      </c>
      <c r="B253" s="102">
        <v>42614</v>
      </c>
      <c r="C253" s="102"/>
      <c r="D253" s="103" t="s">
        <v>674</v>
      </c>
      <c r="E253" s="104" t="s">
        <v>580</v>
      </c>
      <c r="F253" s="105">
        <v>160.5</v>
      </c>
      <c r="G253" s="104"/>
      <c r="H253" s="104">
        <v>210</v>
      </c>
      <c r="I253" s="122">
        <v>210</v>
      </c>
      <c r="J253" s="123" t="s">
        <v>582</v>
      </c>
      <c r="K253" s="124">
        <f t="shared" si="159"/>
        <v>49.5</v>
      </c>
      <c r="L253" s="125">
        <f t="shared" si="160"/>
        <v>0.30841121495327101</v>
      </c>
      <c r="M253" s="126" t="s">
        <v>556</v>
      </c>
      <c r="N253" s="127">
        <v>42871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70</v>
      </c>
      <c r="B254" s="102">
        <v>42646</v>
      </c>
      <c r="C254" s="102"/>
      <c r="D254" s="144" t="s">
        <v>390</v>
      </c>
      <c r="E254" s="104" t="s">
        <v>580</v>
      </c>
      <c r="F254" s="105">
        <v>430</v>
      </c>
      <c r="G254" s="104"/>
      <c r="H254" s="104">
        <v>596</v>
      </c>
      <c r="I254" s="122">
        <v>575</v>
      </c>
      <c r="J254" s="123" t="s">
        <v>720</v>
      </c>
      <c r="K254" s="124">
        <v>166</v>
      </c>
      <c r="L254" s="125">
        <v>0.38604651162790699</v>
      </c>
      <c r="M254" s="126" t="s">
        <v>556</v>
      </c>
      <c r="N254" s="127">
        <v>42769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71</v>
      </c>
      <c r="B255" s="102">
        <v>42657</v>
      </c>
      <c r="C255" s="102"/>
      <c r="D255" s="103" t="s">
        <v>675</v>
      </c>
      <c r="E255" s="104" t="s">
        <v>580</v>
      </c>
      <c r="F255" s="105">
        <v>280</v>
      </c>
      <c r="G255" s="104"/>
      <c r="H255" s="104">
        <v>345</v>
      </c>
      <c r="I255" s="122">
        <v>345</v>
      </c>
      <c r="J255" s="123" t="s">
        <v>582</v>
      </c>
      <c r="K255" s="124">
        <f t="shared" ref="K255:K260" si="161">H255-F255</f>
        <v>65</v>
      </c>
      <c r="L255" s="125">
        <f>K255/F255</f>
        <v>0.23214285714285715</v>
      </c>
      <c r="M255" s="126" t="s">
        <v>556</v>
      </c>
      <c r="N255" s="127">
        <v>42814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72</v>
      </c>
      <c r="B256" s="102">
        <v>42657</v>
      </c>
      <c r="C256" s="102"/>
      <c r="D256" s="103" t="s">
        <v>676</v>
      </c>
      <c r="E256" s="104" t="s">
        <v>580</v>
      </c>
      <c r="F256" s="105">
        <v>245</v>
      </c>
      <c r="G256" s="104"/>
      <c r="H256" s="104">
        <v>325.5</v>
      </c>
      <c r="I256" s="122">
        <v>330</v>
      </c>
      <c r="J256" s="123" t="s">
        <v>677</v>
      </c>
      <c r="K256" s="124">
        <f t="shared" si="161"/>
        <v>80.5</v>
      </c>
      <c r="L256" s="125">
        <f>K256/F256</f>
        <v>0.32857142857142857</v>
      </c>
      <c r="M256" s="126" t="s">
        <v>556</v>
      </c>
      <c r="N256" s="127">
        <v>42769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73</v>
      </c>
      <c r="B257" s="102">
        <v>42660</v>
      </c>
      <c r="C257" s="102"/>
      <c r="D257" s="103" t="s">
        <v>340</v>
      </c>
      <c r="E257" s="104" t="s">
        <v>580</v>
      </c>
      <c r="F257" s="105">
        <v>125</v>
      </c>
      <c r="G257" s="104"/>
      <c r="H257" s="104">
        <v>160</v>
      </c>
      <c r="I257" s="122">
        <v>160</v>
      </c>
      <c r="J257" s="123" t="s">
        <v>639</v>
      </c>
      <c r="K257" s="124">
        <f t="shared" si="161"/>
        <v>35</v>
      </c>
      <c r="L257" s="125">
        <v>0.28000000000000003</v>
      </c>
      <c r="M257" s="126" t="s">
        <v>556</v>
      </c>
      <c r="N257" s="127">
        <v>42803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74</v>
      </c>
      <c r="B258" s="102">
        <v>42660</v>
      </c>
      <c r="C258" s="102"/>
      <c r="D258" s="103" t="s">
        <v>455</v>
      </c>
      <c r="E258" s="104" t="s">
        <v>580</v>
      </c>
      <c r="F258" s="105">
        <v>114</v>
      </c>
      <c r="G258" s="104"/>
      <c r="H258" s="104">
        <v>145</v>
      </c>
      <c r="I258" s="122">
        <v>145</v>
      </c>
      <c r="J258" s="123" t="s">
        <v>639</v>
      </c>
      <c r="K258" s="124">
        <f t="shared" si="161"/>
        <v>31</v>
      </c>
      <c r="L258" s="125">
        <f>K258/F258</f>
        <v>0.27192982456140352</v>
      </c>
      <c r="M258" s="126" t="s">
        <v>556</v>
      </c>
      <c r="N258" s="127">
        <v>42859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75</v>
      </c>
      <c r="B259" s="102">
        <v>42660</v>
      </c>
      <c r="C259" s="102"/>
      <c r="D259" s="103" t="s">
        <v>678</v>
      </c>
      <c r="E259" s="104" t="s">
        <v>580</v>
      </c>
      <c r="F259" s="105">
        <v>212</v>
      </c>
      <c r="G259" s="104"/>
      <c r="H259" s="104">
        <v>280</v>
      </c>
      <c r="I259" s="122">
        <v>276</v>
      </c>
      <c r="J259" s="123" t="s">
        <v>679</v>
      </c>
      <c r="K259" s="124">
        <f t="shared" si="161"/>
        <v>68</v>
      </c>
      <c r="L259" s="125">
        <f>K259/F259</f>
        <v>0.32075471698113206</v>
      </c>
      <c r="M259" s="126" t="s">
        <v>556</v>
      </c>
      <c r="N259" s="127">
        <v>42858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76</v>
      </c>
      <c r="B260" s="102">
        <v>42678</v>
      </c>
      <c r="C260" s="102"/>
      <c r="D260" s="103" t="s">
        <v>149</v>
      </c>
      <c r="E260" s="104" t="s">
        <v>580</v>
      </c>
      <c r="F260" s="105">
        <v>155</v>
      </c>
      <c r="G260" s="104"/>
      <c r="H260" s="104">
        <v>210</v>
      </c>
      <c r="I260" s="122">
        <v>210</v>
      </c>
      <c r="J260" s="123" t="s">
        <v>680</v>
      </c>
      <c r="K260" s="124">
        <f t="shared" si="161"/>
        <v>55</v>
      </c>
      <c r="L260" s="125">
        <f>K260/F260</f>
        <v>0.35483870967741937</v>
      </c>
      <c r="M260" s="126" t="s">
        <v>556</v>
      </c>
      <c r="N260" s="127">
        <v>42944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5">
        <v>77</v>
      </c>
      <c r="B261" s="106">
        <v>42710</v>
      </c>
      <c r="C261" s="106"/>
      <c r="D261" s="107" t="s">
        <v>721</v>
      </c>
      <c r="E261" s="108" t="s">
        <v>580</v>
      </c>
      <c r="F261" s="109">
        <v>150.5</v>
      </c>
      <c r="G261" s="109"/>
      <c r="H261" s="110">
        <v>72.5</v>
      </c>
      <c r="I261" s="128">
        <v>174</v>
      </c>
      <c r="J261" s="129" t="s">
        <v>722</v>
      </c>
      <c r="K261" s="130">
        <v>-78</v>
      </c>
      <c r="L261" s="131">
        <v>-0.51827242524916906</v>
      </c>
      <c r="M261" s="132" t="s">
        <v>620</v>
      </c>
      <c r="N261" s="133">
        <v>43333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78</v>
      </c>
      <c r="B262" s="102">
        <v>42712</v>
      </c>
      <c r="C262" s="102"/>
      <c r="D262" s="103" t="s">
        <v>123</v>
      </c>
      <c r="E262" s="104" t="s">
        <v>580</v>
      </c>
      <c r="F262" s="105">
        <v>380</v>
      </c>
      <c r="G262" s="104"/>
      <c r="H262" s="104">
        <v>478</v>
      </c>
      <c r="I262" s="122">
        <v>468</v>
      </c>
      <c r="J262" s="123" t="s">
        <v>639</v>
      </c>
      <c r="K262" s="124">
        <f>H262-F262</f>
        <v>98</v>
      </c>
      <c r="L262" s="125">
        <f>K262/F262</f>
        <v>0.25789473684210529</v>
      </c>
      <c r="M262" s="126" t="s">
        <v>556</v>
      </c>
      <c r="N262" s="127">
        <v>43025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79</v>
      </c>
      <c r="B263" s="102">
        <v>42734</v>
      </c>
      <c r="C263" s="102"/>
      <c r="D263" s="103" t="s">
        <v>244</v>
      </c>
      <c r="E263" s="104" t="s">
        <v>580</v>
      </c>
      <c r="F263" s="105">
        <v>305</v>
      </c>
      <c r="G263" s="104"/>
      <c r="H263" s="104">
        <v>375</v>
      </c>
      <c r="I263" s="122">
        <v>375</v>
      </c>
      <c r="J263" s="123" t="s">
        <v>639</v>
      </c>
      <c r="K263" s="124">
        <f>H263-F263</f>
        <v>70</v>
      </c>
      <c r="L263" s="125">
        <f>K263/F263</f>
        <v>0.22950819672131148</v>
      </c>
      <c r="M263" s="126" t="s">
        <v>556</v>
      </c>
      <c r="N263" s="127">
        <v>42768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80</v>
      </c>
      <c r="B264" s="102">
        <v>42739</v>
      </c>
      <c r="C264" s="102"/>
      <c r="D264" s="103" t="s">
        <v>342</v>
      </c>
      <c r="E264" s="104" t="s">
        <v>580</v>
      </c>
      <c r="F264" s="105">
        <v>99.5</v>
      </c>
      <c r="G264" s="104"/>
      <c r="H264" s="104">
        <v>158</v>
      </c>
      <c r="I264" s="122">
        <v>158</v>
      </c>
      <c r="J264" s="123" t="s">
        <v>639</v>
      </c>
      <c r="K264" s="124">
        <f>H264-F264</f>
        <v>58.5</v>
      </c>
      <c r="L264" s="125">
        <f>K264/F264</f>
        <v>0.5879396984924623</v>
      </c>
      <c r="M264" s="126" t="s">
        <v>556</v>
      </c>
      <c r="N264" s="127">
        <v>42898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81</v>
      </c>
      <c r="B265" s="102">
        <v>42739</v>
      </c>
      <c r="C265" s="102"/>
      <c r="D265" s="103" t="s">
        <v>342</v>
      </c>
      <c r="E265" s="104" t="s">
        <v>580</v>
      </c>
      <c r="F265" s="105">
        <v>99.5</v>
      </c>
      <c r="G265" s="104"/>
      <c r="H265" s="104">
        <v>158</v>
      </c>
      <c r="I265" s="122">
        <v>158</v>
      </c>
      <c r="J265" s="123" t="s">
        <v>639</v>
      </c>
      <c r="K265" s="124">
        <v>58.5</v>
      </c>
      <c r="L265" s="125">
        <v>0.58793969849246197</v>
      </c>
      <c r="M265" s="126" t="s">
        <v>556</v>
      </c>
      <c r="N265" s="127">
        <v>42898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82</v>
      </c>
      <c r="B266" s="102">
        <v>42786</v>
      </c>
      <c r="C266" s="102"/>
      <c r="D266" s="103" t="s">
        <v>166</v>
      </c>
      <c r="E266" s="104" t="s">
        <v>580</v>
      </c>
      <c r="F266" s="105">
        <v>140.5</v>
      </c>
      <c r="G266" s="104"/>
      <c r="H266" s="104">
        <v>220</v>
      </c>
      <c r="I266" s="122">
        <v>220</v>
      </c>
      <c r="J266" s="123" t="s">
        <v>639</v>
      </c>
      <c r="K266" s="124">
        <f>H266-F266</f>
        <v>79.5</v>
      </c>
      <c r="L266" s="125">
        <f>K266/F266</f>
        <v>0.5658362989323843</v>
      </c>
      <c r="M266" s="126" t="s">
        <v>556</v>
      </c>
      <c r="N266" s="127">
        <v>42864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83</v>
      </c>
      <c r="B267" s="102">
        <v>42786</v>
      </c>
      <c r="C267" s="102"/>
      <c r="D267" s="103" t="s">
        <v>723</v>
      </c>
      <c r="E267" s="104" t="s">
        <v>580</v>
      </c>
      <c r="F267" s="105">
        <v>202.5</v>
      </c>
      <c r="G267" s="104"/>
      <c r="H267" s="104">
        <v>234</v>
      </c>
      <c r="I267" s="122">
        <v>234</v>
      </c>
      <c r="J267" s="123" t="s">
        <v>639</v>
      </c>
      <c r="K267" s="124">
        <v>31.5</v>
      </c>
      <c r="L267" s="125">
        <v>0.155555555555556</v>
      </c>
      <c r="M267" s="126" t="s">
        <v>556</v>
      </c>
      <c r="N267" s="127">
        <v>42836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84</v>
      </c>
      <c r="B268" s="102">
        <v>42818</v>
      </c>
      <c r="C268" s="102"/>
      <c r="D268" s="103" t="s">
        <v>517</v>
      </c>
      <c r="E268" s="104" t="s">
        <v>580</v>
      </c>
      <c r="F268" s="105">
        <v>300.5</v>
      </c>
      <c r="G268" s="104"/>
      <c r="H268" s="104">
        <v>417.5</v>
      </c>
      <c r="I268" s="122">
        <v>420</v>
      </c>
      <c r="J268" s="123" t="s">
        <v>681</v>
      </c>
      <c r="K268" s="124">
        <f>H268-F268</f>
        <v>117</v>
      </c>
      <c r="L268" s="125">
        <f>K268/F268</f>
        <v>0.38935108153078202</v>
      </c>
      <c r="M268" s="126" t="s">
        <v>556</v>
      </c>
      <c r="N268" s="127">
        <v>43070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85</v>
      </c>
      <c r="B269" s="102">
        <v>42818</v>
      </c>
      <c r="C269" s="102"/>
      <c r="D269" s="103" t="s">
        <v>719</v>
      </c>
      <c r="E269" s="104" t="s">
        <v>580</v>
      </c>
      <c r="F269" s="105">
        <v>850</v>
      </c>
      <c r="G269" s="104"/>
      <c r="H269" s="104">
        <v>1042.5</v>
      </c>
      <c r="I269" s="122">
        <v>1023</v>
      </c>
      <c r="J269" s="123" t="s">
        <v>724</v>
      </c>
      <c r="K269" s="124">
        <v>192.5</v>
      </c>
      <c r="L269" s="125">
        <v>0.22647058823529401</v>
      </c>
      <c r="M269" s="126" t="s">
        <v>556</v>
      </c>
      <c r="N269" s="127">
        <v>42830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86</v>
      </c>
      <c r="B270" s="102">
        <v>42830</v>
      </c>
      <c r="C270" s="102"/>
      <c r="D270" s="103" t="s">
        <v>471</v>
      </c>
      <c r="E270" s="104" t="s">
        <v>580</v>
      </c>
      <c r="F270" s="105">
        <v>785</v>
      </c>
      <c r="G270" s="104"/>
      <c r="H270" s="104">
        <v>930</v>
      </c>
      <c r="I270" s="122">
        <v>920</v>
      </c>
      <c r="J270" s="123" t="s">
        <v>682</v>
      </c>
      <c r="K270" s="124">
        <f>H270-F270</f>
        <v>145</v>
      </c>
      <c r="L270" s="125">
        <f>K270/F270</f>
        <v>0.18471337579617833</v>
      </c>
      <c r="M270" s="126" t="s">
        <v>556</v>
      </c>
      <c r="N270" s="127">
        <v>42976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5">
        <v>87</v>
      </c>
      <c r="B271" s="106">
        <v>42831</v>
      </c>
      <c r="C271" s="106"/>
      <c r="D271" s="107" t="s">
        <v>725</v>
      </c>
      <c r="E271" s="108" t="s">
        <v>580</v>
      </c>
      <c r="F271" s="109">
        <v>40</v>
      </c>
      <c r="G271" s="109"/>
      <c r="H271" s="110">
        <v>13.1</v>
      </c>
      <c r="I271" s="128">
        <v>60</v>
      </c>
      <c r="J271" s="134" t="s">
        <v>726</v>
      </c>
      <c r="K271" s="130">
        <v>-26.9</v>
      </c>
      <c r="L271" s="131">
        <v>-0.67249999999999999</v>
      </c>
      <c r="M271" s="132" t="s">
        <v>620</v>
      </c>
      <c r="N271" s="133">
        <v>43138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88</v>
      </c>
      <c r="B272" s="102">
        <v>42837</v>
      </c>
      <c r="C272" s="102"/>
      <c r="D272" s="103" t="s">
        <v>87</v>
      </c>
      <c r="E272" s="104" t="s">
        <v>580</v>
      </c>
      <c r="F272" s="105">
        <v>289.5</v>
      </c>
      <c r="G272" s="104"/>
      <c r="H272" s="104">
        <v>354</v>
      </c>
      <c r="I272" s="122">
        <v>360</v>
      </c>
      <c r="J272" s="123" t="s">
        <v>683</v>
      </c>
      <c r="K272" s="124">
        <f t="shared" ref="K272:K280" si="162">H272-F272</f>
        <v>64.5</v>
      </c>
      <c r="L272" s="125">
        <f t="shared" ref="L272:L280" si="163">K272/F272</f>
        <v>0.22279792746113988</v>
      </c>
      <c r="M272" s="126" t="s">
        <v>556</v>
      </c>
      <c r="N272" s="127">
        <v>43040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89</v>
      </c>
      <c r="B273" s="102">
        <v>42845</v>
      </c>
      <c r="C273" s="102"/>
      <c r="D273" s="103" t="s">
        <v>416</v>
      </c>
      <c r="E273" s="104" t="s">
        <v>580</v>
      </c>
      <c r="F273" s="105">
        <v>700</v>
      </c>
      <c r="G273" s="104"/>
      <c r="H273" s="104">
        <v>840</v>
      </c>
      <c r="I273" s="122">
        <v>840</v>
      </c>
      <c r="J273" s="123" t="s">
        <v>684</v>
      </c>
      <c r="K273" s="124">
        <f t="shared" si="162"/>
        <v>140</v>
      </c>
      <c r="L273" s="125">
        <f t="shared" si="163"/>
        <v>0.2</v>
      </c>
      <c r="M273" s="126" t="s">
        <v>556</v>
      </c>
      <c r="N273" s="127">
        <v>42893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90</v>
      </c>
      <c r="B274" s="102">
        <v>42887</v>
      </c>
      <c r="C274" s="102"/>
      <c r="D274" s="144" t="s">
        <v>353</v>
      </c>
      <c r="E274" s="104" t="s">
        <v>580</v>
      </c>
      <c r="F274" s="105">
        <v>130</v>
      </c>
      <c r="G274" s="104"/>
      <c r="H274" s="104">
        <v>144.25</v>
      </c>
      <c r="I274" s="122">
        <v>170</v>
      </c>
      <c r="J274" s="123" t="s">
        <v>685</v>
      </c>
      <c r="K274" s="124">
        <f t="shared" si="162"/>
        <v>14.25</v>
      </c>
      <c r="L274" s="125">
        <f t="shared" si="163"/>
        <v>0.10961538461538461</v>
      </c>
      <c r="M274" s="126" t="s">
        <v>556</v>
      </c>
      <c r="N274" s="127">
        <v>43675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91</v>
      </c>
      <c r="B275" s="102">
        <v>42901</v>
      </c>
      <c r="C275" s="102"/>
      <c r="D275" s="144" t="s">
        <v>686</v>
      </c>
      <c r="E275" s="104" t="s">
        <v>580</v>
      </c>
      <c r="F275" s="105">
        <v>214.5</v>
      </c>
      <c r="G275" s="104"/>
      <c r="H275" s="104">
        <v>262</v>
      </c>
      <c r="I275" s="122">
        <v>262</v>
      </c>
      <c r="J275" s="123" t="s">
        <v>687</v>
      </c>
      <c r="K275" s="124">
        <f t="shared" si="162"/>
        <v>47.5</v>
      </c>
      <c r="L275" s="125">
        <f t="shared" si="163"/>
        <v>0.22144522144522144</v>
      </c>
      <c r="M275" s="126" t="s">
        <v>556</v>
      </c>
      <c r="N275" s="127">
        <v>42977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6">
        <v>92</v>
      </c>
      <c r="B276" s="150">
        <v>42933</v>
      </c>
      <c r="C276" s="150"/>
      <c r="D276" s="151" t="s">
        <v>688</v>
      </c>
      <c r="E276" s="152" t="s">
        <v>580</v>
      </c>
      <c r="F276" s="153">
        <v>370</v>
      </c>
      <c r="G276" s="152"/>
      <c r="H276" s="152">
        <v>447.5</v>
      </c>
      <c r="I276" s="174">
        <v>450</v>
      </c>
      <c r="J276" s="218" t="s">
        <v>639</v>
      </c>
      <c r="K276" s="124">
        <f t="shared" si="162"/>
        <v>77.5</v>
      </c>
      <c r="L276" s="176">
        <f t="shared" si="163"/>
        <v>0.20945945945945946</v>
      </c>
      <c r="M276" s="177" t="s">
        <v>556</v>
      </c>
      <c r="N276" s="178">
        <v>43035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6">
        <v>93</v>
      </c>
      <c r="B277" s="150">
        <v>42943</v>
      </c>
      <c r="C277" s="150"/>
      <c r="D277" s="151" t="s">
        <v>164</v>
      </c>
      <c r="E277" s="152" t="s">
        <v>580</v>
      </c>
      <c r="F277" s="153">
        <v>657.5</v>
      </c>
      <c r="G277" s="152"/>
      <c r="H277" s="152">
        <v>825</v>
      </c>
      <c r="I277" s="174">
        <v>820</v>
      </c>
      <c r="J277" s="218" t="s">
        <v>639</v>
      </c>
      <c r="K277" s="124">
        <f t="shared" si="162"/>
        <v>167.5</v>
      </c>
      <c r="L277" s="176">
        <f t="shared" si="163"/>
        <v>0.25475285171102663</v>
      </c>
      <c r="M277" s="177" t="s">
        <v>556</v>
      </c>
      <c r="N277" s="178">
        <v>43090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94</v>
      </c>
      <c r="B278" s="102">
        <v>42964</v>
      </c>
      <c r="C278" s="102"/>
      <c r="D278" s="103" t="s">
        <v>357</v>
      </c>
      <c r="E278" s="104" t="s">
        <v>580</v>
      </c>
      <c r="F278" s="105">
        <v>605</v>
      </c>
      <c r="G278" s="104"/>
      <c r="H278" s="104">
        <v>750</v>
      </c>
      <c r="I278" s="122">
        <v>750</v>
      </c>
      <c r="J278" s="123" t="s">
        <v>682</v>
      </c>
      <c r="K278" s="124">
        <f t="shared" si="162"/>
        <v>145</v>
      </c>
      <c r="L278" s="125">
        <f t="shared" si="163"/>
        <v>0.23966942148760331</v>
      </c>
      <c r="M278" s="126" t="s">
        <v>556</v>
      </c>
      <c r="N278" s="127">
        <v>43027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41">
        <v>95</v>
      </c>
      <c r="B279" s="145">
        <v>42979</v>
      </c>
      <c r="C279" s="145"/>
      <c r="D279" s="146" t="s">
        <v>475</v>
      </c>
      <c r="E279" s="147" t="s">
        <v>580</v>
      </c>
      <c r="F279" s="148">
        <v>255</v>
      </c>
      <c r="G279" s="149"/>
      <c r="H279" s="149">
        <v>217.25</v>
      </c>
      <c r="I279" s="149">
        <v>320</v>
      </c>
      <c r="J279" s="171" t="s">
        <v>689</v>
      </c>
      <c r="K279" s="130">
        <f t="shared" si="162"/>
        <v>-37.75</v>
      </c>
      <c r="L279" s="172">
        <f t="shared" si="163"/>
        <v>-0.14803921568627451</v>
      </c>
      <c r="M279" s="132" t="s">
        <v>620</v>
      </c>
      <c r="N279" s="173">
        <v>43661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96</v>
      </c>
      <c r="B280" s="102">
        <v>42997</v>
      </c>
      <c r="C280" s="102"/>
      <c r="D280" s="103" t="s">
        <v>690</v>
      </c>
      <c r="E280" s="104" t="s">
        <v>580</v>
      </c>
      <c r="F280" s="105">
        <v>215</v>
      </c>
      <c r="G280" s="104"/>
      <c r="H280" s="104">
        <v>258</v>
      </c>
      <c r="I280" s="122">
        <v>258</v>
      </c>
      <c r="J280" s="123" t="s">
        <v>639</v>
      </c>
      <c r="K280" s="124">
        <f t="shared" si="162"/>
        <v>43</v>
      </c>
      <c r="L280" s="125">
        <f t="shared" si="163"/>
        <v>0.2</v>
      </c>
      <c r="M280" s="126" t="s">
        <v>556</v>
      </c>
      <c r="N280" s="127">
        <v>43040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97</v>
      </c>
      <c r="B281" s="102">
        <v>42997</v>
      </c>
      <c r="C281" s="102"/>
      <c r="D281" s="103" t="s">
        <v>690</v>
      </c>
      <c r="E281" s="104" t="s">
        <v>580</v>
      </c>
      <c r="F281" s="105">
        <v>215</v>
      </c>
      <c r="G281" s="104"/>
      <c r="H281" s="104">
        <v>258</v>
      </c>
      <c r="I281" s="122">
        <v>258</v>
      </c>
      <c r="J281" s="218" t="s">
        <v>639</v>
      </c>
      <c r="K281" s="124">
        <v>43</v>
      </c>
      <c r="L281" s="125">
        <v>0.2</v>
      </c>
      <c r="M281" s="126" t="s">
        <v>556</v>
      </c>
      <c r="N281" s="127">
        <v>43040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7">
        <v>98</v>
      </c>
      <c r="B282" s="198">
        <v>42998</v>
      </c>
      <c r="C282" s="198"/>
      <c r="D282" s="350" t="s">
        <v>780</v>
      </c>
      <c r="E282" s="199" t="s">
        <v>580</v>
      </c>
      <c r="F282" s="200">
        <v>75</v>
      </c>
      <c r="G282" s="199"/>
      <c r="H282" s="199">
        <v>90</v>
      </c>
      <c r="I282" s="219">
        <v>90</v>
      </c>
      <c r="J282" s="123" t="s">
        <v>691</v>
      </c>
      <c r="K282" s="124">
        <f t="shared" ref="K282:K287" si="164">H282-F282</f>
        <v>15</v>
      </c>
      <c r="L282" s="125">
        <f t="shared" ref="L282:L287" si="165">K282/F282</f>
        <v>0.2</v>
      </c>
      <c r="M282" s="126" t="s">
        <v>556</v>
      </c>
      <c r="N282" s="127">
        <v>43019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6">
        <v>99</v>
      </c>
      <c r="B283" s="150">
        <v>43011</v>
      </c>
      <c r="C283" s="150"/>
      <c r="D283" s="151" t="s">
        <v>692</v>
      </c>
      <c r="E283" s="152" t="s">
        <v>580</v>
      </c>
      <c r="F283" s="153">
        <v>315</v>
      </c>
      <c r="G283" s="152"/>
      <c r="H283" s="152">
        <v>392</v>
      </c>
      <c r="I283" s="174">
        <v>384</v>
      </c>
      <c r="J283" s="218" t="s">
        <v>693</v>
      </c>
      <c r="K283" s="124">
        <f t="shared" si="164"/>
        <v>77</v>
      </c>
      <c r="L283" s="176">
        <f t="shared" si="165"/>
        <v>0.24444444444444444</v>
      </c>
      <c r="M283" s="177" t="s">
        <v>556</v>
      </c>
      <c r="N283" s="178">
        <v>43017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6">
        <v>100</v>
      </c>
      <c r="B284" s="150">
        <v>43013</v>
      </c>
      <c r="C284" s="150"/>
      <c r="D284" s="151" t="s">
        <v>694</v>
      </c>
      <c r="E284" s="152" t="s">
        <v>580</v>
      </c>
      <c r="F284" s="153">
        <v>145</v>
      </c>
      <c r="G284" s="152"/>
      <c r="H284" s="152">
        <v>179</v>
      </c>
      <c r="I284" s="174">
        <v>180</v>
      </c>
      <c r="J284" s="218" t="s">
        <v>570</v>
      </c>
      <c r="K284" s="124">
        <f t="shared" si="164"/>
        <v>34</v>
      </c>
      <c r="L284" s="176">
        <f t="shared" si="165"/>
        <v>0.23448275862068965</v>
      </c>
      <c r="M284" s="177" t="s">
        <v>556</v>
      </c>
      <c r="N284" s="178">
        <v>43025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6">
        <v>101</v>
      </c>
      <c r="B285" s="150">
        <v>43014</v>
      </c>
      <c r="C285" s="150"/>
      <c r="D285" s="151" t="s">
        <v>330</v>
      </c>
      <c r="E285" s="152" t="s">
        <v>580</v>
      </c>
      <c r="F285" s="153">
        <v>256</v>
      </c>
      <c r="G285" s="152"/>
      <c r="H285" s="152">
        <v>323</v>
      </c>
      <c r="I285" s="174">
        <v>320</v>
      </c>
      <c r="J285" s="218" t="s">
        <v>639</v>
      </c>
      <c r="K285" s="124">
        <f t="shared" si="164"/>
        <v>67</v>
      </c>
      <c r="L285" s="176">
        <f t="shared" si="165"/>
        <v>0.26171875</v>
      </c>
      <c r="M285" s="177" t="s">
        <v>556</v>
      </c>
      <c r="N285" s="178">
        <v>43067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6">
        <v>102</v>
      </c>
      <c r="B286" s="150">
        <v>43017</v>
      </c>
      <c r="C286" s="150"/>
      <c r="D286" s="151" t="s">
        <v>350</v>
      </c>
      <c r="E286" s="152" t="s">
        <v>580</v>
      </c>
      <c r="F286" s="153">
        <v>137.5</v>
      </c>
      <c r="G286" s="152"/>
      <c r="H286" s="152">
        <v>184</v>
      </c>
      <c r="I286" s="174">
        <v>183</v>
      </c>
      <c r="J286" s="175" t="s">
        <v>695</v>
      </c>
      <c r="K286" s="124">
        <f t="shared" si="164"/>
        <v>46.5</v>
      </c>
      <c r="L286" s="176">
        <f t="shared" si="165"/>
        <v>0.33818181818181819</v>
      </c>
      <c r="M286" s="177" t="s">
        <v>556</v>
      </c>
      <c r="N286" s="178">
        <v>43108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6">
        <v>103</v>
      </c>
      <c r="B287" s="150">
        <v>43018</v>
      </c>
      <c r="C287" s="150"/>
      <c r="D287" s="151" t="s">
        <v>696</v>
      </c>
      <c r="E287" s="152" t="s">
        <v>580</v>
      </c>
      <c r="F287" s="153">
        <v>125.5</v>
      </c>
      <c r="G287" s="152"/>
      <c r="H287" s="152">
        <v>158</v>
      </c>
      <c r="I287" s="174">
        <v>155</v>
      </c>
      <c r="J287" s="175" t="s">
        <v>697</v>
      </c>
      <c r="K287" s="124">
        <f t="shared" si="164"/>
        <v>32.5</v>
      </c>
      <c r="L287" s="176">
        <f t="shared" si="165"/>
        <v>0.25896414342629481</v>
      </c>
      <c r="M287" s="177" t="s">
        <v>556</v>
      </c>
      <c r="N287" s="178">
        <v>43067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6">
        <v>104</v>
      </c>
      <c r="B288" s="150">
        <v>43018</v>
      </c>
      <c r="C288" s="150"/>
      <c r="D288" s="151" t="s">
        <v>727</v>
      </c>
      <c r="E288" s="152" t="s">
        <v>580</v>
      </c>
      <c r="F288" s="153">
        <v>895</v>
      </c>
      <c r="G288" s="152"/>
      <c r="H288" s="152">
        <v>1122.5</v>
      </c>
      <c r="I288" s="174">
        <v>1078</v>
      </c>
      <c r="J288" s="175" t="s">
        <v>728</v>
      </c>
      <c r="K288" s="124">
        <v>227.5</v>
      </c>
      <c r="L288" s="176">
        <v>0.25418994413407803</v>
      </c>
      <c r="M288" s="177" t="s">
        <v>556</v>
      </c>
      <c r="N288" s="178">
        <v>43117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6">
        <v>105</v>
      </c>
      <c r="B289" s="150">
        <v>43020</v>
      </c>
      <c r="C289" s="150"/>
      <c r="D289" s="151" t="s">
        <v>338</v>
      </c>
      <c r="E289" s="152" t="s">
        <v>580</v>
      </c>
      <c r="F289" s="153">
        <v>525</v>
      </c>
      <c r="G289" s="152"/>
      <c r="H289" s="152">
        <v>629</v>
      </c>
      <c r="I289" s="174">
        <v>629</v>
      </c>
      <c r="J289" s="218" t="s">
        <v>639</v>
      </c>
      <c r="K289" s="124">
        <v>104</v>
      </c>
      <c r="L289" s="176">
        <v>0.19809523809523799</v>
      </c>
      <c r="M289" s="177" t="s">
        <v>556</v>
      </c>
      <c r="N289" s="178">
        <v>43119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6">
        <v>106</v>
      </c>
      <c r="B290" s="150">
        <v>43046</v>
      </c>
      <c r="C290" s="150"/>
      <c r="D290" s="151" t="s">
        <v>379</v>
      </c>
      <c r="E290" s="152" t="s">
        <v>580</v>
      </c>
      <c r="F290" s="153">
        <v>740</v>
      </c>
      <c r="G290" s="152"/>
      <c r="H290" s="152">
        <v>892.5</v>
      </c>
      <c r="I290" s="174">
        <v>900</v>
      </c>
      <c r="J290" s="175" t="s">
        <v>698</v>
      </c>
      <c r="K290" s="124">
        <f>H290-F290</f>
        <v>152.5</v>
      </c>
      <c r="L290" s="176">
        <f>K290/F290</f>
        <v>0.20608108108108109</v>
      </c>
      <c r="M290" s="177" t="s">
        <v>556</v>
      </c>
      <c r="N290" s="178">
        <v>43052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107</v>
      </c>
      <c r="B291" s="102">
        <v>43073</v>
      </c>
      <c r="C291" s="102"/>
      <c r="D291" s="103" t="s">
        <v>699</v>
      </c>
      <c r="E291" s="104" t="s">
        <v>580</v>
      </c>
      <c r="F291" s="105">
        <v>118.5</v>
      </c>
      <c r="G291" s="104"/>
      <c r="H291" s="104">
        <v>143.5</v>
      </c>
      <c r="I291" s="122">
        <v>145</v>
      </c>
      <c r="J291" s="137" t="s">
        <v>700</v>
      </c>
      <c r="K291" s="124">
        <f>H291-F291</f>
        <v>25</v>
      </c>
      <c r="L291" s="125">
        <f>K291/F291</f>
        <v>0.2109704641350211</v>
      </c>
      <c r="M291" s="126" t="s">
        <v>556</v>
      </c>
      <c r="N291" s="127">
        <v>43097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5">
        <v>108</v>
      </c>
      <c r="B292" s="106">
        <v>43090</v>
      </c>
      <c r="C292" s="106"/>
      <c r="D292" s="154" t="s">
        <v>420</v>
      </c>
      <c r="E292" s="108" t="s">
        <v>580</v>
      </c>
      <c r="F292" s="109">
        <v>715</v>
      </c>
      <c r="G292" s="109"/>
      <c r="H292" s="110">
        <v>500</v>
      </c>
      <c r="I292" s="128">
        <v>872</v>
      </c>
      <c r="J292" s="134" t="s">
        <v>701</v>
      </c>
      <c r="K292" s="130">
        <f>H292-F292</f>
        <v>-215</v>
      </c>
      <c r="L292" s="131">
        <f>K292/F292</f>
        <v>-0.30069930069930068</v>
      </c>
      <c r="M292" s="132" t="s">
        <v>620</v>
      </c>
      <c r="N292" s="133">
        <v>43670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4">
        <v>109</v>
      </c>
      <c r="B293" s="102">
        <v>43098</v>
      </c>
      <c r="C293" s="102"/>
      <c r="D293" s="103" t="s">
        <v>692</v>
      </c>
      <c r="E293" s="104" t="s">
        <v>580</v>
      </c>
      <c r="F293" s="105">
        <v>435</v>
      </c>
      <c r="G293" s="104"/>
      <c r="H293" s="104">
        <v>542.5</v>
      </c>
      <c r="I293" s="122">
        <v>539</v>
      </c>
      <c r="J293" s="137" t="s">
        <v>639</v>
      </c>
      <c r="K293" s="124">
        <v>107.5</v>
      </c>
      <c r="L293" s="125">
        <v>0.247126436781609</v>
      </c>
      <c r="M293" s="126" t="s">
        <v>556</v>
      </c>
      <c r="N293" s="127">
        <v>43206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110</v>
      </c>
      <c r="B294" s="102">
        <v>43098</v>
      </c>
      <c r="C294" s="102"/>
      <c r="D294" s="103" t="s">
        <v>530</v>
      </c>
      <c r="E294" s="104" t="s">
        <v>580</v>
      </c>
      <c r="F294" s="105">
        <v>885</v>
      </c>
      <c r="G294" s="104"/>
      <c r="H294" s="104">
        <v>1090</v>
      </c>
      <c r="I294" s="122">
        <v>1084</v>
      </c>
      <c r="J294" s="137" t="s">
        <v>639</v>
      </c>
      <c r="K294" s="124">
        <v>205</v>
      </c>
      <c r="L294" s="125">
        <v>0.23163841807909599</v>
      </c>
      <c r="M294" s="126" t="s">
        <v>556</v>
      </c>
      <c r="N294" s="127">
        <v>43213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42">
        <v>111</v>
      </c>
      <c r="B295" s="328">
        <v>43192</v>
      </c>
      <c r="C295" s="328"/>
      <c r="D295" s="112" t="s">
        <v>709</v>
      </c>
      <c r="E295" s="330" t="s">
        <v>580</v>
      </c>
      <c r="F295" s="332">
        <v>478.5</v>
      </c>
      <c r="G295" s="330"/>
      <c r="H295" s="330">
        <v>442</v>
      </c>
      <c r="I295" s="334">
        <v>613</v>
      </c>
      <c r="J295" s="359" t="s">
        <v>797</v>
      </c>
      <c r="K295" s="130">
        <f>H295-F295</f>
        <v>-36.5</v>
      </c>
      <c r="L295" s="131">
        <f>K295/F295</f>
        <v>-7.6280041797283177E-2</v>
      </c>
      <c r="M295" s="132" t="s">
        <v>620</v>
      </c>
      <c r="N295" s="133">
        <v>43762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5">
        <v>112</v>
      </c>
      <c r="B296" s="106">
        <v>43194</v>
      </c>
      <c r="C296" s="106"/>
      <c r="D296" s="349" t="s">
        <v>779</v>
      </c>
      <c r="E296" s="108" t="s">
        <v>580</v>
      </c>
      <c r="F296" s="109">
        <f>141.5-7.3</f>
        <v>134.19999999999999</v>
      </c>
      <c r="G296" s="109"/>
      <c r="H296" s="110">
        <v>77</v>
      </c>
      <c r="I296" s="128">
        <v>180</v>
      </c>
      <c r="J296" s="359" t="s">
        <v>796</v>
      </c>
      <c r="K296" s="130">
        <f>H296-F296</f>
        <v>-57.199999999999989</v>
      </c>
      <c r="L296" s="131">
        <f>K296/F296</f>
        <v>-0.42622950819672129</v>
      </c>
      <c r="M296" s="132" t="s">
        <v>620</v>
      </c>
      <c r="N296" s="133">
        <v>43522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5">
        <v>113</v>
      </c>
      <c r="B297" s="106">
        <v>43209</v>
      </c>
      <c r="C297" s="106"/>
      <c r="D297" s="107" t="s">
        <v>702</v>
      </c>
      <c r="E297" s="108" t="s">
        <v>580</v>
      </c>
      <c r="F297" s="109">
        <v>430</v>
      </c>
      <c r="G297" s="109"/>
      <c r="H297" s="110">
        <v>220</v>
      </c>
      <c r="I297" s="128">
        <v>537</v>
      </c>
      <c r="J297" s="134" t="s">
        <v>703</v>
      </c>
      <c r="K297" s="130">
        <f>H297-F297</f>
        <v>-210</v>
      </c>
      <c r="L297" s="131">
        <f>K297/F297</f>
        <v>-0.48837209302325579</v>
      </c>
      <c r="M297" s="132" t="s">
        <v>620</v>
      </c>
      <c r="N297" s="133">
        <v>43252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43">
        <v>114</v>
      </c>
      <c r="B298" s="155">
        <v>43220</v>
      </c>
      <c r="C298" s="155"/>
      <c r="D298" s="156" t="s">
        <v>380</v>
      </c>
      <c r="E298" s="157" t="s">
        <v>580</v>
      </c>
      <c r="F298" s="159">
        <v>153.5</v>
      </c>
      <c r="G298" s="159"/>
      <c r="H298" s="159">
        <v>196</v>
      </c>
      <c r="I298" s="159">
        <v>196</v>
      </c>
      <c r="J298" s="336" t="s">
        <v>813</v>
      </c>
      <c r="K298" s="179">
        <f>H298-F298</f>
        <v>42.5</v>
      </c>
      <c r="L298" s="180">
        <f>K298/F298</f>
        <v>0.27687296416938112</v>
      </c>
      <c r="M298" s="158" t="s">
        <v>556</v>
      </c>
      <c r="N298" s="181">
        <v>43605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5">
        <v>115</v>
      </c>
      <c r="B299" s="106">
        <v>43306</v>
      </c>
      <c r="C299" s="106"/>
      <c r="D299" s="107" t="s">
        <v>725</v>
      </c>
      <c r="E299" s="108" t="s">
        <v>580</v>
      </c>
      <c r="F299" s="109">
        <v>27.5</v>
      </c>
      <c r="G299" s="109"/>
      <c r="H299" s="110">
        <v>13.1</v>
      </c>
      <c r="I299" s="128">
        <v>60</v>
      </c>
      <c r="J299" s="134" t="s">
        <v>729</v>
      </c>
      <c r="K299" s="130">
        <v>-14.4</v>
      </c>
      <c r="L299" s="131">
        <v>-0.52363636363636401</v>
      </c>
      <c r="M299" s="132" t="s">
        <v>620</v>
      </c>
      <c r="N299" s="133">
        <v>43138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42">
        <v>116</v>
      </c>
      <c r="B300" s="328">
        <v>43318</v>
      </c>
      <c r="C300" s="328"/>
      <c r="D300" s="112" t="s">
        <v>704</v>
      </c>
      <c r="E300" s="330" t="s">
        <v>580</v>
      </c>
      <c r="F300" s="330">
        <v>148.5</v>
      </c>
      <c r="G300" s="330"/>
      <c r="H300" s="330">
        <v>102</v>
      </c>
      <c r="I300" s="334">
        <v>182</v>
      </c>
      <c r="J300" s="134" t="s">
        <v>812</v>
      </c>
      <c r="K300" s="130">
        <f>H300-F300</f>
        <v>-46.5</v>
      </c>
      <c r="L300" s="131">
        <f>K300/F300</f>
        <v>-0.31313131313131315</v>
      </c>
      <c r="M300" s="132" t="s">
        <v>620</v>
      </c>
      <c r="N300" s="133">
        <v>43661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117</v>
      </c>
      <c r="B301" s="102">
        <v>43335</v>
      </c>
      <c r="C301" s="102"/>
      <c r="D301" s="103" t="s">
        <v>730</v>
      </c>
      <c r="E301" s="104" t="s">
        <v>580</v>
      </c>
      <c r="F301" s="152">
        <v>285</v>
      </c>
      <c r="G301" s="104"/>
      <c r="H301" s="104">
        <v>355</v>
      </c>
      <c r="I301" s="122">
        <v>364</v>
      </c>
      <c r="J301" s="137" t="s">
        <v>731</v>
      </c>
      <c r="K301" s="124">
        <v>70</v>
      </c>
      <c r="L301" s="125">
        <v>0.24561403508771901</v>
      </c>
      <c r="M301" s="126" t="s">
        <v>556</v>
      </c>
      <c r="N301" s="127">
        <v>43455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4">
        <v>118</v>
      </c>
      <c r="B302" s="102">
        <v>43341</v>
      </c>
      <c r="C302" s="102"/>
      <c r="D302" s="103" t="s">
        <v>370</v>
      </c>
      <c r="E302" s="104" t="s">
        <v>580</v>
      </c>
      <c r="F302" s="152">
        <v>525</v>
      </c>
      <c r="G302" s="104"/>
      <c r="H302" s="104">
        <v>585</v>
      </c>
      <c r="I302" s="122">
        <v>635</v>
      </c>
      <c r="J302" s="137" t="s">
        <v>705</v>
      </c>
      <c r="K302" s="124">
        <f t="shared" ref="K302:K314" si="166">H302-F302</f>
        <v>60</v>
      </c>
      <c r="L302" s="125">
        <f t="shared" ref="L302:L314" si="167">K302/F302</f>
        <v>0.11428571428571428</v>
      </c>
      <c r="M302" s="126" t="s">
        <v>556</v>
      </c>
      <c r="N302" s="127">
        <v>43662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4">
        <v>119</v>
      </c>
      <c r="B303" s="102">
        <v>43395</v>
      </c>
      <c r="C303" s="102"/>
      <c r="D303" s="103" t="s">
        <v>357</v>
      </c>
      <c r="E303" s="104" t="s">
        <v>580</v>
      </c>
      <c r="F303" s="152">
        <v>475</v>
      </c>
      <c r="G303" s="104"/>
      <c r="H303" s="104">
        <v>574</v>
      </c>
      <c r="I303" s="122">
        <v>570</v>
      </c>
      <c r="J303" s="137" t="s">
        <v>639</v>
      </c>
      <c r="K303" s="124">
        <f t="shared" si="166"/>
        <v>99</v>
      </c>
      <c r="L303" s="125">
        <f t="shared" si="167"/>
        <v>0.20842105263157895</v>
      </c>
      <c r="M303" s="126" t="s">
        <v>556</v>
      </c>
      <c r="N303" s="127">
        <v>43403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6">
        <v>120</v>
      </c>
      <c r="B304" s="150">
        <v>43397</v>
      </c>
      <c r="C304" s="150"/>
      <c r="D304" s="376" t="s">
        <v>377</v>
      </c>
      <c r="E304" s="152" t="s">
        <v>580</v>
      </c>
      <c r="F304" s="152">
        <v>707.5</v>
      </c>
      <c r="G304" s="152"/>
      <c r="H304" s="152">
        <v>872</v>
      </c>
      <c r="I304" s="174">
        <v>872</v>
      </c>
      <c r="J304" s="175" t="s">
        <v>639</v>
      </c>
      <c r="K304" s="124">
        <f t="shared" si="166"/>
        <v>164.5</v>
      </c>
      <c r="L304" s="176">
        <f t="shared" si="167"/>
        <v>0.23250883392226149</v>
      </c>
      <c r="M304" s="177" t="s">
        <v>556</v>
      </c>
      <c r="N304" s="178">
        <v>43482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6">
        <v>121</v>
      </c>
      <c r="B305" s="150">
        <v>43398</v>
      </c>
      <c r="C305" s="150"/>
      <c r="D305" s="376" t="s">
        <v>339</v>
      </c>
      <c r="E305" s="152" t="s">
        <v>580</v>
      </c>
      <c r="F305" s="152">
        <v>162</v>
      </c>
      <c r="G305" s="152"/>
      <c r="H305" s="152">
        <v>204</v>
      </c>
      <c r="I305" s="174">
        <v>209</v>
      </c>
      <c r="J305" s="175" t="s">
        <v>811</v>
      </c>
      <c r="K305" s="124">
        <f t="shared" si="166"/>
        <v>42</v>
      </c>
      <c r="L305" s="176">
        <f t="shared" si="167"/>
        <v>0.25925925925925924</v>
      </c>
      <c r="M305" s="177" t="s">
        <v>556</v>
      </c>
      <c r="N305" s="178">
        <v>43539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7">
        <v>122</v>
      </c>
      <c r="B306" s="198">
        <v>43399</v>
      </c>
      <c r="C306" s="198"/>
      <c r="D306" s="151" t="s">
        <v>465</v>
      </c>
      <c r="E306" s="199" t="s">
        <v>580</v>
      </c>
      <c r="F306" s="199">
        <v>240</v>
      </c>
      <c r="G306" s="199"/>
      <c r="H306" s="199">
        <v>297</v>
      </c>
      <c r="I306" s="219">
        <v>297</v>
      </c>
      <c r="J306" s="175" t="s">
        <v>639</v>
      </c>
      <c r="K306" s="220">
        <f t="shared" si="166"/>
        <v>57</v>
      </c>
      <c r="L306" s="221">
        <f t="shared" si="167"/>
        <v>0.23749999999999999</v>
      </c>
      <c r="M306" s="222" t="s">
        <v>556</v>
      </c>
      <c r="N306" s="223">
        <v>43417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4">
        <v>123</v>
      </c>
      <c r="B307" s="102">
        <v>43439</v>
      </c>
      <c r="C307" s="102"/>
      <c r="D307" s="144" t="s">
        <v>706</v>
      </c>
      <c r="E307" s="104" t="s">
        <v>580</v>
      </c>
      <c r="F307" s="104">
        <v>202.5</v>
      </c>
      <c r="G307" s="104"/>
      <c r="H307" s="104">
        <v>255</v>
      </c>
      <c r="I307" s="122">
        <v>252</v>
      </c>
      <c r="J307" s="137" t="s">
        <v>639</v>
      </c>
      <c r="K307" s="124">
        <f t="shared" si="166"/>
        <v>52.5</v>
      </c>
      <c r="L307" s="125">
        <f t="shared" si="167"/>
        <v>0.25925925925925924</v>
      </c>
      <c r="M307" s="126" t="s">
        <v>556</v>
      </c>
      <c r="N307" s="127">
        <v>43542</v>
      </c>
      <c r="O307" s="54"/>
      <c r="P307" s="13"/>
      <c r="Q307" s="13"/>
      <c r="R307" s="90" t="s">
        <v>708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7">
        <v>124</v>
      </c>
      <c r="B308" s="198">
        <v>43465</v>
      </c>
      <c r="C308" s="102"/>
      <c r="D308" s="376" t="s">
        <v>402</v>
      </c>
      <c r="E308" s="199" t="s">
        <v>580</v>
      </c>
      <c r="F308" s="199">
        <v>710</v>
      </c>
      <c r="G308" s="199"/>
      <c r="H308" s="199">
        <v>866</v>
      </c>
      <c r="I308" s="219">
        <v>866</v>
      </c>
      <c r="J308" s="175" t="s">
        <v>639</v>
      </c>
      <c r="K308" s="124">
        <f t="shared" si="166"/>
        <v>156</v>
      </c>
      <c r="L308" s="125">
        <f t="shared" si="167"/>
        <v>0.21971830985915494</v>
      </c>
      <c r="M308" s="126" t="s">
        <v>556</v>
      </c>
      <c r="N308" s="338">
        <v>43553</v>
      </c>
      <c r="O308" s="54"/>
      <c r="P308" s="13"/>
      <c r="Q308" s="13"/>
      <c r="R308" s="14" t="s">
        <v>708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7">
        <v>125</v>
      </c>
      <c r="B309" s="198">
        <v>43522</v>
      </c>
      <c r="C309" s="198"/>
      <c r="D309" s="376" t="s">
        <v>139</v>
      </c>
      <c r="E309" s="199" t="s">
        <v>580</v>
      </c>
      <c r="F309" s="199">
        <v>337.25</v>
      </c>
      <c r="G309" s="199"/>
      <c r="H309" s="199">
        <v>398.5</v>
      </c>
      <c r="I309" s="219">
        <v>411</v>
      </c>
      <c r="J309" s="137" t="s">
        <v>810</v>
      </c>
      <c r="K309" s="124">
        <f t="shared" si="166"/>
        <v>61.25</v>
      </c>
      <c r="L309" s="125">
        <f t="shared" si="167"/>
        <v>0.1816160118606375</v>
      </c>
      <c r="M309" s="126" t="s">
        <v>556</v>
      </c>
      <c r="N309" s="338">
        <v>43760</v>
      </c>
      <c r="O309" s="54"/>
      <c r="P309" s="13"/>
      <c r="Q309" s="13"/>
      <c r="R309" s="90" t="s">
        <v>708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344">
        <v>126</v>
      </c>
      <c r="B310" s="160">
        <v>43559</v>
      </c>
      <c r="C310" s="160"/>
      <c r="D310" s="161" t="s">
        <v>394</v>
      </c>
      <c r="E310" s="162" t="s">
        <v>580</v>
      </c>
      <c r="F310" s="162">
        <v>130</v>
      </c>
      <c r="G310" s="162"/>
      <c r="H310" s="162">
        <v>65</v>
      </c>
      <c r="I310" s="182">
        <v>158</v>
      </c>
      <c r="J310" s="134" t="s">
        <v>707</v>
      </c>
      <c r="K310" s="130">
        <f t="shared" si="166"/>
        <v>-65</v>
      </c>
      <c r="L310" s="131">
        <f t="shared" si="167"/>
        <v>-0.5</v>
      </c>
      <c r="M310" s="132" t="s">
        <v>620</v>
      </c>
      <c r="N310" s="133">
        <v>43726</v>
      </c>
      <c r="O310" s="54"/>
      <c r="P310" s="13"/>
      <c r="Q310" s="13"/>
      <c r="R310" s="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5">
        <v>127</v>
      </c>
      <c r="B311" s="183">
        <v>43017</v>
      </c>
      <c r="C311" s="183"/>
      <c r="D311" s="184" t="s">
        <v>166</v>
      </c>
      <c r="E311" s="185" t="s">
        <v>580</v>
      </c>
      <c r="F311" s="186">
        <v>141.5</v>
      </c>
      <c r="G311" s="187"/>
      <c r="H311" s="187">
        <v>183.5</v>
      </c>
      <c r="I311" s="187">
        <v>210</v>
      </c>
      <c r="J311" s="208" t="s">
        <v>801</v>
      </c>
      <c r="K311" s="209">
        <f t="shared" si="166"/>
        <v>42</v>
      </c>
      <c r="L311" s="210">
        <f t="shared" si="167"/>
        <v>0.29681978798586572</v>
      </c>
      <c r="M311" s="186" t="s">
        <v>556</v>
      </c>
      <c r="N311" s="211">
        <v>43042</v>
      </c>
      <c r="O311" s="54"/>
      <c r="P311" s="13"/>
      <c r="Q311" s="13"/>
      <c r="R311" s="90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344">
        <v>128</v>
      </c>
      <c r="B312" s="160">
        <v>43074</v>
      </c>
      <c r="C312" s="160"/>
      <c r="D312" s="161" t="s">
        <v>295</v>
      </c>
      <c r="E312" s="162" t="s">
        <v>580</v>
      </c>
      <c r="F312" s="163">
        <v>172</v>
      </c>
      <c r="G312" s="162"/>
      <c r="H312" s="162">
        <v>155.25</v>
      </c>
      <c r="I312" s="182">
        <v>230</v>
      </c>
      <c r="J312" s="359" t="s">
        <v>794</v>
      </c>
      <c r="K312" s="130">
        <f t="shared" ref="K312" si="168">H312-F312</f>
        <v>-16.75</v>
      </c>
      <c r="L312" s="131">
        <f t="shared" ref="L312" si="169">K312/F312</f>
        <v>-9.7383720930232565E-2</v>
      </c>
      <c r="M312" s="132" t="s">
        <v>620</v>
      </c>
      <c r="N312" s="133">
        <v>43787</v>
      </c>
      <c r="O312" s="54"/>
      <c r="P312" s="13"/>
      <c r="Q312" s="13"/>
      <c r="R312" s="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345">
        <v>129</v>
      </c>
      <c r="B313" s="183">
        <v>43398</v>
      </c>
      <c r="C313" s="183"/>
      <c r="D313" s="184" t="s">
        <v>103</v>
      </c>
      <c r="E313" s="185" t="s">
        <v>580</v>
      </c>
      <c r="F313" s="187">
        <v>698.5</v>
      </c>
      <c r="G313" s="187"/>
      <c r="H313" s="187">
        <v>850</v>
      </c>
      <c r="I313" s="187">
        <v>890</v>
      </c>
      <c r="J313" s="212" t="s">
        <v>807</v>
      </c>
      <c r="K313" s="209">
        <f t="shared" si="166"/>
        <v>151.5</v>
      </c>
      <c r="L313" s="210">
        <f t="shared" si="167"/>
        <v>0.21689334287759485</v>
      </c>
      <c r="M313" s="186" t="s">
        <v>556</v>
      </c>
      <c r="N313" s="211">
        <v>43453</v>
      </c>
      <c r="O313" s="54"/>
      <c r="P313" s="13"/>
      <c r="Q313" s="13"/>
      <c r="R313" s="14" t="s">
        <v>708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7">
        <v>130</v>
      </c>
      <c r="B314" s="155">
        <v>42877</v>
      </c>
      <c r="C314" s="155"/>
      <c r="D314" s="156" t="s">
        <v>369</v>
      </c>
      <c r="E314" s="157" t="s">
        <v>580</v>
      </c>
      <c r="F314" s="158">
        <v>127.6</v>
      </c>
      <c r="G314" s="159"/>
      <c r="H314" s="159">
        <v>138</v>
      </c>
      <c r="I314" s="159">
        <v>190</v>
      </c>
      <c r="J314" s="360" t="s">
        <v>798</v>
      </c>
      <c r="K314" s="179">
        <f t="shared" si="166"/>
        <v>10.400000000000006</v>
      </c>
      <c r="L314" s="180">
        <f t="shared" si="167"/>
        <v>8.1504702194357417E-2</v>
      </c>
      <c r="M314" s="158" t="s">
        <v>556</v>
      </c>
      <c r="N314" s="181">
        <v>43774</v>
      </c>
      <c r="O314" s="54"/>
      <c r="P314" s="13"/>
      <c r="Q314" s="13"/>
      <c r="R314" s="90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7">
        <v>131</v>
      </c>
      <c r="B315" s="155">
        <v>43158</v>
      </c>
      <c r="C315" s="155"/>
      <c r="D315" s="156" t="s">
        <v>711</v>
      </c>
      <c r="E315" s="157" t="s">
        <v>580</v>
      </c>
      <c r="F315" s="158">
        <v>317</v>
      </c>
      <c r="G315" s="159"/>
      <c r="H315" s="159">
        <v>382.5</v>
      </c>
      <c r="I315" s="159">
        <v>398</v>
      </c>
      <c r="J315" s="360" t="s">
        <v>842</v>
      </c>
      <c r="K315" s="179">
        <f t="shared" ref="K315" si="170">H315-F315</f>
        <v>65.5</v>
      </c>
      <c r="L315" s="180">
        <f t="shared" ref="L315" si="171">K315/F315</f>
        <v>0.20662460567823343</v>
      </c>
      <c r="M315" s="158" t="s">
        <v>556</v>
      </c>
      <c r="N315" s="181">
        <v>44238</v>
      </c>
      <c r="O315" s="54"/>
      <c r="P315" s="13"/>
      <c r="Q315" s="13"/>
      <c r="R315" s="322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344">
        <v>132</v>
      </c>
      <c r="B316" s="160">
        <v>43164</v>
      </c>
      <c r="C316" s="160"/>
      <c r="D316" s="161" t="s">
        <v>133</v>
      </c>
      <c r="E316" s="162" t="s">
        <v>580</v>
      </c>
      <c r="F316" s="163">
        <f>510-14.4</f>
        <v>495.6</v>
      </c>
      <c r="G316" s="162"/>
      <c r="H316" s="162">
        <v>350</v>
      </c>
      <c r="I316" s="182">
        <v>672</v>
      </c>
      <c r="J316" s="359" t="s">
        <v>803</v>
      </c>
      <c r="K316" s="130">
        <f t="shared" ref="K316" si="172">H316-F316</f>
        <v>-145.60000000000002</v>
      </c>
      <c r="L316" s="131">
        <f t="shared" ref="L316" si="173">K316/F316</f>
        <v>-0.29378531073446329</v>
      </c>
      <c r="M316" s="132" t="s">
        <v>620</v>
      </c>
      <c r="N316" s="133">
        <v>43887</v>
      </c>
      <c r="O316" s="54"/>
      <c r="P316" s="13"/>
      <c r="Q316" s="13"/>
      <c r="R316" s="14" t="s">
        <v>708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44">
        <v>133</v>
      </c>
      <c r="B317" s="160">
        <v>43237</v>
      </c>
      <c r="C317" s="160"/>
      <c r="D317" s="161" t="s">
        <v>459</v>
      </c>
      <c r="E317" s="162" t="s">
        <v>580</v>
      </c>
      <c r="F317" s="163">
        <v>230.3</v>
      </c>
      <c r="G317" s="162"/>
      <c r="H317" s="162">
        <v>102.5</v>
      </c>
      <c r="I317" s="182">
        <v>348</v>
      </c>
      <c r="J317" s="359" t="s">
        <v>805</v>
      </c>
      <c r="K317" s="130">
        <f t="shared" ref="K317:K318" si="174">H317-F317</f>
        <v>-127.80000000000001</v>
      </c>
      <c r="L317" s="131">
        <f t="shared" ref="L317:L318" si="175">K317/F317</f>
        <v>-0.55492835432045162</v>
      </c>
      <c r="M317" s="132" t="s">
        <v>620</v>
      </c>
      <c r="N317" s="133">
        <v>43896</v>
      </c>
      <c r="O317" s="54"/>
      <c r="P317" s="13"/>
      <c r="Q317" s="13"/>
      <c r="R317" s="324" t="s">
        <v>708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7">
        <v>134</v>
      </c>
      <c r="B318" s="155">
        <v>43258</v>
      </c>
      <c r="C318" s="155"/>
      <c r="D318" s="156" t="s">
        <v>426</v>
      </c>
      <c r="E318" s="157" t="s">
        <v>580</v>
      </c>
      <c r="F318" s="158">
        <f>342.5-5.1</f>
        <v>337.4</v>
      </c>
      <c r="G318" s="159"/>
      <c r="H318" s="159">
        <v>412.5</v>
      </c>
      <c r="I318" s="159">
        <v>439</v>
      </c>
      <c r="J318" s="360" t="s">
        <v>839</v>
      </c>
      <c r="K318" s="179">
        <f t="shared" si="174"/>
        <v>75.100000000000023</v>
      </c>
      <c r="L318" s="180">
        <f t="shared" si="175"/>
        <v>0.22258446947243635</v>
      </c>
      <c r="M318" s="158" t="s">
        <v>556</v>
      </c>
      <c r="N318" s="181">
        <v>44230</v>
      </c>
      <c r="O318" s="54"/>
      <c r="P318" s="13"/>
      <c r="Q318" s="13"/>
      <c r="R318" s="90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205">
        <v>135</v>
      </c>
      <c r="B319" s="190">
        <v>43285</v>
      </c>
      <c r="C319" s="190"/>
      <c r="D319" s="193" t="s">
        <v>48</v>
      </c>
      <c r="E319" s="191" t="s">
        <v>580</v>
      </c>
      <c r="F319" s="189">
        <f>127.5-5.53</f>
        <v>121.97</v>
      </c>
      <c r="G319" s="191"/>
      <c r="H319" s="191"/>
      <c r="I319" s="213">
        <v>170</v>
      </c>
      <c r="J319" s="225" t="s">
        <v>558</v>
      </c>
      <c r="K319" s="215"/>
      <c r="L319" s="216"/>
      <c r="M319" s="214" t="s">
        <v>558</v>
      </c>
      <c r="N319" s="217"/>
      <c r="O319" s="54"/>
      <c r="P319" s="13"/>
      <c r="Q319" s="13"/>
      <c r="R319" s="14" t="s">
        <v>708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4">
        <v>136</v>
      </c>
      <c r="B320" s="160">
        <v>43294</v>
      </c>
      <c r="C320" s="160"/>
      <c r="D320" s="161" t="s">
        <v>239</v>
      </c>
      <c r="E320" s="162" t="s">
        <v>580</v>
      </c>
      <c r="F320" s="163">
        <v>46.5</v>
      </c>
      <c r="G320" s="162"/>
      <c r="H320" s="162">
        <v>17</v>
      </c>
      <c r="I320" s="182">
        <v>59</v>
      </c>
      <c r="J320" s="359" t="s">
        <v>802</v>
      </c>
      <c r="K320" s="130">
        <f t="shared" ref="K320" si="176">H320-F320</f>
        <v>-29.5</v>
      </c>
      <c r="L320" s="131">
        <f t="shared" ref="L320" si="177">K320/F320</f>
        <v>-0.63440860215053763</v>
      </c>
      <c r="M320" s="132" t="s">
        <v>620</v>
      </c>
      <c r="N320" s="133">
        <v>43887</v>
      </c>
      <c r="O320" s="54"/>
      <c r="P320" s="13"/>
      <c r="Q320" s="13"/>
      <c r="R320" s="14" t="s">
        <v>708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346">
        <v>137</v>
      </c>
      <c r="B321" s="188">
        <v>43396</v>
      </c>
      <c r="C321" s="188"/>
      <c r="D321" s="193" t="s">
        <v>404</v>
      </c>
      <c r="E321" s="191" t="s">
        <v>580</v>
      </c>
      <c r="F321" s="192">
        <v>156.5</v>
      </c>
      <c r="G321" s="191"/>
      <c r="H321" s="191"/>
      <c r="I321" s="213">
        <v>191</v>
      </c>
      <c r="J321" s="225" t="s">
        <v>558</v>
      </c>
      <c r="K321" s="215"/>
      <c r="L321" s="216"/>
      <c r="M321" s="214" t="s">
        <v>558</v>
      </c>
      <c r="N321" s="217"/>
      <c r="O321" s="54"/>
      <c r="P321" s="13"/>
      <c r="Q321" s="13"/>
      <c r="R321" s="14" t="s">
        <v>708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346">
        <v>138</v>
      </c>
      <c r="B322" s="188">
        <v>43439</v>
      </c>
      <c r="C322" s="188"/>
      <c r="D322" s="193" t="s">
        <v>321</v>
      </c>
      <c r="E322" s="191" t="s">
        <v>580</v>
      </c>
      <c r="F322" s="192">
        <v>259.5</v>
      </c>
      <c r="G322" s="191"/>
      <c r="H322" s="191"/>
      <c r="I322" s="213">
        <v>321</v>
      </c>
      <c r="J322" s="225" t="s">
        <v>558</v>
      </c>
      <c r="K322" s="215"/>
      <c r="L322" s="216"/>
      <c r="M322" s="214" t="s">
        <v>558</v>
      </c>
      <c r="N322" s="217"/>
      <c r="O322" s="13"/>
      <c r="P322" s="13"/>
      <c r="Q322" s="13"/>
      <c r="R322" s="14" t="s">
        <v>708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44">
        <v>139</v>
      </c>
      <c r="B323" s="160">
        <v>43439</v>
      </c>
      <c r="C323" s="160"/>
      <c r="D323" s="161" t="s">
        <v>732</v>
      </c>
      <c r="E323" s="162" t="s">
        <v>580</v>
      </c>
      <c r="F323" s="162">
        <v>715</v>
      </c>
      <c r="G323" s="162"/>
      <c r="H323" s="162">
        <v>445</v>
      </c>
      <c r="I323" s="182">
        <v>840</v>
      </c>
      <c r="J323" s="134" t="s">
        <v>782</v>
      </c>
      <c r="K323" s="130">
        <f t="shared" ref="K323:K326" si="178">H323-F323</f>
        <v>-270</v>
      </c>
      <c r="L323" s="131">
        <f t="shared" ref="L323:L326" si="179">K323/F323</f>
        <v>-0.3776223776223776</v>
      </c>
      <c r="M323" s="132" t="s">
        <v>620</v>
      </c>
      <c r="N323" s="133">
        <v>43800</v>
      </c>
      <c r="O323" s="54"/>
      <c r="P323" s="13"/>
      <c r="Q323" s="13"/>
      <c r="R323" s="14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7">
        <v>140</v>
      </c>
      <c r="B324" s="198">
        <v>43469</v>
      </c>
      <c r="C324" s="198"/>
      <c r="D324" s="151" t="s">
        <v>143</v>
      </c>
      <c r="E324" s="199" t="s">
        <v>580</v>
      </c>
      <c r="F324" s="199">
        <v>875</v>
      </c>
      <c r="G324" s="199"/>
      <c r="H324" s="199">
        <v>1165</v>
      </c>
      <c r="I324" s="219">
        <v>1185</v>
      </c>
      <c r="J324" s="137" t="s">
        <v>808</v>
      </c>
      <c r="K324" s="124">
        <f t="shared" si="178"/>
        <v>290</v>
      </c>
      <c r="L324" s="125">
        <f t="shared" si="179"/>
        <v>0.33142857142857141</v>
      </c>
      <c r="M324" s="126" t="s">
        <v>556</v>
      </c>
      <c r="N324" s="338">
        <v>43847</v>
      </c>
      <c r="O324" s="54"/>
      <c r="P324" s="13"/>
      <c r="Q324" s="13"/>
      <c r="R324" s="324" t="s">
        <v>708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141</v>
      </c>
      <c r="B325" s="198">
        <v>43559</v>
      </c>
      <c r="C325" s="198"/>
      <c r="D325" s="376" t="s">
        <v>336</v>
      </c>
      <c r="E325" s="199" t="s">
        <v>580</v>
      </c>
      <c r="F325" s="199">
        <f>387-14.63</f>
        <v>372.37</v>
      </c>
      <c r="G325" s="199"/>
      <c r="H325" s="199">
        <v>490</v>
      </c>
      <c r="I325" s="219">
        <v>490</v>
      </c>
      <c r="J325" s="137" t="s">
        <v>639</v>
      </c>
      <c r="K325" s="124">
        <f t="shared" si="178"/>
        <v>117.63</v>
      </c>
      <c r="L325" s="125">
        <f t="shared" si="179"/>
        <v>0.31589548030185027</v>
      </c>
      <c r="M325" s="126" t="s">
        <v>556</v>
      </c>
      <c r="N325" s="338">
        <v>43850</v>
      </c>
      <c r="O325" s="54"/>
      <c r="P325" s="13"/>
      <c r="Q325" s="13"/>
      <c r="R325" s="324" t="s">
        <v>708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344">
        <v>142</v>
      </c>
      <c r="B326" s="160">
        <v>43578</v>
      </c>
      <c r="C326" s="160"/>
      <c r="D326" s="161" t="s">
        <v>733</v>
      </c>
      <c r="E326" s="162" t="s">
        <v>557</v>
      </c>
      <c r="F326" s="162">
        <v>220</v>
      </c>
      <c r="G326" s="162"/>
      <c r="H326" s="162">
        <v>127.5</v>
      </c>
      <c r="I326" s="182">
        <v>284</v>
      </c>
      <c r="J326" s="359" t="s">
        <v>806</v>
      </c>
      <c r="K326" s="130">
        <f t="shared" si="178"/>
        <v>-92.5</v>
      </c>
      <c r="L326" s="131">
        <f t="shared" si="179"/>
        <v>-0.42045454545454547</v>
      </c>
      <c r="M326" s="132" t="s">
        <v>620</v>
      </c>
      <c r="N326" s="133">
        <v>43896</v>
      </c>
      <c r="O326" s="54"/>
      <c r="P326" s="13"/>
      <c r="Q326" s="13"/>
      <c r="R326" s="14" t="s">
        <v>708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7">
        <v>143</v>
      </c>
      <c r="B327" s="198">
        <v>43622</v>
      </c>
      <c r="C327" s="198"/>
      <c r="D327" s="376" t="s">
        <v>466</v>
      </c>
      <c r="E327" s="199" t="s">
        <v>557</v>
      </c>
      <c r="F327" s="199">
        <v>332.8</v>
      </c>
      <c r="G327" s="199"/>
      <c r="H327" s="199">
        <v>405</v>
      </c>
      <c r="I327" s="219">
        <v>419</v>
      </c>
      <c r="J327" s="137" t="s">
        <v>809</v>
      </c>
      <c r="K327" s="124">
        <f t="shared" ref="K327" si="180">H327-F327</f>
        <v>72.199999999999989</v>
      </c>
      <c r="L327" s="125">
        <f t="shared" ref="L327" si="181">K327/F327</f>
        <v>0.21694711538461534</v>
      </c>
      <c r="M327" s="126" t="s">
        <v>556</v>
      </c>
      <c r="N327" s="338">
        <v>43860</v>
      </c>
      <c r="O327" s="54"/>
      <c r="P327" s="13"/>
      <c r="Q327" s="13"/>
      <c r="R327" s="14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40">
        <v>144</v>
      </c>
      <c r="B328" s="139">
        <v>43641</v>
      </c>
      <c r="C328" s="139"/>
      <c r="D328" s="140" t="s">
        <v>137</v>
      </c>
      <c r="E328" s="141" t="s">
        <v>580</v>
      </c>
      <c r="F328" s="142">
        <v>386</v>
      </c>
      <c r="G328" s="143"/>
      <c r="H328" s="143">
        <v>395</v>
      </c>
      <c r="I328" s="143">
        <v>452</v>
      </c>
      <c r="J328" s="166" t="s">
        <v>799</v>
      </c>
      <c r="K328" s="167">
        <f t="shared" ref="K328" si="182">H328-F328</f>
        <v>9</v>
      </c>
      <c r="L328" s="168">
        <f t="shared" ref="L328" si="183">K328/F328</f>
        <v>2.3316062176165803E-2</v>
      </c>
      <c r="M328" s="169" t="s">
        <v>665</v>
      </c>
      <c r="N328" s="170">
        <v>43868</v>
      </c>
      <c r="O328" s="13"/>
      <c r="P328" s="13"/>
      <c r="Q328" s="13"/>
      <c r="R328" s="14" t="s">
        <v>710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347">
        <v>145</v>
      </c>
      <c r="B329" s="188">
        <v>43707</v>
      </c>
      <c r="C329" s="188"/>
      <c r="D329" s="193" t="s">
        <v>255</v>
      </c>
      <c r="E329" s="191" t="s">
        <v>580</v>
      </c>
      <c r="F329" s="191" t="s">
        <v>712</v>
      </c>
      <c r="G329" s="191"/>
      <c r="H329" s="191"/>
      <c r="I329" s="213">
        <v>190</v>
      </c>
      <c r="J329" s="225" t="s">
        <v>558</v>
      </c>
      <c r="K329" s="215"/>
      <c r="L329" s="216"/>
      <c r="M329" s="335" t="s">
        <v>558</v>
      </c>
      <c r="N329" s="217"/>
      <c r="O329" s="13"/>
      <c r="P329" s="13"/>
      <c r="Q329" s="13"/>
      <c r="R329" s="324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7">
        <v>146</v>
      </c>
      <c r="B330" s="198">
        <v>43731</v>
      </c>
      <c r="C330" s="198"/>
      <c r="D330" s="151" t="s">
        <v>418</v>
      </c>
      <c r="E330" s="199" t="s">
        <v>580</v>
      </c>
      <c r="F330" s="199">
        <v>235</v>
      </c>
      <c r="G330" s="199"/>
      <c r="H330" s="199">
        <v>295</v>
      </c>
      <c r="I330" s="219">
        <v>296</v>
      </c>
      <c r="J330" s="137" t="s">
        <v>787</v>
      </c>
      <c r="K330" s="124">
        <f t="shared" ref="K330" si="184">H330-F330</f>
        <v>60</v>
      </c>
      <c r="L330" s="125">
        <f t="shared" ref="L330" si="185">K330/F330</f>
        <v>0.25531914893617019</v>
      </c>
      <c r="M330" s="126" t="s">
        <v>556</v>
      </c>
      <c r="N330" s="338">
        <v>43844</v>
      </c>
      <c r="O330" s="54"/>
      <c r="P330" s="13"/>
      <c r="Q330" s="13"/>
      <c r="R330" s="14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147</v>
      </c>
      <c r="B331" s="198">
        <v>43752</v>
      </c>
      <c r="C331" s="198"/>
      <c r="D331" s="151" t="s">
        <v>778</v>
      </c>
      <c r="E331" s="199" t="s">
        <v>580</v>
      </c>
      <c r="F331" s="199">
        <v>277.5</v>
      </c>
      <c r="G331" s="199"/>
      <c r="H331" s="199">
        <v>333</v>
      </c>
      <c r="I331" s="219">
        <v>333</v>
      </c>
      <c r="J331" s="137" t="s">
        <v>788</v>
      </c>
      <c r="K331" s="124">
        <f t="shared" ref="K331" si="186">H331-F331</f>
        <v>55.5</v>
      </c>
      <c r="L331" s="125">
        <f t="shared" ref="L331" si="187">K331/F331</f>
        <v>0.2</v>
      </c>
      <c r="M331" s="126" t="s">
        <v>556</v>
      </c>
      <c r="N331" s="338">
        <v>43846</v>
      </c>
      <c r="O331" s="54"/>
      <c r="P331" s="13"/>
      <c r="Q331" s="13"/>
      <c r="R331" s="324" t="s">
        <v>708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7">
        <v>148</v>
      </c>
      <c r="B332" s="198">
        <v>43752</v>
      </c>
      <c r="C332" s="198"/>
      <c r="D332" s="151" t="s">
        <v>777</v>
      </c>
      <c r="E332" s="199" t="s">
        <v>580</v>
      </c>
      <c r="F332" s="199">
        <v>930</v>
      </c>
      <c r="G332" s="199"/>
      <c r="H332" s="199">
        <v>1165</v>
      </c>
      <c r="I332" s="219">
        <v>1200</v>
      </c>
      <c r="J332" s="137" t="s">
        <v>789</v>
      </c>
      <c r="K332" s="124">
        <f t="shared" ref="K332" si="188">H332-F332</f>
        <v>235</v>
      </c>
      <c r="L332" s="125">
        <f t="shared" ref="L332" si="189">K332/F332</f>
        <v>0.25268817204301075</v>
      </c>
      <c r="M332" s="126" t="s">
        <v>556</v>
      </c>
      <c r="N332" s="338">
        <v>43847</v>
      </c>
      <c r="O332" s="54"/>
      <c r="P332" s="13"/>
      <c r="Q332" s="13"/>
      <c r="R332" s="324" t="s">
        <v>710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6">
        <v>149</v>
      </c>
      <c r="B333" s="327">
        <v>43753</v>
      </c>
      <c r="C333" s="202"/>
      <c r="D333" s="348" t="s">
        <v>776</v>
      </c>
      <c r="E333" s="329" t="s">
        <v>580</v>
      </c>
      <c r="F333" s="331">
        <v>111</v>
      </c>
      <c r="G333" s="329"/>
      <c r="H333" s="329"/>
      <c r="I333" s="333">
        <v>141</v>
      </c>
      <c r="J333" s="225" t="s">
        <v>558</v>
      </c>
      <c r="K333" s="225"/>
      <c r="L333" s="119"/>
      <c r="M333" s="337" t="s">
        <v>558</v>
      </c>
      <c r="N333" s="227"/>
      <c r="O333" s="13"/>
      <c r="P333" s="13"/>
      <c r="Q333" s="13"/>
      <c r="R333" s="324" t="s">
        <v>710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150</v>
      </c>
      <c r="B334" s="198">
        <v>43753</v>
      </c>
      <c r="C334" s="198"/>
      <c r="D334" s="151" t="s">
        <v>775</v>
      </c>
      <c r="E334" s="199" t="s">
        <v>580</v>
      </c>
      <c r="F334" s="200">
        <v>296</v>
      </c>
      <c r="G334" s="199"/>
      <c r="H334" s="199">
        <v>370</v>
      </c>
      <c r="I334" s="219">
        <v>370</v>
      </c>
      <c r="J334" s="137" t="s">
        <v>639</v>
      </c>
      <c r="K334" s="124">
        <f t="shared" ref="K334:K335" si="190">H334-F334</f>
        <v>74</v>
      </c>
      <c r="L334" s="125">
        <f t="shared" ref="L334:L335" si="191">K334/F334</f>
        <v>0.25</v>
      </c>
      <c r="M334" s="126" t="s">
        <v>556</v>
      </c>
      <c r="N334" s="338">
        <v>43853</v>
      </c>
      <c r="O334" s="54"/>
      <c r="P334" s="13"/>
      <c r="Q334" s="13"/>
      <c r="R334" s="324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7">
        <v>151</v>
      </c>
      <c r="B335" s="198">
        <v>43754</v>
      </c>
      <c r="C335" s="198"/>
      <c r="D335" s="151" t="s">
        <v>774</v>
      </c>
      <c r="E335" s="199" t="s">
        <v>580</v>
      </c>
      <c r="F335" s="200">
        <v>300</v>
      </c>
      <c r="G335" s="199"/>
      <c r="H335" s="199">
        <v>382.5</v>
      </c>
      <c r="I335" s="219">
        <v>344</v>
      </c>
      <c r="J335" s="465" t="s">
        <v>843</v>
      </c>
      <c r="K335" s="124">
        <f t="shared" si="190"/>
        <v>82.5</v>
      </c>
      <c r="L335" s="125">
        <f t="shared" si="191"/>
        <v>0.27500000000000002</v>
      </c>
      <c r="M335" s="126" t="s">
        <v>556</v>
      </c>
      <c r="N335" s="338">
        <v>44238</v>
      </c>
      <c r="O335" s="13"/>
      <c r="P335" s="13"/>
      <c r="Q335" s="13"/>
      <c r="R335" s="324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26">
        <v>152</v>
      </c>
      <c r="B336" s="202">
        <v>43832</v>
      </c>
      <c r="C336" s="202"/>
      <c r="D336" s="206" t="s">
        <v>758</v>
      </c>
      <c r="E336" s="203" t="s">
        <v>580</v>
      </c>
      <c r="F336" s="204" t="s">
        <v>786</v>
      </c>
      <c r="G336" s="203"/>
      <c r="H336" s="203"/>
      <c r="I336" s="224">
        <v>590</v>
      </c>
      <c r="J336" s="225" t="s">
        <v>558</v>
      </c>
      <c r="K336" s="225"/>
      <c r="L336" s="119"/>
      <c r="M336" s="323" t="s">
        <v>558</v>
      </c>
      <c r="N336" s="227"/>
      <c r="O336" s="13"/>
      <c r="P336" s="13"/>
      <c r="Q336" s="13"/>
      <c r="R336" s="324" t="s">
        <v>710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7">
        <v>153</v>
      </c>
      <c r="B337" s="198">
        <v>43966</v>
      </c>
      <c r="C337" s="198"/>
      <c r="D337" s="151" t="s">
        <v>64</v>
      </c>
      <c r="E337" s="199" t="s">
        <v>580</v>
      </c>
      <c r="F337" s="200">
        <v>67.5</v>
      </c>
      <c r="G337" s="199"/>
      <c r="H337" s="199">
        <v>86</v>
      </c>
      <c r="I337" s="219">
        <v>86</v>
      </c>
      <c r="J337" s="137" t="s">
        <v>818</v>
      </c>
      <c r="K337" s="124">
        <f t="shared" ref="K337" si="192">H337-F337</f>
        <v>18.5</v>
      </c>
      <c r="L337" s="125">
        <f t="shared" ref="L337" si="193">K337/F337</f>
        <v>0.27407407407407408</v>
      </c>
      <c r="M337" s="126" t="s">
        <v>556</v>
      </c>
      <c r="N337" s="338">
        <v>44008</v>
      </c>
      <c r="O337" s="54"/>
      <c r="P337" s="13"/>
      <c r="Q337" s="13"/>
      <c r="R337" s="324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201">
        <v>154</v>
      </c>
      <c r="B338" s="202">
        <v>44035</v>
      </c>
      <c r="C338" s="202"/>
      <c r="D338" s="206" t="s">
        <v>465</v>
      </c>
      <c r="E338" s="203" t="s">
        <v>580</v>
      </c>
      <c r="F338" s="204" t="s">
        <v>821</v>
      </c>
      <c r="G338" s="203"/>
      <c r="H338" s="203"/>
      <c r="I338" s="224">
        <v>296</v>
      </c>
      <c r="J338" s="225" t="s">
        <v>558</v>
      </c>
      <c r="K338" s="225"/>
      <c r="L338" s="119"/>
      <c r="M338" s="226"/>
      <c r="N338" s="227"/>
      <c r="O338" s="13"/>
      <c r="P338" s="13"/>
      <c r="Q338" s="13"/>
      <c r="R338" s="324" t="s">
        <v>710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97">
        <v>155</v>
      </c>
      <c r="B339" s="198">
        <v>44092</v>
      </c>
      <c r="C339" s="198"/>
      <c r="D339" s="151" t="s">
        <v>398</v>
      </c>
      <c r="E339" s="199" t="s">
        <v>580</v>
      </c>
      <c r="F339" s="199">
        <v>206</v>
      </c>
      <c r="G339" s="199"/>
      <c r="H339" s="199">
        <v>248</v>
      </c>
      <c r="I339" s="219">
        <v>248</v>
      </c>
      <c r="J339" s="137" t="s">
        <v>639</v>
      </c>
      <c r="K339" s="124">
        <f t="shared" ref="K339:K340" si="194">H339-F339</f>
        <v>42</v>
      </c>
      <c r="L339" s="125">
        <f t="shared" ref="L339:L340" si="195">K339/F339</f>
        <v>0.20388349514563106</v>
      </c>
      <c r="M339" s="126" t="s">
        <v>556</v>
      </c>
      <c r="N339" s="338">
        <v>44214</v>
      </c>
      <c r="O339" s="54"/>
      <c r="P339" s="13"/>
      <c r="Q339" s="13"/>
      <c r="R339" s="324" t="s">
        <v>710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7">
        <v>156</v>
      </c>
      <c r="B340" s="198">
        <v>44140</v>
      </c>
      <c r="C340" s="198"/>
      <c r="D340" s="151" t="s">
        <v>398</v>
      </c>
      <c r="E340" s="199" t="s">
        <v>580</v>
      </c>
      <c r="F340" s="199">
        <v>182.5</v>
      </c>
      <c r="G340" s="199"/>
      <c r="H340" s="199">
        <v>248</v>
      </c>
      <c r="I340" s="219">
        <v>248</v>
      </c>
      <c r="J340" s="137" t="s">
        <v>639</v>
      </c>
      <c r="K340" s="124">
        <f t="shared" si="194"/>
        <v>65.5</v>
      </c>
      <c r="L340" s="125">
        <f t="shared" si="195"/>
        <v>0.35890410958904112</v>
      </c>
      <c r="M340" s="126" t="s">
        <v>556</v>
      </c>
      <c r="N340" s="338">
        <v>44214</v>
      </c>
      <c r="O340" s="54"/>
      <c r="P340" s="13"/>
      <c r="Q340" s="13"/>
      <c r="R340" s="324" t="s">
        <v>710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201">
        <v>157</v>
      </c>
      <c r="B341" s="202">
        <v>44140</v>
      </c>
      <c r="C341" s="202"/>
      <c r="D341" s="206" t="s">
        <v>321</v>
      </c>
      <c r="E341" s="203" t="s">
        <v>580</v>
      </c>
      <c r="F341" s="204" t="s">
        <v>825</v>
      </c>
      <c r="G341" s="203"/>
      <c r="H341" s="203"/>
      <c r="I341" s="224">
        <v>320</v>
      </c>
      <c r="J341" s="225" t="s">
        <v>558</v>
      </c>
      <c r="K341" s="225"/>
      <c r="L341" s="119"/>
      <c r="M341" s="226"/>
      <c r="N341" s="227"/>
      <c r="O341" s="13"/>
      <c r="P341" s="13"/>
      <c r="Q341" s="13"/>
      <c r="R341" s="324" t="s">
        <v>710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97">
        <v>158</v>
      </c>
      <c r="B342" s="198">
        <v>44140</v>
      </c>
      <c r="C342" s="198"/>
      <c r="D342" s="151" t="s">
        <v>461</v>
      </c>
      <c r="E342" s="199" t="s">
        <v>580</v>
      </c>
      <c r="F342" s="200">
        <v>925</v>
      </c>
      <c r="G342" s="199"/>
      <c r="H342" s="199">
        <v>1095</v>
      </c>
      <c r="I342" s="219">
        <v>1093</v>
      </c>
      <c r="J342" s="465" t="s">
        <v>829</v>
      </c>
      <c r="K342" s="124">
        <f t="shared" ref="K342" si="196">H342-F342</f>
        <v>170</v>
      </c>
      <c r="L342" s="125">
        <f t="shared" ref="L342" si="197">K342/F342</f>
        <v>0.18378378378378379</v>
      </c>
      <c r="M342" s="126" t="s">
        <v>556</v>
      </c>
      <c r="N342" s="338">
        <v>44201</v>
      </c>
      <c r="O342" s="13"/>
      <c r="P342" s="13"/>
      <c r="Q342" s="13"/>
      <c r="R342" s="324" t="s">
        <v>710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197">
        <v>159</v>
      </c>
      <c r="B343" s="198">
        <v>44140</v>
      </c>
      <c r="C343" s="198"/>
      <c r="D343" s="151" t="s">
        <v>336</v>
      </c>
      <c r="E343" s="199" t="s">
        <v>580</v>
      </c>
      <c r="F343" s="200">
        <v>332.5</v>
      </c>
      <c r="G343" s="199"/>
      <c r="H343" s="199">
        <v>393</v>
      </c>
      <c r="I343" s="219">
        <v>406</v>
      </c>
      <c r="J343" s="465" t="s">
        <v>888</v>
      </c>
      <c r="K343" s="124">
        <f t="shared" ref="K343" si="198">H343-F343</f>
        <v>60.5</v>
      </c>
      <c r="L343" s="125">
        <f t="shared" ref="L343" si="199">K343/F343</f>
        <v>0.18195488721804512</v>
      </c>
      <c r="M343" s="126" t="s">
        <v>556</v>
      </c>
      <c r="N343" s="338">
        <v>44256</v>
      </c>
      <c r="O343" s="13"/>
      <c r="P343" s="13"/>
      <c r="Q343" s="13"/>
      <c r="R343" s="324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201">
        <v>160</v>
      </c>
      <c r="B344" s="202">
        <v>44141</v>
      </c>
      <c r="C344" s="202"/>
      <c r="D344" s="206" t="s">
        <v>465</v>
      </c>
      <c r="E344" s="203" t="s">
        <v>580</v>
      </c>
      <c r="F344" s="204" t="s">
        <v>826</v>
      </c>
      <c r="G344" s="203"/>
      <c r="H344" s="203"/>
      <c r="I344" s="224">
        <v>290</v>
      </c>
      <c r="J344" s="225" t="s">
        <v>558</v>
      </c>
      <c r="K344" s="225"/>
      <c r="L344" s="119"/>
      <c r="M344" s="226"/>
      <c r="N344" s="227"/>
      <c r="O344" s="13"/>
      <c r="P344" s="13"/>
      <c r="Q344" s="13"/>
      <c r="R344" s="324" t="s">
        <v>710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201">
        <v>161</v>
      </c>
      <c r="B345" s="202">
        <v>44187</v>
      </c>
      <c r="C345" s="202"/>
      <c r="D345" s="206" t="s">
        <v>754</v>
      </c>
      <c r="E345" s="203" t="s">
        <v>580</v>
      </c>
      <c r="F345" s="458" t="s">
        <v>828</v>
      </c>
      <c r="G345" s="203"/>
      <c r="H345" s="203"/>
      <c r="I345" s="224">
        <v>239</v>
      </c>
      <c r="J345" s="459" t="s">
        <v>558</v>
      </c>
      <c r="K345" s="225"/>
      <c r="L345" s="119"/>
      <c r="M345" s="226"/>
      <c r="N345" s="227"/>
      <c r="O345" s="13"/>
      <c r="P345" s="13"/>
      <c r="Q345" s="13"/>
      <c r="R345" s="324" t="s">
        <v>710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201">
        <v>162</v>
      </c>
      <c r="B346" s="202">
        <v>44258</v>
      </c>
      <c r="C346" s="202"/>
      <c r="D346" s="206" t="s">
        <v>758</v>
      </c>
      <c r="E346" s="203" t="s">
        <v>580</v>
      </c>
      <c r="F346" s="204" t="s">
        <v>786</v>
      </c>
      <c r="G346" s="203"/>
      <c r="H346" s="203"/>
      <c r="I346" s="224">
        <v>590</v>
      </c>
      <c r="J346" s="225" t="s">
        <v>558</v>
      </c>
      <c r="K346" s="225"/>
      <c r="L346" s="119"/>
      <c r="M346" s="323"/>
      <c r="N346" s="227"/>
      <c r="O346" s="13"/>
      <c r="P346" s="13"/>
      <c r="R346" s="324" t="s">
        <v>710</v>
      </c>
    </row>
    <row r="347" spans="1:26">
      <c r="A347" s="201">
        <v>163</v>
      </c>
      <c r="B347" s="202">
        <v>44274</v>
      </c>
      <c r="C347" s="202"/>
      <c r="D347" s="206" t="s">
        <v>336</v>
      </c>
      <c r="E347" s="561" t="s">
        <v>580</v>
      </c>
      <c r="F347" s="458" t="s">
        <v>1048</v>
      </c>
      <c r="G347" s="203"/>
      <c r="H347" s="203"/>
      <c r="I347" s="224">
        <v>420</v>
      </c>
      <c r="J347" s="459" t="s">
        <v>558</v>
      </c>
      <c r="K347" s="225"/>
      <c r="L347" s="119"/>
      <c r="M347" s="226"/>
      <c r="N347" s="227"/>
      <c r="O347" s="13"/>
      <c r="R347" s="562" t="s">
        <v>710</v>
      </c>
    </row>
    <row r="348" spans="1:26">
      <c r="A348" s="201"/>
      <c r="B348" s="202"/>
      <c r="C348" s="202"/>
      <c r="D348" s="206"/>
      <c r="E348" s="203"/>
      <c r="F348" s="204"/>
      <c r="G348" s="203"/>
      <c r="H348" s="203"/>
      <c r="I348" s="224"/>
      <c r="J348" s="225"/>
      <c r="K348" s="225"/>
      <c r="L348" s="119"/>
      <c r="M348" s="226"/>
      <c r="N348" s="227"/>
      <c r="O348" s="13"/>
      <c r="R348" s="228"/>
    </row>
    <row r="349" spans="1:26">
      <c r="A349" s="201"/>
      <c r="B349" s="202"/>
      <c r="C349" s="202"/>
      <c r="D349" s="206"/>
      <c r="E349" s="203"/>
      <c r="F349" s="204"/>
      <c r="G349" s="203"/>
      <c r="H349" s="203"/>
      <c r="I349" s="224"/>
      <c r="J349" s="225"/>
      <c r="K349" s="225"/>
      <c r="L349" s="119"/>
      <c r="M349" s="226"/>
      <c r="N349" s="227"/>
      <c r="O349" s="13"/>
      <c r="R349" s="228"/>
    </row>
    <row r="350" spans="1:26">
      <c r="A350" s="201"/>
      <c r="B350" s="192" t="s">
        <v>781</v>
      </c>
      <c r="O350" s="13"/>
      <c r="R350" s="228"/>
    </row>
    <row r="351" spans="1:26">
      <c r="R351" s="228"/>
    </row>
    <row r="352" spans="1:26">
      <c r="R352" s="228"/>
    </row>
    <row r="353" spans="1:18">
      <c r="R353" s="228"/>
    </row>
    <row r="354" spans="1:18">
      <c r="R354" s="228"/>
    </row>
    <row r="355" spans="1:18">
      <c r="R355" s="228"/>
    </row>
    <row r="356" spans="1:18">
      <c r="R356" s="228"/>
    </row>
    <row r="357" spans="1:18">
      <c r="R357" s="228"/>
    </row>
    <row r="367" spans="1:18">
      <c r="A367" s="207"/>
    </row>
    <row r="368" spans="1:18">
      <c r="A368" s="207"/>
      <c r="F368" s="460"/>
    </row>
    <row r="369" spans="1:1">
      <c r="A369" s="203"/>
    </row>
  </sheetData>
  <autoFilter ref="R1:R365"/>
  <mergeCells count="10">
    <mergeCell ref="A121:A122"/>
    <mergeCell ref="B121:B122"/>
    <mergeCell ref="J121:J122"/>
    <mergeCell ref="P71:P72"/>
    <mergeCell ref="A71:A72"/>
    <mergeCell ref="B71:B72"/>
    <mergeCell ref="J71:J72"/>
    <mergeCell ref="M71:M72"/>
    <mergeCell ref="N71:N72"/>
    <mergeCell ref="O71:O7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2021-03-22T02:16:08Z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