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F&amp;O)'!$R$1:$R$335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/>
  <c r="K122"/>
  <c r="M122" s="1"/>
  <c r="K121"/>
  <c r="M121" s="1"/>
  <c r="K120"/>
  <c r="M120" s="1"/>
  <c r="L52"/>
  <c r="K52"/>
  <c r="L88"/>
  <c r="K88"/>
  <c r="L86"/>
  <c r="K86"/>
  <c r="L85"/>
  <c r="K85"/>
  <c r="M85" s="1"/>
  <c r="L83"/>
  <c r="K83"/>
  <c r="L84"/>
  <c r="K84"/>
  <c r="M52" l="1"/>
  <c r="M88"/>
  <c r="M86"/>
  <c r="M83"/>
  <c r="M84"/>
  <c r="L18" l="1"/>
  <c r="M18" s="1"/>
  <c r="K18"/>
  <c r="K119"/>
  <c r="M119" s="1"/>
  <c r="L87"/>
  <c r="K87"/>
  <c r="K118"/>
  <c r="M118" s="1"/>
  <c r="K117"/>
  <c r="M117" s="1"/>
  <c r="K115"/>
  <c r="M115" s="1"/>
  <c r="K116"/>
  <c r="M116" s="1"/>
  <c r="L19"/>
  <c r="M19" s="1"/>
  <c r="K19"/>
  <c r="L79"/>
  <c r="K79"/>
  <c r="K323"/>
  <c r="L323" s="1"/>
  <c r="K114"/>
  <c r="M114" s="1"/>
  <c r="K113"/>
  <c r="M113" s="1"/>
  <c r="K112"/>
  <c r="M112" s="1"/>
  <c r="M111"/>
  <c r="K111"/>
  <c r="L81"/>
  <c r="K81"/>
  <c r="L80"/>
  <c r="K80"/>
  <c r="L23"/>
  <c r="K23"/>
  <c r="K77"/>
  <c r="L77"/>
  <c r="L76"/>
  <c r="K76"/>
  <c r="P22"/>
  <c r="P21"/>
  <c r="K106"/>
  <c r="M106" s="1"/>
  <c r="K110"/>
  <c r="M110" s="1"/>
  <c r="M109"/>
  <c r="K109"/>
  <c r="K108"/>
  <c r="M108" s="1"/>
  <c r="L51"/>
  <c r="K51"/>
  <c r="K107"/>
  <c r="M107" s="1"/>
  <c r="L50"/>
  <c r="K50"/>
  <c r="L75"/>
  <c r="K75"/>
  <c r="L74"/>
  <c r="K74"/>
  <c r="L71"/>
  <c r="K71"/>
  <c r="L73"/>
  <c r="K73"/>
  <c r="L49"/>
  <c r="K49"/>
  <c r="L48"/>
  <c r="K48"/>
  <c r="L44"/>
  <c r="K44"/>
  <c r="L72"/>
  <c r="K72"/>
  <c r="L46"/>
  <c r="K46"/>
  <c r="L42"/>
  <c r="K42"/>
  <c r="L40"/>
  <c r="K40"/>
  <c r="L70"/>
  <c r="K70"/>
  <c r="L45"/>
  <c r="K45"/>
  <c r="L20"/>
  <c r="K20"/>
  <c r="L66"/>
  <c r="K66"/>
  <c r="L69"/>
  <c r="K69"/>
  <c r="K105"/>
  <c r="M105" s="1"/>
  <c r="L43"/>
  <c r="K43"/>
  <c r="L68"/>
  <c r="K68"/>
  <c r="L67"/>
  <c r="K67"/>
  <c r="K104"/>
  <c r="M104" s="1"/>
  <c r="K97"/>
  <c r="M97" s="1"/>
  <c r="L37"/>
  <c r="K37"/>
  <c r="M64"/>
  <c r="L64"/>
  <c r="K65"/>
  <c r="K64"/>
  <c r="L63"/>
  <c r="K63"/>
  <c r="K103"/>
  <c r="M103" s="1"/>
  <c r="L14"/>
  <c r="K14"/>
  <c r="L34"/>
  <c r="K34"/>
  <c r="K102"/>
  <c r="M102" s="1"/>
  <c r="L41"/>
  <c r="K41"/>
  <c r="L39"/>
  <c r="L38"/>
  <c r="P15"/>
  <c r="K39"/>
  <c r="K38"/>
  <c r="K101"/>
  <c r="M101" s="1"/>
  <c r="L35"/>
  <c r="K35"/>
  <c r="K98"/>
  <c r="M98" s="1"/>
  <c r="L36"/>
  <c r="K36"/>
  <c r="K100"/>
  <c r="K99"/>
  <c r="K96"/>
  <c r="M96" s="1"/>
  <c r="K13"/>
  <c r="L13"/>
  <c r="L17"/>
  <c r="K17"/>
  <c r="L16"/>
  <c r="K16"/>
  <c r="L12"/>
  <c r="K12"/>
  <c r="K312"/>
  <c r="L312" s="1"/>
  <c r="K302"/>
  <c r="L302" s="1"/>
  <c r="P10"/>
  <c r="M79" l="1"/>
  <c r="M87"/>
  <c r="M23"/>
  <c r="M81"/>
  <c r="M80"/>
  <c r="M51"/>
  <c r="M76"/>
  <c r="M77"/>
  <c r="M50"/>
  <c r="M40"/>
  <c r="M74"/>
  <c r="M45"/>
  <c r="M46"/>
  <c r="M49"/>
  <c r="M48"/>
  <c r="M66"/>
  <c r="M44"/>
  <c r="M43"/>
  <c r="M69"/>
  <c r="M75"/>
  <c r="M71"/>
  <c r="M73"/>
  <c r="M37"/>
  <c r="M72"/>
  <c r="M42"/>
  <c r="M20"/>
  <c r="M68"/>
  <c r="M70"/>
  <c r="M67"/>
  <c r="M14"/>
  <c r="M41"/>
  <c r="M34"/>
  <c r="M63"/>
  <c r="M38"/>
  <c r="M39"/>
  <c r="M35"/>
  <c r="M36"/>
  <c r="M17"/>
  <c r="M13"/>
  <c r="M12"/>
  <c r="M16"/>
  <c r="P11"/>
  <c r="K318" l="1"/>
  <c r="L318" s="1"/>
  <c r="L62" l="1"/>
  <c r="K62"/>
  <c r="M62" l="1"/>
  <c r="K319" l="1"/>
  <c r="L319" s="1"/>
  <c r="K316" l="1"/>
  <c r="L316" s="1"/>
  <c r="K295"/>
  <c r="L295" s="1"/>
  <c r="K315"/>
  <c r="L315" s="1"/>
  <c r="K314"/>
  <c r="L314" s="1"/>
  <c r="K313"/>
  <c r="L313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F291"/>
  <c r="K291" s="1"/>
  <c r="L291" s="1"/>
  <c r="K290"/>
  <c r="L290" s="1"/>
  <c r="K289"/>
  <c r="L289" s="1"/>
  <c r="K288"/>
  <c r="L288" s="1"/>
  <c r="K287"/>
  <c r="L287" s="1"/>
  <c r="K286"/>
  <c r="L286" s="1"/>
  <c r="F285"/>
  <c r="K285" s="1"/>
  <c r="L285" s="1"/>
  <c r="F284"/>
  <c r="K284" s="1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3"/>
  <c r="L263" s="1"/>
  <c r="F262"/>
  <c r="K262" s="1"/>
  <c r="L262" s="1"/>
  <c r="K261"/>
  <c r="L261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2"/>
  <c r="L232" s="1"/>
  <c r="K230"/>
  <c r="L230" s="1"/>
  <c r="K229"/>
  <c r="L229" s="1"/>
  <c r="K228"/>
  <c r="L228" s="1"/>
  <c r="K226"/>
  <c r="L226" s="1"/>
  <c r="K225"/>
  <c r="L225" s="1"/>
  <c r="K224"/>
  <c r="L224" s="1"/>
  <c r="K223"/>
  <c r="K222"/>
  <c r="L222" s="1"/>
  <c r="K221"/>
  <c r="L221" s="1"/>
  <c r="K219"/>
  <c r="L219" s="1"/>
  <c r="K218"/>
  <c r="L218" s="1"/>
  <c r="K217"/>
  <c r="L217" s="1"/>
  <c r="K216"/>
  <c r="L216" s="1"/>
  <c r="K215"/>
  <c r="L215" s="1"/>
  <c r="F214"/>
  <c r="K214" s="1"/>
  <c r="L214" s="1"/>
  <c r="H213"/>
  <c r="K213" s="1"/>
  <c r="L213" s="1"/>
  <c r="K210"/>
  <c r="L210" s="1"/>
  <c r="K209"/>
  <c r="L209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79"/>
  <c r="K179" s="1"/>
  <c r="L179" s="1"/>
  <c r="F178"/>
  <c r="K178" s="1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M7"/>
  <c r="D7" i="5"/>
  <c r="K6" i="4"/>
  <c r="K6" i="3"/>
  <c r="L6" i="2"/>
</calcChain>
</file>

<file path=xl/sharedStrings.xml><?xml version="1.0" encoding="utf-8"?>
<sst xmlns="http://schemas.openxmlformats.org/spreadsheetml/2006/main" count="3191" uniqueCount="1207">
  <si>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</si>
  <si>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</si>
  <si>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</si>
  <si>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</si>
  <si>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</si>
  <si>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</si>
  <si>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</si>
  <si>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</si>
  <si>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</si>
  <si>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</si>
  <si>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</si>
  <si>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</si>
  <si>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</si>
  <si>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</si>
  <si>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</si>
  <si>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</si>
  <si>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</si>
  <si>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</si>
  <si>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</si>
  <si>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</si>
  <si>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</si>
  <si>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</si>
  <si>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</si>
  <si>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</si>
  <si>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</si>
  <si>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</si>
  <si>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</si>
  <si>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</si>
  <si>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</si>
  <si>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</si>
  <si>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</si>
  <si>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</si>
  <si>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</si>
  <si>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</si>
  <si>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</si>
  <si>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</si>
  <si>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</si>
  <si>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</si>
  <si>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</si>
  <si>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</si>
  <si>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</si>
  <si>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</si>
  <si>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</si>
  <si>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</si>
  <si>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</si>
  <si>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</si>
  <si>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</si>
  <si>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</si>
  <si>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</si>
  <si>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</si>
  <si>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</si>
  <si>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</si>
  <si>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</si>
  <si>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</si>
  <si>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</si>
  <si>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</si>
  <si>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</si>
  <si>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</si>
  <si>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</si>
  <si>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</si>
  <si>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</si>
  <si>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</si>
  <si>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</si>
  <si>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</si>
  <si>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</si>
  <si>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</si>
  <si>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</si>
  <si>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</si>
  <si>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</si>
  <si>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</si>
  <si>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</si>
  <si>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</si>
  <si>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</si>
  <si>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</si>
  <si>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</si>
  <si>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</si>
  <si>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</si>
  <si>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</si>
  <si>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</si>
  <si>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</si>
  <si>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</si>
  <si>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</si>
  <si>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</si>
  <si>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</si>
  <si>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</si>
  <si>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</si>
  <si>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</si>
  <si>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</si>
  <si>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</si>
  <si>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</si>
  <si>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</si>
  <si>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</si>
  <si>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</si>
  <si>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</si>
  <si>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</si>
  <si>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</si>
  <si>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</si>
  <si>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</si>
  <si>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</si>
  <si>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</si>
  <si>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</si>
  <si>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</si>
  <si>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</si>
  <si>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</si>
  <si>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</si>
  <si>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</si>
  <si>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</si>
  <si>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</si>
  <si>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</si>
  <si>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</si>
  <si>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</si>
  <si>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</si>
  <si>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</si>
  <si>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</si>
  <si>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</si>
  <si>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</si>
  <si>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</si>
  <si>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</si>
  <si>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</si>
  <si>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</si>
  <si>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</si>
  <si>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</si>
  <si>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</si>
  <si>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</si>
  <si>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</si>
  <si>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</si>
  <si>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</si>
  <si>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</si>
  <si>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</si>
  <si>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</si>
  <si>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</si>
  <si>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</si>
  <si>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</si>
  <si>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</si>
  <si>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</si>
  <si>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</si>
  <si>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</si>
  <si>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</si>
  <si>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</si>
  <si>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</si>
  <si>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</si>
  <si>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</si>
  <si>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</si>
  <si>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</si>
  <si>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</si>
  <si>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</si>
  <si>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</si>
  <si>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</si>
  <si>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</si>
  <si>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</si>
  <si>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</si>
  <si>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</si>
  <si>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</si>
  <si>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</si>
  <si>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</si>
  <si>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</si>
  <si>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</si>
  <si>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</si>
  <si>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</si>
  <si>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</si>
  <si>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</si>
  <si>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</si>
  <si>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</si>
  <si>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</si>
  <si>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</si>
  <si>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</si>
  <si>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</si>
  <si>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</si>
  <si>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</si>
  <si>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</si>
  <si>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</si>
  <si>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</si>
  <si>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</si>
  <si>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</si>
  <si>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</si>
  <si>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</si>
  <si>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</si>
  <si>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</si>
  <si>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</si>
  <si>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</si>
  <si>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</si>
  <si>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</si>
  <si>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</si>
  <si>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</si>
  <si>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</si>
  <si>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</si>
  <si>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</si>
  <si>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</si>
  <si>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</si>
  <si>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</si>
  <si>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</si>
  <si>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</si>
  <si>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</si>
  <si>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</si>
  <si>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</si>
  <si>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</si>
  <si>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</si>
  <si>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</si>
  <si>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</si>
  <si>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</si>
  <si>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</si>
  <si>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</si>
  <si>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</si>
  <si>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</si>
  <si>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</si>
  <si>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</si>
  <si>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</si>
  <si>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</si>
  <si>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</si>
  <si>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</si>
  <si>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</si>
  <si>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</si>
  <si>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</si>
  <si>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</si>
  <si>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</si>
  <si>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</si>
  <si>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</si>
  <si>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</si>
  <si>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</si>
  <si>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</si>
  <si>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</si>
  <si>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</si>
  <si>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</si>
  <si>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</si>
  <si>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</si>
  <si>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</si>
  <si>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</si>
  <si>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</si>
  <si>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</si>
  <si>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</si>
  <si>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</si>
  <si>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</si>
  <si>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</si>
  <si>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</si>
  <si>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</si>
  <si>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</si>
  <si>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</si>
  <si>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</si>
  <si>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</si>
  <si>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</si>
  <si>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</si>
  <si>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</si>
  <si>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</si>
  <si>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</si>
  <si>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</si>
  <si>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</si>
  <si>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</si>
  <si>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</si>
  <si>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</si>
  <si>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</si>
  <si>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</si>
  <si>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</si>
  <si>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</si>
  <si>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</si>
  <si>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</si>
  <si>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</si>
  <si>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</si>
  <si>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</si>
  <si>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</si>
  <si>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</si>
  <si>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</si>
  <si>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</si>
  <si>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</si>
  <si>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</si>
  <si>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</si>
  <si>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</si>
  <si>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</si>
  <si>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</si>
  <si>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</si>
  <si>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</si>
  <si>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</si>
  <si>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</si>
  <si>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</si>
  <si>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</si>
  <si>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</si>
  <si>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</si>
  <si>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</si>
  <si>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</si>
  <si>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</si>
  <si>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</si>
  <si>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</si>
  <si>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</si>
  <si>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</si>
  <si>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</si>
  <si>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</si>
  <si>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</si>
  <si>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</si>
  <si>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</si>
  <si>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</si>
  <si>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</si>
  <si>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</si>
  <si>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</si>
  <si>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</si>
  <si>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</si>
  <si>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</si>
  <si>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</si>
  <si>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</si>
  <si>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</si>
  <si>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</si>
  <si>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</si>
  <si>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</si>
  <si>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</si>
  <si>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</si>
  <si>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</si>
  <si>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</si>
  <si>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</si>
  <si>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</si>
  <si>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</si>
  <si>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</si>
  <si>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</si>
  <si>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</si>
  <si>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</si>
  <si>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</si>
  <si>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</si>
  <si>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</si>
  <si>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</si>
  <si>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</si>
  <si>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</si>
  <si>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</si>
  <si>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</si>
  <si>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</si>
  <si>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</si>
  <si>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</si>
  <si>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</si>
  <si>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</si>
  <si>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</si>
  <si>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</si>
  <si>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</si>
  <si>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</si>
  <si>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</si>
  <si>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</si>
  <si>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</si>
  <si>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</si>
  <si>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</si>
  <si>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</si>
  <si>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</si>
  <si>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</si>
  <si>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</si>
  <si>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</si>
  <si>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</si>
  <si>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</si>
  <si>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</si>
  <si>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</si>
  <si>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</si>
  <si>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</si>
  <si>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</si>
  <si>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</si>
  <si>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</si>
  <si>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</si>
  <si>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</si>
  <si>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</si>
  <si>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</si>
  <si>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</si>
  <si>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</si>
  <si>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</si>
  <si>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</si>
  <si>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</si>
  <si>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</si>
  <si>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</si>
  <si>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</si>
  <si>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</si>
  <si>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</si>
  <si>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</si>
  <si>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</si>
  <si>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</si>
  <si>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</si>
  <si>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</si>
  <si>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</si>
  <si>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</si>
  <si>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</si>
  <si>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</si>
  <si>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</si>
  <si>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</si>
  <si>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</si>
  <si>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</si>
  <si>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</si>
  <si>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</si>
  <si>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</si>
  <si>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</si>
  <si>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</si>
  <si>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</si>
  <si>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</si>
  <si>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</si>
  <si>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</si>
  <si>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</si>
  <si>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</si>
  <si>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</si>
  <si>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</si>
  <si>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</si>
  <si>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</si>
  <si>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</si>
  <si>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</si>
  <si>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</si>
  <si>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</si>
  <si>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</si>
  <si>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</si>
  <si>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</si>
  <si>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</si>
  <si>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</si>
  <si>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</si>
  <si>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</si>
  <si>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</si>
  <si>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</si>
  <si>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</si>
  <si>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</si>
  <si>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</si>
  <si>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</si>
  <si>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</si>
  <si>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</si>
  <si>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</si>
  <si>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</si>
  <si>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</si>
  <si>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</si>
  <si>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</si>
  <si>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</si>
  <si>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</si>
  <si>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</si>
  <si>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</si>
  <si>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</si>
  <si>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</si>
  <si>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</si>
  <si>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</si>
  <si>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</si>
  <si>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</si>
  <si>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</si>
  <si>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</si>
  <si>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</si>
  <si>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</si>
  <si>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</si>
  <si>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</si>
  <si>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</si>
  <si>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</si>
  <si>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</si>
  <si>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</si>
  <si>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</si>
  <si>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</si>
  <si>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</si>
  <si>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</si>
  <si>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</si>
  <si>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</si>
  <si>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</si>
  <si>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</si>
  <si>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</si>
  <si>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</si>
  <si>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</si>
  <si>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</si>
  <si>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</si>
  <si>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</si>
  <si>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</si>
  <si>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</si>
  <si>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</si>
  <si>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</si>
  <si>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</si>
  <si>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</si>
  <si>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</si>
  <si>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</si>
  <si>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</si>
  <si>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</si>
  <si>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</si>
  <si>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</si>
  <si>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</si>
  <si>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</si>
  <si>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</si>
  <si>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</si>
  <si>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</si>
  <si>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</si>
  <si>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</si>
  <si>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</si>
  <si>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</si>
  <si>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</si>
  <si>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</si>
  <si>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</si>
  <si>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</si>
  <si>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</si>
  <si>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</si>
  <si>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</si>
  <si>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</si>
  <si>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</si>
  <si>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</si>
  <si>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</si>
  <si>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</si>
  <si>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</si>
  <si>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</si>
  <si>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</si>
  <si>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</si>
  <si>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</si>
  <si>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</si>
  <si>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</si>
  <si>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</si>
  <si>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</si>
  <si>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</si>
  <si>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</si>
  <si>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</si>
  <si>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</si>
  <si>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</si>
  <si>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</si>
  <si>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</si>
  <si>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</si>
  <si>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</si>
  <si>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</si>
  <si>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</si>
  <si>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</si>
  <si>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</si>
  <si>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</si>
  <si>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</si>
  <si>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</si>
  <si>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</si>
  <si>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</si>
  <si>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</si>
  <si>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</si>
  <si>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</si>
  <si>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</si>
  <si>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</si>
  <si>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</si>
  <si>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</si>
  <si>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</si>
  <si>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</si>
  <si>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</si>
  <si>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</si>
  <si>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</si>
  <si>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</si>
  <si>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</si>
  <si>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</si>
  <si>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</si>
  <si>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</si>
  <si>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</si>
  <si>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</si>
  <si>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</si>
  <si>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</si>
  <si>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</si>
  <si>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</si>
  <si>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</si>
  <si>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</si>
  <si>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</si>
  <si>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</si>
  <si>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</si>
  <si>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</si>
  <si>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</si>
  <si>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</si>
  <si>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</si>
  <si>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</si>
  <si>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</si>
  <si>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</si>
  <si>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</si>
  <si>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</si>
  <si>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</si>
  <si>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</si>
  <si>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</si>
  <si>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</si>
  <si>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</si>
  <si>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</si>
  <si>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</si>
  <si>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</si>
  <si>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</si>
  <si>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</si>
  <si>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</si>
  <si>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</si>
  <si>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</si>
  <si>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</si>
  <si>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</si>
  <si>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</si>
  <si>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</si>
  <si>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</si>
  <si>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</si>
  <si>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</si>
  <si>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</si>
  <si>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</si>
  <si>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</si>
  <si>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</si>
  <si>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</si>
  <si>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</si>
  <si>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</si>
  <si>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</si>
  <si>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</si>
  <si>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</si>
  <si>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</si>
  <si>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</si>
  <si>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</si>
  <si>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</si>
  <si>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</si>
  <si>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</si>
  <si>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</si>
  <si>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</si>
  <si>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</si>
  <si>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</si>
  <si>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</si>
  <si>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</si>
  <si>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</si>
  <si>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</si>
  <si>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</si>
  <si>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</si>
  <si>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</si>
  <si>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</si>
  <si>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</si>
  <si>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</si>
  <si>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</si>
  <si>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</si>
  <si>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</si>
  <si>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</si>
  <si>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</si>
  <si>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</si>
  <si>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</si>
  <si>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</si>
  <si>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</si>
  <si>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</si>
  <si>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</si>
  <si>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</si>
  <si>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</si>
  <si>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</si>
  <si>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</si>
  <si>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</si>
  <si>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</si>
  <si>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</si>
  <si>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</si>
  <si>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</si>
  <si>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</si>
  <si>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</si>
  <si>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</si>
  <si>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</si>
  <si>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</si>
  <si>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</si>
  <si>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</si>
  <si>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</si>
  <si>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</si>
  <si>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</si>
  <si>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</si>
  <si>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</si>
  <si>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</si>
  <si>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</si>
  <si>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</si>
  <si>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</si>
  <si>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</si>
  <si>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</si>
  <si>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</si>
  <si>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</si>
  <si>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</si>
  <si>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</si>
  <si>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</si>
  <si>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</si>
  <si>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</si>
  <si>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</si>
  <si>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</si>
  <si>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</si>
  <si>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</si>
  <si>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</si>
  <si>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</si>
  <si>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</si>
  <si>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</si>
  <si>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</si>
  <si>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</si>
  <si>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</si>
  <si>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</si>
  <si>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</si>
  <si>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</si>
  <si>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</si>
  <si>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</si>
  <si>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</si>
  <si>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</si>
  <si>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</si>
  <si>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</si>
  <si>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</si>
  <si>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</si>
  <si>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</si>
  <si>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</si>
  <si>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</si>
  <si>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</si>
  <si>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</si>
  <si>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</si>
  <si>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</si>
  <si>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</si>
  <si>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</si>
  <si>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</si>
  <si>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</si>
  <si>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</si>
  <si>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</si>
  <si>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</si>
  <si>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</si>
  <si>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</si>
  <si>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</si>
  <si>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</si>
  <si>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</si>
  <si>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</si>
  <si>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</si>
  <si>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</si>
  <si>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</si>
  <si>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</si>
  <si>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</si>
  <si>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</si>
  <si>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</si>
  <si>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</si>
  <si>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</si>
  <si>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</si>
  <si>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</si>
  <si>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</si>
  <si>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</si>
  <si>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</si>
  <si>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</si>
  <si>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</si>
  <si>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</si>
  <si>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</si>
  <si>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</si>
  <si>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</si>
  <si>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</si>
  <si>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</si>
  <si>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</si>
  <si>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</si>
  <si>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</si>
  <si>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</si>
  <si>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</si>
  <si>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</si>
  <si>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</si>
  <si>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</si>
  <si>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</si>
  <si>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</si>
  <si>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</si>
  <si>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</si>
  <si>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</si>
  <si>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</si>
  <si>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</si>
  <si>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</si>
  <si>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</si>
  <si>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</si>
  <si>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</si>
  <si>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</si>
  <si>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</si>
  <si>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</si>
  <si>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</si>
  <si>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</si>
  <si>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</si>
  <si>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</si>
  <si>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</si>
  <si>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</si>
  <si>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</si>
  <si>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</si>
  <si>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</si>
  <si>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</si>
  <si>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</si>
  <si>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</si>
  <si>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</si>
  <si>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</si>
  <si>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</si>
  <si>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</si>
  <si>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</si>
  <si>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</si>
  <si>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</si>
  <si>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</si>
  <si>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</si>
  <si>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</si>
  <si>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</si>
  <si>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</si>
  <si>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</si>
  <si>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</si>
  <si>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</si>
  <si>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</si>
  <si>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</si>
  <si>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</si>
  <si>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</si>
  <si>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</si>
  <si>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</si>
  <si>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</si>
  <si>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</si>
  <si>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</si>
  <si>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</si>
  <si>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</si>
  <si>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</si>
  <si>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</si>
  <si>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</si>
  <si>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</si>
  <si>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</si>
  <si>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</si>
  <si>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</si>
  <si>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</si>
  <si>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</si>
  <si>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</si>
  <si>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</si>
  <si>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</si>
  <si>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</si>
  <si>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</si>
  <si>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</si>
  <si>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</si>
  <si>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</si>
  <si>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</si>
  <si>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</si>
  <si>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</si>
  <si>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</si>
  <si>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</si>
  <si>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</si>
  <si>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</si>
  <si>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</si>
  <si>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</si>
  <si>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</si>
  <si>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</si>
  <si>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</si>
  <si>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</si>
  <si>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</si>
  <si>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</si>
  <si>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</si>
  <si>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</si>
  <si>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</si>
  <si>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</si>
  <si>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</si>
  <si>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</si>
  <si>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</si>
  <si>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</si>
  <si>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</si>
  <si>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</si>
  <si>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</si>
  <si>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</si>
  <si>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</si>
  <si>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</si>
  <si>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</si>
  <si>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</si>
  <si>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</si>
  <si>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</si>
  <si>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</si>
  <si>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</si>
  <si>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</si>
  <si>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</si>
  <si>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</si>
  <si>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</si>
  <si>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</si>
  <si>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</si>
  <si>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</si>
  <si>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</si>
  <si>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</si>
  <si>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</si>
  <si>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</si>
  <si>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</si>
  <si>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</si>
  <si>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</si>
  <si>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</si>
  <si>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</si>
  <si>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</si>
  <si>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</si>
  <si>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</si>
  <si>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</si>
  <si>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</si>
  <si>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</si>
  <si>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</si>
  <si>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</si>
  <si>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</si>
  <si>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</si>
  <si>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</si>
  <si>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</si>
  <si>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</si>
  <si>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</si>
  <si>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</si>
  <si>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</si>
  <si>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</si>
  <si>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</si>
  <si>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</si>
  <si>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</si>
  <si>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</si>
  <si>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</si>
  <si>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</si>
  <si>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</si>
  <si>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</si>
  <si>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</si>
  <si>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</si>
  <si>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</si>
  <si>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</si>
  <si>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</si>
  <si>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</si>
  <si>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</si>
  <si>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</si>
  <si>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</si>
  <si>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</si>
  <si>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</si>
  <si>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</si>
  <si>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</si>
  <si>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</si>
  <si>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</si>
  <si>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</si>
  <si>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</si>
  <si>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</si>
  <si>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</si>
  <si>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</si>
  <si>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</si>
  <si>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</si>
  <si>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</si>
  <si>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</si>
  <si>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</si>
  <si>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</si>
  <si>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</si>
  <si>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</si>
  <si>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</si>
  <si>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</si>
  <si>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</si>
  <si>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</si>
  <si>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</si>
  <si>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</si>
  <si>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</si>
  <si>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</si>
  <si>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</si>
  <si>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</si>
  <si>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</si>
  <si>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</si>
  <si>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</si>
  <si>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</si>
  <si>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</si>
  <si>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</si>
  <si>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</si>
  <si>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</si>
  <si>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</si>
  <si>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</si>
  <si>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</si>
  <si>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</si>
  <si>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</si>
  <si>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</si>
  <si>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</si>
  <si>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</si>
  <si>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</si>
  <si>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</si>
  <si>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</si>
  <si>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</si>
  <si>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</si>
  <si>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</si>
  <si>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</si>
  <si>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</si>
  <si>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</si>
  <si>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</si>
  <si>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</si>
  <si>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</si>
  <si>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</si>
  <si>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</si>
  <si>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</si>
  <si>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</si>
  <si>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</si>
  <si>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</si>
  <si>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</si>
  <si>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</si>
  <si>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</si>
  <si>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</si>
  <si>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</si>
  <si>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</si>
  <si>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</si>
  <si>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</si>
  <si>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</si>
  <si>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</si>
  <si>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</si>
  <si>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</si>
  <si>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</si>
  <si>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</si>
  <si>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</si>
  <si>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</si>
  <si>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</si>
  <si>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</si>
  <si>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</si>
  <si>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</si>
  <si>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</si>
  <si>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</si>
  <si>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</si>
  <si>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</si>
  <si>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</si>
  <si>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</si>
  <si>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</si>
  <si>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</si>
  <si>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</si>
  <si>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</si>
  <si>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</si>
  <si>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</si>
  <si>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</si>
  <si>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</si>
  <si>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</si>
  <si>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</si>
  <si>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</si>
  <si>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</si>
  <si>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</si>
  <si>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</si>
  <si>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</si>
  <si>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</si>
  <si>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</si>
  <si>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</si>
  <si>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</si>
  <si>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</si>
  <si>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</si>
  <si>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</si>
  <si>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</si>
  <si>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</si>
  <si>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</si>
  <si>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</si>
  <si>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</si>
  <si>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</si>
  <si>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</si>
  <si>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</si>
  <si>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</si>
  <si>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</si>
  <si>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</si>
  <si>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</si>
  <si>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</si>
  <si>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</si>
  <si>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</si>
  <si>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</si>
  <si>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</si>
  <si>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</si>
  <si>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</si>
  <si>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</si>
  <si>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1428-1432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</si>
  <si>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</si>
  <si>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</si>
  <si>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</si>
  <si>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</si>
  <si>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</si>
  <si>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</si>
  <si>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</si>
  <si>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</si>
  <si>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</si>
  <si>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</si>
  <si>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</si>
  <si>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</si>
  <si>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</si>
  <si>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</si>
  <si>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3245-3255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</si>
  <si>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</si>
  <si>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</si>
  <si>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</si>
  <si>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</si>
  <si>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</si>
  <si>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</si>
  <si>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</si>
  <si>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300-308</t>
  </si>
  <si>
    <t>Part profiit of Rs.460/-</t>
  </si>
  <si>
    <t>GEMSI</t>
  </si>
  <si>
    <t>ASHIRWAD INVESTMENTS PRIVATE LIMITED .</t>
  </si>
  <si>
    <t>LABH SHARE AND STOCK PRIVATE LIMITED</t>
  </si>
  <si>
    <t>INFRATRUST</t>
  </si>
  <si>
    <t>INNOVATIVE</t>
  </si>
  <si>
    <t>EPITOME TRADING AND INVESTMENTS</t>
  </si>
  <si>
    <t>Profit of Rs.4/-</t>
  </si>
  <si>
    <t>NIFTY 17350 CE 17 FEB</t>
  </si>
  <si>
    <t>ABBOTINDIA FEB FUT</t>
  </si>
  <si>
    <t>17500-17700</t>
  </si>
  <si>
    <t>BALKRISIND FEB FUT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</si>
  <si>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</si>
  <si>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</si>
  <si>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</si>
  <si>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</si>
  <si>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</si>
  <si>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</si>
  <si>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</si>
  <si>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</si>
  <si>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</si>
  <si>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ALEXANDER</t>
  </si>
  <si>
    <t>HEMLATABEN ROHITKUMAR PANDYA</t>
  </si>
  <si>
    <t>RAJESHKUMAR RAMESHCHANDRA GUPTA</t>
  </si>
  <si>
    <t>MFSINTRCRP</t>
  </si>
  <si>
    <t>NATURAL</t>
  </si>
  <si>
    <t>NK SECURITIES RESEARCH PRIVATE LIMITED</t>
  </si>
  <si>
    <t>LIBAS</t>
  </si>
  <si>
    <t>Libas Consu Products Ltd</t>
  </si>
  <si>
    <t>GRAVITON RESEARCH CAPITAL LLP</t>
  </si>
  <si>
    <t>UNIVASTU</t>
  </si>
  <si>
    <t>Univastu India Limited</t>
  </si>
  <si>
    <t>TATACHEM FEB FUT</t>
  </si>
  <si>
    <t>915-920</t>
  </si>
  <si>
    <t>ULTRACEMCO MAR FUT</t>
  </si>
  <si>
    <t>7200-7250</t>
  </si>
  <si>
    <t>NIFTY 17500 CE FEB</t>
  </si>
  <si>
    <t>50-30</t>
  </si>
  <si>
    <t>Loss of Rs.13/-</t>
  </si>
  <si>
    <t>Loss of Rs.13.5/-</t>
  </si>
  <si>
    <t>AGOL</t>
  </si>
  <si>
    <t>EZI VENTURES PRIVATE LIMITED</t>
  </si>
  <si>
    <t>NSI INFINIUM GLOBAL PRIVATE LIMITED</t>
  </si>
  <si>
    <t>AKSHAR</t>
  </si>
  <si>
    <t>NIPABEN VIKASBHAI SORATHIYA</t>
  </si>
  <si>
    <t>YACOOBALI AIYUB MOHAMMED</t>
  </si>
  <si>
    <t>RAPID HOLDINGS 2 PTE LIMITED</t>
  </si>
  <si>
    <t>PARIKH DASHANT RAJESHBHAI</t>
  </si>
  <si>
    <t>MPILCORPL</t>
  </si>
  <si>
    <t>DHANI AGGARWAL</t>
  </si>
  <si>
    <t>NAVEEN GUPTA</t>
  </si>
  <si>
    <t>NNM SECURITIES PVT LTD</t>
  </si>
  <si>
    <t>JAGSNPHARM</t>
  </si>
  <si>
    <t>Jagsonpal Pharma Ltd.</t>
  </si>
  <si>
    <t>XTX MARKETS LLP</t>
  </si>
  <si>
    <t>KAMATHOTEL</t>
  </si>
  <si>
    <t>Kamat Hotels (I) Ltd</t>
  </si>
  <si>
    <t>ZODIAC</t>
  </si>
  <si>
    <t>Zodiac Energy Limited</t>
  </si>
  <si>
    <t>Loss of Rs.540/-</t>
  </si>
  <si>
    <t>Loss of Rs.55/-</t>
  </si>
  <si>
    <t>Loss of Rs.17/-</t>
  </si>
  <si>
    <t xml:space="preserve"> HDFCBANK MAR FUT</t>
  </si>
  <si>
    <t>1510-1515</t>
  </si>
  <si>
    <t>1540-1550</t>
  </si>
  <si>
    <t xml:space="preserve">MAXHEALTH </t>
  </si>
  <si>
    <t>380-385</t>
  </si>
  <si>
    <t>Profit of Rs.7.5/-</t>
  </si>
  <si>
    <t>1245-1265</t>
  </si>
  <si>
    <t>45-55</t>
  </si>
  <si>
    <t>INFY 1700 CE FEB</t>
  </si>
  <si>
    <t>TATASTEEL 1500 CE FEB</t>
  </si>
  <si>
    <t>25-35</t>
  </si>
  <si>
    <t>Profit of Rs.5/-</t>
  </si>
  <si>
    <t>2280-2310</t>
  </si>
  <si>
    <t>2450-2550</t>
  </si>
  <si>
    <t>ACEMEN</t>
  </si>
  <si>
    <t>MOHD ANAS</t>
  </si>
  <si>
    <t>TANISHA GOEL</t>
  </si>
  <si>
    <t>AXELPOLY</t>
  </si>
  <si>
    <t>ANANTSHANTI SHARES &amp; SECURITIES PRIVATE LIMITED</t>
  </si>
  <si>
    <t>PARAG HASMUKH DATTANI</t>
  </si>
  <si>
    <t>DEVHARI</t>
  </si>
  <si>
    <t>C R GURUPRASATH</t>
  </si>
  <si>
    <t>DITCO</t>
  </si>
  <si>
    <t>ANUJ GARG</t>
  </si>
  <si>
    <t>ELLORATRAD</t>
  </si>
  <si>
    <t>HIREN JAYANTILAL LAHERI</t>
  </si>
  <si>
    <t>NATVARBHAI PATLIA</t>
  </si>
  <si>
    <t>QUMIN PHARMA PRIVATE LIMITED</t>
  </si>
  <si>
    <t>VIVEKKANDAHUF</t>
  </si>
  <si>
    <t>JAIMIN KAILASH GUPTA</t>
  </si>
  <si>
    <t>SHIVANG R VACHHETA</t>
  </si>
  <si>
    <t>BASAVARAJ CHANNAPPA MAHASHETTI</t>
  </si>
  <si>
    <t>HARSHADBHAI PANCHAL</t>
  </si>
  <si>
    <t>GLANCE</t>
  </si>
  <si>
    <t>SAURABH SUBHASH AGARWAL</t>
  </si>
  <si>
    <t>GODAVARI</t>
  </si>
  <si>
    <t>VINOD JAIN</t>
  </si>
  <si>
    <t>PRASHANT SHRIMAL</t>
  </si>
  <si>
    <t>IIFL WEALTH PRIME LIMITED</t>
  </si>
  <si>
    <t>IPOWER</t>
  </si>
  <si>
    <t>VENUGOPALAN PARANDHAMAN</t>
  </si>
  <si>
    <t>VISHRAM MORESHWAR NANIWADEKAR</t>
  </si>
  <si>
    <t>VIDYA SOBHANADITYA</t>
  </si>
  <si>
    <t>CITIGROUP GLOBAL MARKETS MAURITIUS PRIVATE LIMITED</t>
  </si>
  <si>
    <t>BNP PARIBAS ARBITRAGE</t>
  </si>
  <si>
    <t>RAJAPRATAP SINGH HANUMANSINGH RAJPUT</t>
  </si>
  <si>
    <t>MNIL</t>
  </si>
  <si>
    <t>AKASH DAGAR</t>
  </si>
  <si>
    <t>HIMANSHU RAJPUT</t>
  </si>
  <si>
    <t>KKSEC FINANCE SERVICES PRIVATE LTD</t>
  </si>
  <si>
    <t>MRCEXIM</t>
  </si>
  <si>
    <t>SHEETAL HIMATBHAI DESAI</t>
  </si>
  <si>
    <t>OZONEWORLD</t>
  </si>
  <si>
    <t>RAMESH CHOPRA</t>
  </si>
  <si>
    <t>PANTH</t>
  </si>
  <si>
    <t>KORADIYA MILE STONE PRIVATE LIMITED .</t>
  </si>
  <si>
    <t>SEJAL P PATEL</t>
  </si>
  <si>
    <t>PAZEL</t>
  </si>
  <si>
    <t>PROFINC</t>
  </si>
  <si>
    <t>DAANISH ANJUM KACHWALLA</t>
  </si>
  <si>
    <t>QRIL</t>
  </si>
  <si>
    <t>SHRENI SHARES PRIVATE LIMITED</t>
  </si>
  <si>
    <t>SHALPRO</t>
  </si>
  <si>
    <t>TOPGAIN FINANCE PRIVATE LIMITED</t>
  </si>
  <si>
    <t>R SATHIAMURTHI</t>
  </si>
  <si>
    <t>SICLTD</t>
  </si>
  <si>
    <t>SIELFNS</t>
  </si>
  <si>
    <t>PREETI BHAUKA</t>
  </si>
  <si>
    <t>SUPRBPA</t>
  </si>
  <si>
    <t>BANSOURYBALA GORDHANDAS</t>
  </si>
  <si>
    <t>TOKYOFIN</t>
  </si>
  <si>
    <t>KESHAVJI BHACHHU GADA</t>
  </si>
  <si>
    <t>PRITI HARESH SHAH</t>
  </si>
  <si>
    <t>ANTGRAPHIC</t>
  </si>
  <si>
    <t>Antarctica Graphics Ltd</t>
  </si>
  <si>
    <t>MANDSAURWALLA GULSHAN M</t>
  </si>
  <si>
    <t>BMETRICS</t>
  </si>
  <si>
    <t>Bombay Metrics S C Ltd</t>
  </si>
  <si>
    <t>JINENDRA G</t>
  </si>
  <si>
    <t>Indiabulls Hsg Fin Ltd</t>
  </si>
  <si>
    <t>M/S. PRARTHANA ENTERPRISES</t>
  </si>
  <si>
    <t>JIKIND</t>
  </si>
  <si>
    <t>JIK Industries Limited</t>
  </si>
  <si>
    <t>JAISWAL MANISH KUMAR</t>
  </si>
  <si>
    <t>P S SHETH</t>
  </si>
  <si>
    <t>RICHA</t>
  </si>
  <si>
    <t>Richa Info Systems Ltd</t>
  </si>
  <si>
    <t>ADITYA  ENTERPRISE</t>
  </si>
  <si>
    <t>EVEREST  CORPORATION</t>
  </si>
  <si>
    <t>ATRICHHAYA FINANCIAL PRIVATE LIMITED</t>
  </si>
  <si>
    <t>SALASAR</t>
  </si>
  <si>
    <t>Salasar Techno Engg. Ltd.</t>
  </si>
  <si>
    <t>NISHCHAYA TRADINGS PRIVATE LIMITED  .</t>
  </si>
  <si>
    <t>SECL</t>
  </si>
  <si>
    <t>Salasar Exterior Cont Ltd</t>
  </si>
  <si>
    <t>MIKER FINANCIAL CONSULTANTS PVT LTD</t>
  </si>
  <si>
    <t>SELAN</t>
  </si>
  <si>
    <t>Selan Exploration Technol</t>
  </si>
  <si>
    <t>ACHINTYA SECURITIES PRIVATE LIMITED</t>
  </si>
  <si>
    <t>SRPL</t>
  </si>
  <si>
    <t>Shree Ram Proteins Ltd.</t>
  </si>
  <si>
    <t>VIKASA INDIA EIF I FUND</t>
  </si>
  <si>
    <t>TCPLPACK</t>
  </si>
  <si>
    <t>TCPL Packaging Limited</t>
  </si>
  <si>
    <t>TI</t>
  </si>
  <si>
    <t>Tilaknagar Industries Ltd</t>
  </si>
  <si>
    <t>SHARMA AMIT ROY</t>
  </si>
  <si>
    <t>RONIT SHAH</t>
  </si>
  <si>
    <t>VISESHINFO</t>
  </si>
  <si>
    <t>Visesh Infotecnics Limite</t>
  </si>
  <si>
    <t>ADVANIHOTR</t>
  </si>
  <si>
    <t>Advani Hotels &amp; Resorts (</t>
  </si>
  <si>
    <t>DELTA CORP LIMITED</t>
  </si>
  <si>
    <t>VEER PRADEEP SHAH</t>
  </si>
  <si>
    <t>HARSHITHEMENDRASHAH</t>
  </si>
  <si>
    <t>RACHANA ATUL MEHTA</t>
  </si>
  <si>
    <t>ANJU MAHENDRA MEHTA</t>
  </si>
  <si>
    <t>VINOD AGGARWAL (HUF)</t>
  </si>
  <si>
    <t>VIJAY KUMAR</t>
  </si>
  <si>
    <t>ROMIT CHAMPAKLAL SHAH</t>
  </si>
  <si>
    <t>JAY CHLORO CHEM PRIVATE LIMITED</t>
  </si>
  <si>
    <t>AALPS EQUITRADE LLP</t>
  </si>
  <si>
    <t>ATUL DHIRAJLAL AMIN</t>
  </si>
  <si>
    <t>SPRING VENTURES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</si>
</sst>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50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6" borderId="21" xfId="0" applyFont="1" applyFill="1" applyBorder="1" applyAlignment="1"/>
    <xf numFmtId="167" fontId="1" fillId="27" borderId="2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/>
    </xf>
    <xf numFmtId="0" fontId="1" fillId="28" borderId="3" xfId="0" applyFont="1" applyFill="1" applyBorder="1" applyAlignment="1">
      <alignment horizontal="center"/>
    </xf>
    <xf numFmtId="2" fontId="1" fillId="28" borderId="1" xfId="0" applyNumberFormat="1" applyFont="1" applyFill="1" applyBorder="1" applyAlignment="1">
      <alignment horizontal="center" vertical="center" wrapText="1"/>
    </xf>
    <xf numFmtId="10" fontId="1" fillId="28" borderId="1" xfId="0" applyNumberFormat="1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/>
    </xf>
    <xf numFmtId="167" fontId="1" fillId="28" borderId="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>
      <alignment horizontal="center" vertical="center"/>
    </xf>
    <xf numFmtId="15" fontId="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65" fontId="31" fillId="18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" sqref="D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9" t="s">
        <v>16</v>
      </c>
      <c r="B9" s="471" t="s">
        <v>17</v>
      </c>
      <c r="C9" s="471" t="s">
        <v>18</v>
      </c>
      <c r="D9" s="471" t="s">
        <v>19</v>
      </c>
      <c r="E9" s="23" t="s">
        <v>20</v>
      </c>
      <c r="F9" s="23" t="s">
        <v>21</v>
      </c>
      <c r="G9" s="466" t="s">
        <v>22</v>
      </c>
      <c r="H9" s="467"/>
      <c r="I9" s="468"/>
      <c r="J9" s="466" t="s">
        <v>23</v>
      </c>
      <c r="K9" s="467"/>
      <c r="L9" s="468"/>
      <c r="M9" s="23"/>
      <c r="N9" s="24"/>
      <c r="O9" s="24"/>
      <c r="P9" s="24"/>
    </row>
    <row r="10" spans="1:16" ht="59.25" customHeight="1">
      <c r="A10" s="470"/>
      <c r="B10" s="472"/>
      <c r="C10" s="472"/>
      <c r="D10" s="47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17205.2</v>
      </c>
      <c r="F11" s="32">
        <v>17213.399999999998</v>
      </c>
      <c r="G11" s="33">
        <v>17072.799999999996</v>
      </c>
      <c r="H11" s="33">
        <v>16940.399999999998</v>
      </c>
      <c r="I11" s="33">
        <v>16799.799999999996</v>
      </c>
      <c r="J11" s="33">
        <v>17345.799999999996</v>
      </c>
      <c r="K11" s="33">
        <v>17486.399999999994</v>
      </c>
      <c r="L11" s="33">
        <v>17618.799999999996</v>
      </c>
      <c r="M11" s="34">
        <v>17354</v>
      </c>
      <c r="N11" s="34">
        <v>17081</v>
      </c>
      <c r="O11" s="35">
        <v>12571400</v>
      </c>
      <c r="P11" s="36">
        <v>-1.500828570197329E-2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37656.9</v>
      </c>
      <c r="F12" s="37">
        <v>37630.216666666667</v>
      </c>
      <c r="G12" s="38">
        <v>37200.983333333337</v>
      </c>
      <c r="H12" s="38">
        <v>36745.066666666673</v>
      </c>
      <c r="I12" s="38">
        <v>36315.833333333343</v>
      </c>
      <c r="J12" s="38">
        <v>38086.133333333331</v>
      </c>
      <c r="K12" s="38">
        <v>38515.366666666654</v>
      </c>
      <c r="L12" s="38">
        <v>38971.283333333326</v>
      </c>
      <c r="M12" s="28">
        <v>38059.449999999997</v>
      </c>
      <c r="N12" s="28">
        <v>37174.300000000003</v>
      </c>
      <c r="O12" s="39">
        <v>2259475</v>
      </c>
      <c r="P12" s="40">
        <v>3.5577606159910166E-2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17556.5</v>
      </c>
      <c r="F13" s="37">
        <v>17502.166666666668</v>
      </c>
      <c r="G13" s="38">
        <v>17374.433333333334</v>
      </c>
      <c r="H13" s="38">
        <v>17192.366666666665</v>
      </c>
      <c r="I13" s="38">
        <v>17064.633333333331</v>
      </c>
      <c r="J13" s="38">
        <v>17684.233333333337</v>
      </c>
      <c r="K13" s="38">
        <v>17811.966666666667</v>
      </c>
      <c r="L13" s="38">
        <v>17994.03333333334</v>
      </c>
      <c r="M13" s="28">
        <v>17629.900000000001</v>
      </c>
      <c r="N13" s="28">
        <v>17320.099999999999</v>
      </c>
      <c r="O13" s="39">
        <v>3920</v>
      </c>
      <c r="P13" s="40">
        <v>0.25641025641025639</v>
      </c>
    </row>
    <row r="14" spans="1:16" ht="12.75" customHeight="1">
      <c r="A14" s="28">
        <v>4</v>
      </c>
      <c r="B14" s="29" t="s">
        <v>35</v>
      </c>
      <c r="C14" s="30" t="s">
        <v>878</v>
      </c>
      <c r="D14" s="31">
        <v>44620</v>
      </c>
      <c r="E14" s="37">
        <v>7051.05</v>
      </c>
      <c r="F14" s="37">
        <v>7100.3833333333341</v>
      </c>
      <c r="G14" s="38">
        <v>7001.7166666666681</v>
      </c>
      <c r="H14" s="38">
        <v>6952.3833333333341</v>
      </c>
      <c r="I14" s="38">
        <v>6853.7166666666681</v>
      </c>
      <c r="J14" s="38">
        <v>7149.7166666666681</v>
      </c>
      <c r="K14" s="38">
        <v>7248.3833333333341</v>
      </c>
      <c r="L14" s="38">
        <v>7297.7166666666681</v>
      </c>
      <c r="M14" s="28">
        <v>7199.05</v>
      </c>
      <c r="N14" s="28">
        <v>7051.05</v>
      </c>
      <c r="O14" s="39">
        <v>2850</v>
      </c>
      <c r="P14" s="40">
        <v>-0.13636363636363635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937.65</v>
      </c>
      <c r="F15" s="37">
        <v>944.7166666666667</v>
      </c>
      <c r="G15" s="38">
        <v>927.28333333333342</v>
      </c>
      <c r="H15" s="38">
        <v>916.91666666666674</v>
      </c>
      <c r="I15" s="38">
        <v>899.48333333333346</v>
      </c>
      <c r="J15" s="38">
        <v>955.08333333333337</v>
      </c>
      <c r="K15" s="38">
        <v>972.51666666666677</v>
      </c>
      <c r="L15" s="38">
        <v>982.88333333333333</v>
      </c>
      <c r="M15" s="28">
        <v>962.15</v>
      </c>
      <c r="N15" s="28">
        <v>934.35</v>
      </c>
      <c r="O15" s="39">
        <v>2946100</v>
      </c>
      <c r="P15" s="40">
        <v>2.6354752739117561E-2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16309.8</v>
      </c>
      <c r="F16" s="37">
        <v>16384.566666666666</v>
      </c>
      <c r="G16" s="38">
        <v>16038.683333333331</v>
      </c>
      <c r="H16" s="38">
        <v>15767.566666666666</v>
      </c>
      <c r="I16" s="38">
        <v>15421.683333333331</v>
      </c>
      <c r="J16" s="38">
        <v>16655.683333333331</v>
      </c>
      <c r="K16" s="38">
        <v>17001.566666666662</v>
      </c>
      <c r="L16" s="38">
        <v>17272.683333333331</v>
      </c>
      <c r="M16" s="28">
        <v>16730.45</v>
      </c>
      <c r="N16" s="28">
        <v>16113.45</v>
      </c>
      <c r="O16" s="39">
        <v>65225</v>
      </c>
      <c r="P16" s="40">
        <v>-3.7979351032448379E-2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107.75</v>
      </c>
      <c r="F17" s="37">
        <v>109.25</v>
      </c>
      <c r="G17" s="38">
        <v>105.8</v>
      </c>
      <c r="H17" s="38">
        <v>103.85</v>
      </c>
      <c r="I17" s="38">
        <v>100.39999999999999</v>
      </c>
      <c r="J17" s="38">
        <v>111.2</v>
      </c>
      <c r="K17" s="38">
        <v>114.64999999999999</v>
      </c>
      <c r="L17" s="38">
        <v>116.60000000000001</v>
      </c>
      <c r="M17" s="28">
        <v>112.7</v>
      </c>
      <c r="N17" s="28">
        <v>107.3</v>
      </c>
      <c r="O17" s="39">
        <v>18515200</v>
      </c>
      <c r="P17" s="40">
        <v>1.8393030009680542E-2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268.10000000000002</v>
      </c>
      <c r="F18" s="37">
        <v>269.16666666666669</v>
      </c>
      <c r="G18" s="38">
        <v>264.53333333333336</v>
      </c>
      <c r="H18" s="38">
        <v>260.9666666666667</v>
      </c>
      <c r="I18" s="38">
        <v>256.33333333333337</v>
      </c>
      <c r="J18" s="38">
        <v>272.73333333333335</v>
      </c>
      <c r="K18" s="38">
        <v>277.36666666666667</v>
      </c>
      <c r="L18" s="38">
        <v>280.93333333333334</v>
      </c>
      <c r="M18" s="28">
        <v>273.8</v>
      </c>
      <c r="N18" s="28">
        <v>265.60000000000002</v>
      </c>
      <c r="O18" s="39">
        <v>14367600</v>
      </c>
      <c r="P18" s="40">
        <v>-2.7968337730870714E-2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2183.1</v>
      </c>
      <c r="F19" s="37">
        <v>2178.083333333333</v>
      </c>
      <c r="G19" s="38">
        <v>2152.4666666666662</v>
      </c>
      <c r="H19" s="38">
        <v>2121.833333333333</v>
      </c>
      <c r="I19" s="38">
        <v>2096.2166666666662</v>
      </c>
      <c r="J19" s="38">
        <v>2208.7166666666662</v>
      </c>
      <c r="K19" s="38">
        <v>2234.333333333333</v>
      </c>
      <c r="L19" s="38">
        <v>2264.9666666666662</v>
      </c>
      <c r="M19" s="28">
        <v>2203.6999999999998</v>
      </c>
      <c r="N19" s="28">
        <v>2147.4499999999998</v>
      </c>
      <c r="O19" s="39">
        <v>2179750</v>
      </c>
      <c r="P19" s="40">
        <v>1.1482374555057985E-3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1683.75</v>
      </c>
      <c r="F20" s="37">
        <v>1697.1499999999999</v>
      </c>
      <c r="G20" s="38">
        <v>1660.0499999999997</v>
      </c>
      <c r="H20" s="38">
        <v>1636.35</v>
      </c>
      <c r="I20" s="38">
        <v>1599.2499999999998</v>
      </c>
      <c r="J20" s="38">
        <v>1720.8499999999997</v>
      </c>
      <c r="K20" s="38">
        <v>1757.9499999999996</v>
      </c>
      <c r="L20" s="38">
        <v>1781.6499999999996</v>
      </c>
      <c r="M20" s="28">
        <v>1734.25</v>
      </c>
      <c r="N20" s="28">
        <v>1673.45</v>
      </c>
      <c r="O20" s="39">
        <v>21594500</v>
      </c>
      <c r="P20" s="40">
        <v>2.0268833715244149E-2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711.3</v>
      </c>
      <c r="F21" s="37">
        <v>716.20000000000016</v>
      </c>
      <c r="G21" s="38">
        <v>704.5500000000003</v>
      </c>
      <c r="H21" s="38">
        <v>697.80000000000018</v>
      </c>
      <c r="I21" s="38">
        <v>686.15000000000032</v>
      </c>
      <c r="J21" s="38">
        <v>722.95000000000027</v>
      </c>
      <c r="K21" s="38">
        <v>734.60000000000014</v>
      </c>
      <c r="L21" s="38">
        <v>741.35000000000025</v>
      </c>
      <c r="M21" s="28">
        <v>727.85</v>
      </c>
      <c r="N21" s="28">
        <v>709.45</v>
      </c>
      <c r="O21" s="39">
        <v>89821250</v>
      </c>
      <c r="P21" s="40">
        <v>8.3070230828597488E-3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3327.75</v>
      </c>
      <c r="F22" s="37">
        <v>3321.15</v>
      </c>
      <c r="G22" s="38">
        <v>3287.05</v>
      </c>
      <c r="H22" s="38">
        <v>3246.35</v>
      </c>
      <c r="I22" s="38">
        <v>3212.25</v>
      </c>
      <c r="J22" s="38">
        <v>3361.8500000000004</v>
      </c>
      <c r="K22" s="38">
        <v>3395.95</v>
      </c>
      <c r="L22" s="38">
        <v>3436.6500000000005</v>
      </c>
      <c r="M22" s="28">
        <v>3355.25</v>
      </c>
      <c r="N22" s="28">
        <v>3280.45</v>
      </c>
      <c r="O22" s="39">
        <v>340600</v>
      </c>
      <c r="P22" s="40">
        <v>1.6109785202863963E-2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594.65</v>
      </c>
      <c r="F23" s="37">
        <v>595.88333333333333</v>
      </c>
      <c r="G23" s="38">
        <v>587.76666666666665</v>
      </c>
      <c r="H23" s="38">
        <v>580.88333333333333</v>
      </c>
      <c r="I23" s="38">
        <v>572.76666666666665</v>
      </c>
      <c r="J23" s="38">
        <v>602.76666666666665</v>
      </c>
      <c r="K23" s="38">
        <v>610.88333333333321</v>
      </c>
      <c r="L23" s="38">
        <v>617.76666666666665</v>
      </c>
      <c r="M23" s="28">
        <v>604</v>
      </c>
      <c r="N23" s="28">
        <v>589</v>
      </c>
      <c r="O23" s="39">
        <v>8597000</v>
      </c>
      <c r="P23" s="40">
        <v>-4.4990002221728505E-2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338.9</v>
      </c>
      <c r="F24" s="37">
        <v>334.34999999999997</v>
      </c>
      <c r="G24" s="38">
        <v>326.94999999999993</v>
      </c>
      <c r="H24" s="38">
        <v>314.99999999999994</v>
      </c>
      <c r="I24" s="38">
        <v>307.59999999999991</v>
      </c>
      <c r="J24" s="38">
        <v>346.29999999999995</v>
      </c>
      <c r="K24" s="38">
        <v>353.69999999999993</v>
      </c>
      <c r="L24" s="38">
        <v>365.65</v>
      </c>
      <c r="M24" s="28">
        <v>341.75</v>
      </c>
      <c r="N24" s="28">
        <v>322.39999999999998</v>
      </c>
      <c r="O24" s="39">
        <v>18849000</v>
      </c>
      <c r="P24" s="40">
        <v>-0.16924500859447308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693</v>
      </c>
      <c r="F25" s="37">
        <v>692.48333333333323</v>
      </c>
      <c r="G25" s="38">
        <v>683.16666666666652</v>
      </c>
      <c r="H25" s="38">
        <v>673.33333333333326</v>
      </c>
      <c r="I25" s="38">
        <v>664.01666666666654</v>
      </c>
      <c r="J25" s="38">
        <v>702.31666666666649</v>
      </c>
      <c r="K25" s="38">
        <v>711.63333333333333</v>
      </c>
      <c r="L25" s="38">
        <v>721.46666666666647</v>
      </c>
      <c r="M25" s="28">
        <v>701.8</v>
      </c>
      <c r="N25" s="28">
        <v>682.65</v>
      </c>
      <c r="O25" s="39">
        <v>2082500</v>
      </c>
      <c r="P25" s="40">
        <v>-1.5226746110559417E-2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4429.1000000000004</v>
      </c>
      <c r="F26" s="37">
        <v>4446.9000000000005</v>
      </c>
      <c r="G26" s="38">
        <v>4370.8000000000011</v>
      </c>
      <c r="H26" s="38">
        <v>4312.5000000000009</v>
      </c>
      <c r="I26" s="38">
        <v>4236.4000000000015</v>
      </c>
      <c r="J26" s="38">
        <v>4505.2000000000007</v>
      </c>
      <c r="K26" s="38">
        <v>4581.3000000000011</v>
      </c>
      <c r="L26" s="38">
        <v>4639.6000000000004</v>
      </c>
      <c r="M26" s="28">
        <v>4523</v>
      </c>
      <c r="N26" s="28">
        <v>4388.6000000000004</v>
      </c>
      <c r="O26" s="39">
        <v>2574625</v>
      </c>
      <c r="P26" s="40">
        <v>-1.9382662208654359E-3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203.45</v>
      </c>
      <c r="F27" s="37">
        <v>204.69999999999996</v>
      </c>
      <c r="G27" s="38">
        <v>201.69999999999993</v>
      </c>
      <c r="H27" s="38">
        <v>199.94999999999996</v>
      </c>
      <c r="I27" s="38">
        <v>196.94999999999993</v>
      </c>
      <c r="J27" s="38">
        <v>206.44999999999993</v>
      </c>
      <c r="K27" s="38">
        <v>209.45</v>
      </c>
      <c r="L27" s="38">
        <v>211.19999999999993</v>
      </c>
      <c r="M27" s="28">
        <v>207.7</v>
      </c>
      <c r="N27" s="28">
        <v>202.95</v>
      </c>
      <c r="O27" s="39">
        <v>13810000</v>
      </c>
      <c r="P27" s="40">
        <v>2.6193572357421511E-2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124.8</v>
      </c>
      <c r="F28" s="37">
        <v>124.91666666666667</v>
      </c>
      <c r="G28" s="38">
        <v>122.78333333333335</v>
      </c>
      <c r="H28" s="38">
        <v>120.76666666666668</v>
      </c>
      <c r="I28" s="38">
        <v>118.63333333333335</v>
      </c>
      <c r="J28" s="38">
        <v>126.93333333333334</v>
      </c>
      <c r="K28" s="38">
        <v>129.06666666666666</v>
      </c>
      <c r="L28" s="38">
        <v>131.08333333333331</v>
      </c>
      <c r="M28" s="28">
        <v>127.05</v>
      </c>
      <c r="N28" s="28">
        <v>122.9</v>
      </c>
      <c r="O28" s="39">
        <v>35050500</v>
      </c>
      <c r="P28" s="40">
        <v>1.7637836425398484E-2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3245.75</v>
      </c>
      <c r="F29" s="37">
        <v>3243.3833333333337</v>
      </c>
      <c r="G29" s="38">
        <v>3212.4166666666674</v>
      </c>
      <c r="H29" s="38">
        <v>3179.0833333333339</v>
      </c>
      <c r="I29" s="38">
        <v>3148.1166666666677</v>
      </c>
      <c r="J29" s="38">
        <v>3276.7166666666672</v>
      </c>
      <c r="K29" s="38">
        <v>3307.6833333333334</v>
      </c>
      <c r="L29" s="38">
        <v>3341.0166666666669</v>
      </c>
      <c r="M29" s="28">
        <v>3274.35</v>
      </c>
      <c r="N29" s="28">
        <v>3210.05</v>
      </c>
      <c r="O29" s="39">
        <v>3952500</v>
      </c>
      <c r="P29" s="40">
        <v>3.0303030303030304E-2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1820</v>
      </c>
      <c r="F30" s="37">
        <v>1815.9333333333334</v>
      </c>
      <c r="G30" s="38">
        <v>1789.3666666666668</v>
      </c>
      <c r="H30" s="38">
        <v>1758.7333333333333</v>
      </c>
      <c r="I30" s="38">
        <v>1732.1666666666667</v>
      </c>
      <c r="J30" s="38">
        <v>1846.5666666666668</v>
      </c>
      <c r="K30" s="38">
        <v>1873.1333333333334</v>
      </c>
      <c r="L30" s="38">
        <v>1903.7666666666669</v>
      </c>
      <c r="M30" s="28">
        <v>1842.5</v>
      </c>
      <c r="N30" s="28">
        <v>1785.3</v>
      </c>
      <c r="O30" s="39">
        <v>1260325</v>
      </c>
      <c r="P30" s="40">
        <v>-7.7938947824204375E-3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9200.7999999999993</v>
      </c>
      <c r="F31" s="37">
        <v>9147.6833333333325</v>
      </c>
      <c r="G31" s="38">
        <v>9040.866666666665</v>
      </c>
      <c r="H31" s="38">
        <v>8880.9333333333325</v>
      </c>
      <c r="I31" s="38">
        <v>8774.116666666665</v>
      </c>
      <c r="J31" s="38">
        <v>9307.616666666665</v>
      </c>
      <c r="K31" s="38">
        <v>9414.4333333333343</v>
      </c>
      <c r="L31" s="38">
        <v>9574.366666666665</v>
      </c>
      <c r="M31" s="28">
        <v>9254.5</v>
      </c>
      <c r="N31" s="28">
        <v>8987.75</v>
      </c>
      <c r="O31" s="39">
        <v>156375</v>
      </c>
      <c r="P31" s="40">
        <v>2.7599802858551011E-2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1262</v>
      </c>
      <c r="F32" s="37">
        <v>1260.05</v>
      </c>
      <c r="G32" s="38">
        <v>1243.0999999999999</v>
      </c>
      <c r="H32" s="38">
        <v>1224.2</v>
      </c>
      <c r="I32" s="38">
        <v>1207.25</v>
      </c>
      <c r="J32" s="38">
        <v>1278.9499999999998</v>
      </c>
      <c r="K32" s="38">
        <v>1295.9000000000001</v>
      </c>
      <c r="L32" s="38">
        <v>1314.7999999999997</v>
      </c>
      <c r="M32" s="28">
        <v>1277</v>
      </c>
      <c r="N32" s="28">
        <v>1241.1500000000001</v>
      </c>
      <c r="O32" s="39">
        <v>2768500</v>
      </c>
      <c r="P32" s="40">
        <v>-4.5673905549810413E-2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639.9</v>
      </c>
      <c r="F33" s="37">
        <v>644.88333333333333</v>
      </c>
      <c r="G33" s="38">
        <v>633.7166666666667</v>
      </c>
      <c r="H33" s="38">
        <v>627.53333333333342</v>
      </c>
      <c r="I33" s="38">
        <v>616.36666666666679</v>
      </c>
      <c r="J33" s="38">
        <v>651.06666666666661</v>
      </c>
      <c r="K33" s="38">
        <v>662.23333333333335</v>
      </c>
      <c r="L33" s="38">
        <v>668.41666666666652</v>
      </c>
      <c r="M33" s="28">
        <v>656.05</v>
      </c>
      <c r="N33" s="28">
        <v>638.70000000000005</v>
      </c>
      <c r="O33" s="39">
        <v>14605500</v>
      </c>
      <c r="P33" s="40">
        <v>5.0887701689061572E-2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788.5</v>
      </c>
      <c r="F34" s="37">
        <v>787.35</v>
      </c>
      <c r="G34" s="38">
        <v>778.2</v>
      </c>
      <c r="H34" s="38">
        <v>767.9</v>
      </c>
      <c r="I34" s="38">
        <v>758.75</v>
      </c>
      <c r="J34" s="38">
        <v>797.65000000000009</v>
      </c>
      <c r="K34" s="38">
        <v>806.8</v>
      </c>
      <c r="L34" s="38">
        <v>817.10000000000014</v>
      </c>
      <c r="M34" s="28">
        <v>796.5</v>
      </c>
      <c r="N34" s="28">
        <v>777.05</v>
      </c>
      <c r="O34" s="39">
        <v>38059200</v>
      </c>
      <c r="P34" s="40">
        <v>1.0900745840504877E-2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3582.95</v>
      </c>
      <c r="F35" s="37">
        <v>3599.6333333333332</v>
      </c>
      <c r="G35" s="38">
        <v>3555.8166666666666</v>
      </c>
      <c r="H35" s="38">
        <v>3528.6833333333334</v>
      </c>
      <c r="I35" s="38">
        <v>3484.8666666666668</v>
      </c>
      <c r="J35" s="38">
        <v>3626.7666666666664</v>
      </c>
      <c r="K35" s="38">
        <v>3670.583333333333</v>
      </c>
      <c r="L35" s="38">
        <v>3697.7166666666662</v>
      </c>
      <c r="M35" s="28">
        <v>3643.45</v>
      </c>
      <c r="N35" s="28">
        <v>3572.5</v>
      </c>
      <c r="O35" s="39">
        <v>2083250</v>
      </c>
      <c r="P35" s="40">
        <v>-1.6871165644171779E-2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16025.8</v>
      </c>
      <c r="F36" s="37">
        <v>16014.783333333333</v>
      </c>
      <c r="G36" s="38">
        <v>15781.916666666666</v>
      </c>
      <c r="H36" s="38">
        <v>15538.033333333333</v>
      </c>
      <c r="I36" s="38">
        <v>15305.166666666666</v>
      </c>
      <c r="J36" s="38">
        <v>16258.666666666666</v>
      </c>
      <c r="K36" s="38">
        <v>16491.533333333333</v>
      </c>
      <c r="L36" s="38">
        <v>16735.416666666664</v>
      </c>
      <c r="M36" s="28">
        <v>16247.65</v>
      </c>
      <c r="N36" s="28">
        <v>15770.9</v>
      </c>
      <c r="O36" s="39">
        <v>675500</v>
      </c>
      <c r="P36" s="40">
        <v>-2.7987625008993454E-2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6998.75</v>
      </c>
      <c r="F37" s="37">
        <v>6996.4000000000005</v>
      </c>
      <c r="G37" s="38">
        <v>6916.3500000000013</v>
      </c>
      <c r="H37" s="38">
        <v>6833.9500000000007</v>
      </c>
      <c r="I37" s="38">
        <v>6753.9000000000015</v>
      </c>
      <c r="J37" s="38">
        <v>7078.8000000000011</v>
      </c>
      <c r="K37" s="38">
        <v>7158.85</v>
      </c>
      <c r="L37" s="38">
        <v>7241.2500000000009</v>
      </c>
      <c r="M37" s="28">
        <v>7076.45</v>
      </c>
      <c r="N37" s="28">
        <v>6914</v>
      </c>
      <c r="O37" s="39">
        <v>4432250</v>
      </c>
      <c r="P37" s="40">
        <v>-4.1675675675675677E-2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1946.9</v>
      </c>
      <c r="F38" s="37">
        <v>1940.2833333333335</v>
      </c>
      <c r="G38" s="38">
        <v>1900.616666666667</v>
      </c>
      <c r="H38" s="38">
        <v>1854.3333333333335</v>
      </c>
      <c r="I38" s="38">
        <v>1814.666666666667</v>
      </c>
      <c r="J38" s="38">
        <v>1986.5666666666671</v>
      </c>
      <c r="K38" s="38">
        <v>2026.2333333333336</v>
      </c>
      <c r="L38" s="38">
        <v>2072.5166666666673</v>
      </c>
      <c r="M38" s="28">
        <v>1979.95</v>
      </c>
      <c r="N38" s="28">
        <v>1894</v>
      </c>
      <c r="O38" s="39">
        <v>1468200</v>
      </c>
      <c r="P38" s="40">
        <v>-1.0513546300040437E-2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394.2</v>
      </c>
      <c r="F39" s="37">
        <v>396.51666666666671</v>
      </c>
      <c r="G39" s="38">
        <v>388.53333333333342</v>
      </c>
      <c r="H39" s="38">
        <v>382.86666666666673</v>
      </c>
      <c r="I39" s="38">
        <v>374.88333333333344</v>
      </c>
      <c r="J39" s="38">
        <v>402.18333333333339</v>
      </c>
      <c r="K39" s="38">
        <v>410.16666666666663</v>
      </c>
      <c r="L39" s="38">
        <v>415.83333333333337</v>
      </c>
      <c r="M39" s="28">
        <v>404.5</v>
      </c>
      <c r="N39" s="28">
        <v>390.85</v>
      </c>
      <c r="O39" s="39">
        <v>7219200</v>
      </c>
      <c r="P39" s="40">
        <v>2.2168033695411216E-4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314.55</v>
      </c>
      <c r="F40" s="37">
        <v>316.38333333333333</v>
      </c>
      <c r="G40" s="38">
        <v>310.76666666666665</v>
      </c>
      <c r="H40" s="38">
        <v>306.98333333333335</v>
      </c>
      <c r="I40" s="38">
        <v>301.36666666666667</v>
      </c>
      <c r="J40" s="38">
        <v>320.16666666666663</v>
      </c>
      <c r="K40" s="38">
        <v>325.7833333333333</v>
      </c>
      <c r="L40" s="38">
        <v>329.56666666666661</v>
      </c>
      <c r="M40" s="28">
        <v>322</v>
      </c>
      <c r="N40" s="28">
        <v>312.60000000000002</v>
      </c>
      <c r="O40" s="39">
        <v>21366000</v>
      </c>
      <c r="P40" s="40">
        <v>2.6816608996539794E-2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103.65</v>
      </c>
      <c r="F41" s="37">
        <v>104.16666666666667</v>
      </c>
      <c r="G41" s="38">
        <v>102.18333333333334</v>
      </c>
      <c r="H41" s="38">
        <v>100.71666666666667</v>
      </c>
      <c r="I41" s="38">
        <v>98.733333333333334</v>
      </c>
      <c r="J41" s="38">
        <v>105.63333333333334</v>
      </c>
      <c r="K41" s="38">
        <v>107.61666666666666</v>
      </c>
      <c r="L41" s="38">
        <v>109.08333333333334</v>
      </c>
      <c r="M41" s="28">
        <v>106.15</v>
      </c>
      <c r="N41" s="28">
        <v>102.7</v>
      </c>
      <c r="O41" s="39">
        <v>125915400</v>
      </c>
      <c r="P41" s="40">
        <v>-2.1992002908033444E-2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1891.7</v>
      </c>
      <c r="F42" s="37">
        <v>1890.1333333333332</v>
      </c>
      <c r="G42" s="38">
        <v>1869.5666666666664</v>
      </c>
      <c r="H42" s="38">
        <v>1847.4333333333332</v>
      </c>
      <c r="I42" s="38">
        <v>1826.8666666666663</v>
      </c>
      <c r="J42" s="38">
        <v>1912.2666666666664</v>
      </c>
      <c r="K42" s="38">
        <v>1932.833333333333</v>
      </c>
      <c r="L42" s="38">
        <v>1954.9666666666665</v>
      </c>
      <c r="M42" s="28">
        <v>1910.7</v>
      </c>
      <c r="N42" s="28">
        <v>1868</v>
      </c>
      <c r="O42" s="39">
        <v>1517450</v>
      </c>
      <c r="P42" s="40">
        <v>4.7341587764020395E-3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197.8</v>
      </c>
      <c r="F43" s="37">
        <v>198.85000000000002</v>
      </c>
      <c r="G43" s="38">
        <v>196.05000000000004</v>
      </c>
      <c r="H43" s="38">
        <v>194.3</v>
      </c>
      <c r="I43" s="38">
        <v>191.50000000000003</v>
      </c>
      <c r="J43" s="38">
        <v>200.60000000000005</v>
      </c>
      <c r="K43" s="38">
        <v>203.4</v>
      </c>
      <c r="L43" s="38">
        <v>205.15000000000006</v>
      </c>
      <c r="M43" s="28">
        <v>201.65</v>
      </c>
      <c r="N43" s="28">
        <v>197.1</v>
      </c>
      <c r="O43" s="39">
        <v>32083400</v>
      </c>
      <c r="P43" s="40">
        <v>-7.0563330589203813E-3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727.4</v>
      </c>
      <c r="F44" s="37">
        <v>730.65</v>
      </c>
      <c r="G44" s="38">
        <v>722.15</v>
      </c>
      <c r="H44" s="38">
        <v>716.9</v>
      </c>
      <c r="I44" s="38">
        <v>708.4</v>
      </c>
      <c r="J44" s="38">
        <v>735.9</v>
      </c>
      <c r="K44" s="38">
        <v>744.4</v>
      </c>
      <c r="L44" s="38">
        <v>749.65</v>
      </c>
      <c r="M44" s="28">
        <v>739.15</v>
      </c>
      <c r="N44" s="28">
        <v>725.4</v>
      </c>
      <c r="O44" s="39">
        <v>4417600</v>
      </c>
      <c r="P44" s="40">
        <v>5.2565707133917393E-3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685.5</v>
      </c>
      <c r="F45" s="37">
        <v>687.08333333333337</v>
      </c>
      <c r="G45" s="38">
        <v>674.2166666666667</v>
      </c>
      <c r="H45" s="38">
        <v>662.93333333333328</v>
      </c>
      <c r="I45" s="38">
        <v>650.06666666666661</v>
      </c>
      <c r="J45" s="38">
        <v>698.36666666666679</v>
      </c>
      <c r="K45" s="38">
        <v>711.23333333333335</v>
      </c>
      <c r="L45" s="38">
        <v>722.51666666666688</v>
      </c>
      <c r="M45" s="28">
        <v>699.95</v>
      </c>
      <c r="N45" s="28">
        <v>675.8</v>
      </c>
      <c r="O45" s="39">
        <v>6039750</v>
      </c>
      <c r="P45" s="40">
        <v>-9.9582001475288905E-3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710.65</v>
      </c>
      <c r="F46" s="37">
        <v>710.43333333333339</v>
      </c>
      <c r="G46" s="38">
        <v>703.76666666666677</v>
      </c>
      <c r="H46" s="38">
        <v>696.88333333333333</v>
      </c>
      <c r="I46" s="38">
        <v>690.2166666666667</v>
      </c>
      <c r="J46" s="38">
        <v>717.31666666666683</v>
      </c>
      <c r="K46" s="38">
        <v>723.98333333333335</v>
      </c>
      <c r="L46" s="38">
        <v>730.8666666666669</v>
      </c>
      <c r="M46" s="28">
        <v>717.1</v>
      </c>
      <c r="N46" s="28">
        <v>703.55</v>
      </c>
      <c r="O46" s="39">
        <v>58441150</v>
      </c>
      <c r="P46" s="40">
        <v>1.8088838871971401E-2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50.5</v>
      </c>
      <c r="F47" s="37">
        <v>51.35</v>
      </c>
      <c r="G47" s="38">
        <v>49.25</v>
      </c>
      <c r="H47" s="38">
        <v>48</v>
      </c>
      <c r="I47" s="38">
        <v>45.9</v>
      </c>
      <c r="J47" s="38">
        <v>52.6</v>
      </c>
      <c r="K47" s="38">
        <v>54.70000000000001</v>
      </c>
      <c r="L47" s="38">
        <v>55.95</v>
      </c>
      <c r="M47" s="28">
        <v>53.45</v>
      </c>
      <c r="N47" s="28">
        <v>50.1</v>
      </c>
      <c r="O47" s="39">
        <v>122650500</v>
      </c>
      <c r="P47" s="40">
        <v>-7.7840056840609462E-2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387.8</v>
      </c>
      <c r="F48" s="37">
        <v>389.40000000000003</v>
      </c>
      <c r="G48" s="38">
        <v>384.15000000000009</v>
      </c>
      <c r="H48" s="38">
        <v>380.50000000000006</v>
      </c>
      <c r="I48" s="38">
        <v>375.25000000000011</v>
      </c>
      <c r="J48" s="38">
        <v>393.05000000000007</v>
      </c>
      <c r="K48" s="38">
        <v>398.29999999999995</v>
      </c>
      <c r="L48" s="38">
        <v>401.95000000000005</v>
      </c>
      <c r="M48" s="28">
        <v>394.65</v>
      </c>
      <c r="N48" s="28">
        <v>385.75</v>
      </c>
      <c r="O48" s="39">
        <v>12974300</v>
      </c>
      <c r="P48" s="40">
        <v>-1.4155889549108703E-2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15786.1</v>
      </c>
      <c r="F49" s="37">
        <v>15765.75</v>
      </c>
      <c r="G49" s="38">
        <v>15617.45</v>
      </c>
      <c r="H49" s="38">
        <v>15448.800000000001</v>
      </c>
      <c r="I49" s="38">
        <v>15300.500000000002</v>
      </c>
      <c r="J49" s="38">
        <v>15934.4</v>
      </c>
      <c r="K49" s="38">
        <v>16082.699999999999</v>
      </c>
      <c r="L49" s="38">
        <v>16251.349999999999</v>
      </c>
      <c r="M49" s="28">
        <v>15914.05</v>
      </c>
      <c r="N49" s="28">
        <v>15597.1</v>
      </c>
      <c r="O49" s="39">
        <v>152200</v>
      </c>
      <c r="P49" s="40">
        <v>-3.6098796706776438E-2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369.05</v>
      </c>
      <c r="F50" s="37">
        <v>368.86666666666662</v>
      </c>
      <c r="G50" s="38">
        <v>364.83333333333326</v>
      </c>
      <c r="H50" s="38">
        <v>360.61666666666662</v>
      </c>
      <c r="I50" s="38">
        <v>356.58333333333326</v>
      </c>
      <c r="J50" s="38">
        <v>373.08333333333326</v>
      </c>
      <c r="K50" s="38">
        <v>377.11666666666667</v>
      </c>
      <c r="L50" s="38">
        <v>381.33333333333326</v>
      </c>
      <c r="M50" s="28">
        <v>372.9</v>
      </c>
      <c r="N50" s="28">
        <v>364.65</v>
      </c>
      <c r="O50" s="39">
        <v>26915400</v>
      </c>
      <c r="P50" s="40">
        <v>3.1312504310642114E-2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3473.95</v>
      </c>
      <c r="F51" s="37">
        <v>3468.4</v>
      </c>
      <c r="G51" s="38">
        <v>3439.75</v>
      </c>
      <c r="H51" s="38">
        <v>3405.5499999999997</v>
      </c>
      <c r="I51" s="38">
        <v>3376.8999999999996</v>
      </c>
      <c r="J51" s="38">
        <v>3502.6000000000004</v>
      </c>
      <c r="K51" s="38">
        <v>3531.2500000000009</v>
      </c>
      <c r="L51" s="38">
        <v>3565.4500000000007</v>
      </c>
      <c r="M51" s="28">
        <v>3497.05</v>
      </c>
      <c r="N51" s="28">
        <v>3434.2</v>
      </c>
      <c r="O51" s="39">
        <v>1366200</v>
      </c>
      <c r="P51" s="40">
        <v>-7.9872204472843447E-3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412.55</v>
      </c>
      <c r="F52" s="37">
        <v>414.2</v>
      </c>
      <c r="G52" s="38">
        <v>406.34999999999997</v>
      </c>
      <c r="H52" s="38">
        <v>400.15</v>
      </c>
      <c r="I52" s="38">
        <v>392.29999999999995</v>
      </c>
      <c r="J52" s="38">
        <v>420.4</v>
      </c>
      <c r="K52" s="38">
        <v>428.25</v>
      </c>
      <c r="L52" s="38">
        <v>434.45</v>
      </c>
      <c r="M52" s="28">
        <v>422.05</v>
      </c>
      <c r="N52" s="28">
        <v>408</v>
      </c>
      <c r="O52" s="39">
        <v>4664400</v>
      </c>
      <c r="P52" s="40">
        <v>3.4005763688760807E-2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370.7</v>
      </c>
      <c r="F53" s="37">
        <v>372.59999999999997</v>
      </c>
      <c r="G53" s="38">
        <v>367.39999999999992</v>
      </c>
      <c r="H53" s="38">
        <v>364.09999999999997</v>
      </c>
      <c r="I53" s="38">
        <v>358.89999999999992</v>
      </c>
      <c r="J53" s="38">
        <v>375.89999999999992</v>
      </c>
      <c r="K53" s="38">
        <v>381.09999999999997</v>
      </c>
      <c r="L53" s="38">
        <v>384.39999999999992</v>
      </c>
      <c r="M53" s="28">
        <v>377.8</v>
      </c>
      <c r="N53" s="28">
        <v>369.3</v>
      </c>
      <c r="O53" s="39">
        <v>23526800</v>
      </c>
      <c r="P53" s="40">
        <v>4.0829237432478467E-2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233.25</v>
      </c>
      <c r="F54" s="37">
        <v>235.48333333333335</v>
      </c>
      <c r="G54" s="38">
        <v>230.31666666666669</v>
      </c>
      <c r="H54" s="38">
        <v>227.38333333333335</v>
      </c>
      <c r="I54" s="38">
        <v>222.2166666666667</v>
      </c>
      <c r="J54" s="38">
        <v>238.41666666666669</v>
      </c>
      <c r="K54" s="38">
        <v>243.58333333333331</v>
      </c>
      <c r="L54" s="38">
        <v>246.51666666666668</v>
      </c>
      <c r="M54" s="28">
        <v>240.65</v>
      </c>
      <c r="N54" s="28">
        <v>232.55</v>
      </c>
      <c r="O54" s="39">
        <v>45165600</v>
      </c>
      <c r="P54" s="40">
        <v>-4.5227326826945968E-3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591.20000000000005</v>
      </c>
      <c r="F55" s="37">
        <v>594.73333333333346</v>
      </c>
      <c r="G55" s="38">
        <v>582.1166666666669</v>
      </c>
      <c r="H55" s="38">
        <v>573.03333333333342</v>
      </c>
      <c r="I55" s="38">
        <v>560.41666666666686</v>
      </c>
      <c r="J55" s="38">
        <v>603.81666666666695</v>
      </c>
      <c r="K55" s="38">
        <v>616.43333333333351</v>
      </c>
      <c r="L55" s="38">
        <v>625.51666666666699</v>
      </c>
      <c r="M55" s="28">
        <v>607.35</v>
      </c>
      <c r="N55" s="28">
        <v>585.65</v>
      </c>
      <c r="O55" s="39">
        <v>3645525</v>
      </c>
      <c r="P55" s="40">
        <v>1.3553808620222282E-2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372.35</v>
      </c>
      <c r="F56" s="37">
        <v>374.55</v>
      </c>
      <c r="G56" s="38">
        <v>368.40000000000003</v>
      </c>
      <c r="H56" s="38">
        <v>364.45000000000005</v>
      </c>
      <c r="I56" s="38">
        <v>358.30000000000007</v>
      </c>
      <c r="J56" s="38">
        <v>378.5</v>
      </c>
      <c r="K56" s="38">
        <v>384.65</v>
      </c>
      <c r="L56" s="38">
        <v>388.59999999999997</v>
      </c>
      <c r="M56" s="28">
        <v>380.7</v>
      </c>
      <c r="N56" s="28">
        <v>370.6</v>
      </c>
      <c r="O56" s="39">
        <v>2617500</v>
      </c>
      <c r="P56" s="40">
        <v>-4.1208791208791208E-2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675.5</v>
      </c>
      <c r="F57" s="37">
        <v>673.06666666666672</v>
      </c>
      <c r="G57" s="38">
        <v>663.23333333333346</v>
      </c>
      <c r="H57" s="38">
        <v>650.9666666666667</v>
      </c>
      <c r="I57" s="38">
        <v>641.13333333333344</v>
      </c>
      <c r="J57" s="38">
        <v>685.33333333333348</v>
      </c>
      <c r="K57" s="38">
        <v>695.16666666666674</v>
      </c>
      <c r="L57" s="38">
        <v>707.43333333333351</v>
      </c>
      <c r="M57" s="28">
        <v>682.9</v>
      </c>
      <c r="N57" s="28">
        <v>660.8</v>
      </c>
      <c r="O57" s="39">
        <v>8602500</v>
      </c>
      <c r="P57" s="40">
        <v>-1.7406440382941688E-3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907.45</v>
      </c>
      <c r="F58" s="37">
        <v>906.40000000000009</v>
      </c>
      <c r="G58" s="38">
        <v>898.95000000000016</v>
      </c>
      <c r="H58" s="38">
        <v>890.45</v>
      </c>
      <c r="I58" s="38">
        <v>883.00000000000011</v>
      </c>
      <c r="J58" s="38">
        <v>914.9000000000002</v>
      </c>
      <c r="K58" s="38">
        <v>922.35</v>
      </c>
      <c r="L58" s="38">
        <v>930.85000000000025</v>
      </c>
      <c r="M58" s="28">
        <v>913.85</v>
      </c>
      <c r="N58" s="28">
        <v>897.9</v>
      </c>
      <c r="O58" s="39">
        <v>15057900</v>
      </c>
      <c r="P58" s="40">
        <v>-4.3280746675476996E-2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161.30000000000001</v>
      </c>
      <c r="F59" s="37">
        <v>161.6</v>
      </c>
      <c r="G59" s="38">
        <v>159.69999999999999</v>
      </c>
      <c r="H59" s="38">
        <v>158.1</v>
      </c>
      <c r="I59" s="38">
        <v>156.19999999999999</v>
      </c>
      <c r="J59" s="38">
        <v>163.19999999999999</v>
      </c>
      <c r="K59" s="38">
        <v>165.10000000000002</v>
      </c>
      <c r="L59" s="38">
        <v>166.7</v>
      </c>
      <c r="M59" s="28">
        <v>163.5</v>
      </c>
      <c r="N59" s="28">
        <v>160</v>
      </c>
      <c r="O59" s="39">
        <v>46662000</v>
      </c>
      <c r="P59" s="40">
        <v>-4.9858889934148637E-2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4404.5</v>
      </c>
      <c r="F60" s="37">
        <v>4384.8833333333341</v>
      </c>
      <c r="G60" s="38">
        <v>4252.5666666666684</v>
      </c>
      <c r="H60" s="38">
        <v>4100.6333333333341</v>
      </c>
      <c r="I60" s="38">
        <v>3968.3166666666684</v>
      </c>
      <c r="J60" s="38">
        <v>4536.8166666666684</v>
      </c>
      <c r="K60" s="38">
        <v>4669.1333333333341</v>
      </c>
      <c r="L60" s="38">
        <v>4821.0666666666684</v>
      </c>
      <c r="M60" s="28">
        <v>4517.2</v>
      </c>
      <c r="N60" s="28">
        <v>4232.95</v>
      </c>
      <c r="O60" s="39">
        <v>758500</v>
      </c>
      <c r="P60" s="40">
        <v>-8.1941418542725727E-2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1409.75</v>
      </c>
      <c r="F61" s="37">
        <v>1407.6833333333334</v>
      </c>
      <c r="G61" s="38">
        <v>1398.5666666666668</v>
      </c>
      <c r="H61" s="38">
        <v>1387.3833333333334</v>
      </c>
      <c r="I61" s="38">
        <v>1378.2666666666669</v>
      </c>
      <c r="J61" s="38">
        <v>1418.8666666666668</v>
      </c>
      <c r="K61" s="38">
        <v>1427.9833333333336</v>
      </c>
      <c r="L61" s="38">
        <v>1439.1666666666667</v>
      </c>
      <c r="M61" s="28">
        <v>1416.8</v>
      </c>
      <c r="N61" s="28">
        <v>1396.5</v>
      </c>
      <c r="O61" s="39">
        <v>2738750</v>
      </c>
      <c r="P61" s="40">
        <v>3.3337607385562251E-3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588.6</v>
      </c>
      <c r="F62" s="37">
        <v>590</v>
      </c>
      <c r="G62" s="38">
        <v>582.70000000000005</v>
      </c>
      <c r="H62" s="38">
        <v>576.80000000000007</v>
      </c>
      <c r="I62" s="38">
        <v>569.50000000000011</v>
      </c>
      <c r="J62" s="38">
        <v>595.9</v>
      </c>
      <c r="K62" s="38">
        <v>603.19999999999993</v>
      </c>
      <c r="L62" s="38">
        <v>609.09999999999991</v>
      </c>
      <c r="M62" s="28">
        <v>597.29999999999995</v>
      </c>
      <c r="N62" s="28">
        <v>584.1</v>
      </c>
      <c r="O62" s="39">
        <v>5518400</v>
      </c>
      <c r="P62" s="40">
        <v>3.4958739684921233E-2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786.45</v>
      </c>
      <c r="F63" s="37">
        <v>790.6</v>
      </c>
      <c r="G63" s="38">
        <v>779.65000000000009</v>
      </c>
      <c r="H63" s="38">
        <v>772.85</v>
      </c>
      <c r="I63" s="38">
        <v>761.90000000000009</v>
      </c>
      <c r="J63" s="38">
        <v>797.40000000000009</v>
      </c>
      <c r="K63" s="38">
        <v>808.35000000000014</v>
      </c>
      <c r="L63" s="38">
        <v>815.15000000000009</v>
      </c>
      <c r="M63" s="28">
        <v>801.55</v>
      </c>
      <c r="N63" s="28">
        <v>783.8</v>
      </c>
      <c r="O63" s="39">
        <v>985625</v>
      </c>
      <c r="P63" s="40">
        <v>-3.8414634146341463E-2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392.1</v>
      </c>
      <c r="F64" s="37">
        <v>389.33333333333331</v>
      </c>
      <c r="G64" s="38">
        <v>384.31666666666661</v>
      </c>
      <c r="H64" s="38">
        <v>376.5333333333333</v>
      </c>
      <c r="I64" s="38">
        <v>371.51666666666659</v>
      </c>
      <c r="J64" s="38">
        <v>397.11666666666662</v>
      </c>
      <c r="K64" s="38">
        <v>402.13333333333338</v>
      </c>
      <c r="L64" s="38">
        <v>409.91666666666663</v>
      </c>
      <c r="M64" s="28">
        <v>394.35</v>
      </c>
      <c r="N64" s="28">
        <v>381.55</v>
      </c>
      <c r="O64" s="39">
        <v>3521100</v>
      </c>
      <c r="P64" s="40">
        <v>9.1746248294679394E-2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127.55</v>
      </c>
      <c r="F65" s="37">
        <v>127.73333333333333</v>
      </c>
      <c r="G65" s="38">
        <v>125.81666666666666</v>
      </c>
      <c r="H65" s="38">
        <v>124.08333333333333</v>
      </c>
      <c r="I65" s="38">
        <v>122.16666666666666</v>
      </c>
      <c r="J65" s="38">
        <v>129.46666666666667</v>
      </c>
      <c r="K65" s="38">
        <v>131.38333333333333</v>
      </c>
      <c r="L65" s="38">
        <v>133.11666666666667</v>
      </c>
      <c r="M65" s="28">
        <v>129.65</v>
      </c>
      <c r="N65" s="28">
        <v>126</v>
      </c>
      <c r="O65" s="39">
        <v>14167800</v>
      </c>
      <c r="P65" s="40">
        <v>-1.1856770215793217E-2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970.35</v>
      </c>
      <c r="F66" s="37">
        <v>968.31666666666661</v>
      </c>
      <c r="G66" s="38">
        <v>958.48333333333323</v>
      </c>
      <c r="H66" s="38">
        <v>946.61666666666667</v>
      </c>
      <c r="I66" s="38">
        <v>936.7833333333333</v>
      </c>
      <c r="J66" s="38">
        <v>980.18333333333317</v>
      </c>
      <c r="K66" s="38">
        <v>990.01666666666665</v>
      </c>
      <c r="L66" s="38">
        <v>1001.8833333333331</v>
      </c>
      <c r="M66" s="28">
        <v>978.15</v>
      </c>
      <c r="N66" s="28">
        <v>956.45</v>
      </c>
      <c r="O66" s="39">
        <v>2088000</v>
      </c>
      <c r="P66" s="40">
        <v>-4.5766590389016018E-3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553.1</v>
      </c>
      <c r="F67" s="37">
        <v>549.5333333333333</v>
      </c>
      <c r="G67" s="38">
        <v>545.06666666666661</v>
      </c>
      <c r="H67" s="38">
        <v>537.0333333333333</v>
      </c>
      <c r="I67" s="38">
        <v>532.56666666666661</v>
      </c>
      <c r="J67" s="38">
        <v>557.56666666666661</v>
      </c>
      <c r="K67" s="38">
        <v>562.0333333333333</v>
      </c>
      <c r="L67" s="38">
        <v>570.06666666666661</v>
      </c>
      <c r="M67" s="28">
        <v>554</v>
      </c>
      <c r="N67" s="28">
        <v>541.5</v>
      </c>
      <c r="O67" s="39">
        <v>12783750</v>
      </c>
      <c r="P67" s="40">
        <v>3.1883765513066292E-2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1742.75</v>
      </c>
      <c r="F68" s="37">
        <v>1777.6666666666667</v>
      </c>
      <c r="G68" s="38">
        <v>1699.7833333333335</v>
      </c>
      <c r="H68" s="38">
        <v>1656.8166666666668</v>
      </c>
      <c r="I68" s="38">
        <v>1578.9333333333336</v>
      </c>
      <c r="J68" s="38">
        <v>1820.6333333333334</v>
      </c>
      <c r="K68" s="38">
        <v>1898.5166666666667</v>
      </c>
      <c r="L68" s="38">
        <v>1941.4833333333333</v>
      </c>
      <c r="M68" s="28">
        <v>1855.55</v>
      </c>
      <c r="N68" s="28">
        <v>1734.7</v>
      </c>
      <c r="O68" s="39">
        <v>489000</v>
      </c>
      <c r="P68" s="40">
        <v>0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2003.85</v>
      </c>
      <c r="F69" s="37">
        <v>2019.1166666666666</v>
      </c>
      <c r="G69" s="38">
        <v>1981.2833333333333</v>
      </c>
      <c r="H69" s="38">
        <v>1958.7166666666667</v>
      </c>
      <c r="I69" s="38">
        <v>1920.8833333333334</v>
      </c>
      <c r="J69" s="38">
        <v>2041.6833333333332</v>
      </c>
      <c r="K69" s="38">
        <v>2079.5166666666664</v>
      </c>
      <c r="L69" s="38">
        <v>2102.083333333333</v>
      </c>
      <c r="M69" s="28">
        <v>2056.9499999999998</v>
      </c>
      <c r="N69" s="28">
        <v>1996.55</v>
      </c>
      <c r="O69" s="39">
        <v>2235250</v>
      </c>
      <c r="P69" s="40">
        <v>3.2925138632162662E-2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265.14999999999998</v>
      </c>
      <c r="F70" s="37">
        <v>266.25</v>
      </c>
      <c r="G70" s="38">
        <v>260.2</v>
      </c>
      <c r="H70" s="38">
        <v>255.25</v>
      </c>
      <c r="I70" s="38">
        <v>249.2</v>
      </c>
      <c r="J70" s="38">
        <v>271.2</v>
      </c>
      <c r="K70" s="38">
        <v>277.24999999999994</v>
      </c>
      <c r="L70" s="38">
        <v>282.2</v>
      </c>
      <c r="M70" s="28">
        <v>272.3</v>
      </c>
      <c r="N70" s="28">
        <v>261.3</v>
      </c>
      <c r="O70" s="39">
        <v>15384700</v>
      </c>
      <c r="P70" s="40">
        <v>7.0761818729298404E-3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4261.3</v>
      </c>
      <c r="F71" s="37">
        <v>4292.4666666666672</v>
      </c>
      <c r="G71" s="38">
        <v>4223.3333333333339</v>
      </c>
      <c r="H71" s="38">
        <v>4185.3666666666668</v>
      </c>
      <c r="I71" s="38">
        <v>4116.2333333333336</v>
      </c>
      <c r="J71" s="38">
        <v>4330.4333333333343</v>
      </c>
      <c r="K71" s="38">
        <v>4399.5666666666675</v>
      </c>
      <c r="L71" s="38">
        <v>4437.5333333333347</v>
      </c>
      <c r="M71" s="28">
        <v>4361.6000000000004</v>
      </c>
      <c r="N71" s="28">
        <v>4254.5</v>
      </c>
      <c r="O71" s="39">
        <v>2632000</v>
      </c>
      <c r="P71" s="40">
        <v>-3.799247748945709E-5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4091.65</v>
      </c>
      <c r="F72" s="37">
        <v>4095.3833333333332</v>
      </c>
      <c r="G72" s="38">
        <v>3975.6166666666668</v>
      </c>
      <c r="H72" s="38">
        <v>3859.5833333333335</v>
      </c>
      <c r="I72" s="38">
        <v>3739.8166666666671</v>
      </c>
      <c r="J72" s="38">
        <v>4211.4166666666661</v>
      </c>
      <c r="K72" s="38">
        <v>4331.1833333333325</v>
      </c>
      <c r="L72" s="38">
        <v>4447.2166666666662</v>
      </c>
      <c r="M72" s="28">
        <v>4215.1499999999996</v>
      </c>
      <c r="N72" s="28">
        <v>3979.35</v>
      </c>
      <c r="O72" s="39">
        <v>759500</v>
      </c>
      <c r="P72" s="40">
        <v>2.9712776493892373E-3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347.25</v>
      </c>
      <c r="F73" s="37">
        <v>350.34999999999997</v>
      </c>
      <c r="G73" s="38">
        <v>342.04999999999995</v>
      </c>
      <c r="H73" s="38">
        <v>336.84999999999997</v>
      </c>
      <c r="I73" s="38">
        <v>328.54999999999995</v>
      </c>
      <c r="J73" s="38">
        <v>355.54999999999995</v>
      </c>
      <c r="K73" s="38">
        <v>363.85</v>
      </c>
      <c r="L73" s="38">
        <v>369.04999999999995</v>
      </c>
      <c r="M73" s="28">
        <v>358.65</v>
      </c>
      <c r="N73" s="28">
        <v>345.15</v>
      </c>
      <c r="O73" s="39">
        <v>38357550</v>
      </c>
      <c r="P73" s="40">
        <v>3.2741003998223009E-2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4299.8</v>
      </c>
      <c r="F74" s="37">
        <v>4334.1166666666668</v>
      </c>
      <c r="G74" s="38">
        <v>4255.6833333333334</v>
      </c>
      <c r="H74" s="38">
        <v>4211.5666666666666</v>
      </c>
      <c r="I74" s="38">
        <v>4133.1333333333332</v>
      </c>
      <c r="J74" s="38">
        <v>4378.2333333333336</v>
      </c>
      <c r="K74" s="38">
        <v>4456.6666666666679</v>
      </c>
      <c r="L74" s="38">
        <v>4500.7833333333338</v>
      </c>
      <c r="M74" s="28">
        <v>4412.55</v>
      </c>
      <c r="N74" s="28">
        <v>4290</v>
      </c>
      <c r="O74" s="39">
        <v>2782375</v>
      </c>
      <c r="P74" s="40">
        <v>-7.5794730037005665E-3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2698.25</v>
      </c>
      <c r="F75" s="37">
        <v>2696.2333333333331</v>
      </c>
      <c r="G75" s="38">
        <v>2674.5666666666662</v>
      </c>
      <c r="H75" s="38">
        <v>2650.8833333333332</v>
      </c>
      <c r="I75" s="38">
        <v>2629.2166666666662</v>
      </c>
      <c r="J75" s="38">
        <v>2719.9166666666661</v>
      </c>
      <c r="K75" s="38">
        <v>2741.583333333333</v>
      </c>
      <c r="L75" s="38">
        <v>2765.266666666666</v>
      </c>
      <c r="M75" s="28">
        <v>2717.9</v>
      </c>
      <c r="N75" s="28">
        <v>2672.55</v>
      </c>
      <c r="O75" s="39">
        <v>3097500</v>
      </c>
      <c r="P75" s="40">
        <v>-4.1633847192528413E-3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1858.15</v>
      </c>
      <c r="F76" s="37">
        <v>1859.8</v>
      </c>
      <c r="G76" s="38">
        <v>1849.6999999999998</v>
      </c>
      <c r="H76" s="38">
        <v>1841.2499999999998</v>
      </c>
      <c r="I76" s="38">
        <v>1831.1499999999996</v>
      </c>
      <c r="J76" s="38">
        <v>1868.25</v>
      </c>
      <c r="K76" s="38">
        <v>1878.35</v>
      </c>
      <c r="L76" s="38">
        <v>1886.8000000000002</v>
      </c>
      <c r="M76" s="28">
        <v>1869.9</v>
      </c>
      <c r="N76" s="28">
        <v>1851.35</v>
      </c>
      <c r="O76" s="39">
        <v>6835400</v>
      </c>
      <c r="P76" s="40">
        <v>-4.2453193620463826E-2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154</v>
      </c>
      <c r="F77" s="37">
        <v>154.58333333333334</v>
      </c>
      <c r="G77" s="38">
        <v>153.01666666666668</v>
      </c>
      <c r="H77" s="38">
        <v>152.03333333333333</v>
      </c>
      <c r="I77" s="38">
        <v>150.46666666666667</v>
      </c>
      <c r="J77" s="38">
        <v>155.56666666666669</v>
      </c>
      <c r="K77" s="38">
        <v>157.13333333333335</v>
      </c>
      <c r="L77" s="38">
        <v>158.1166666666667</v>
      </c>
      <c r="M77" s="28">
        <v>156.15</v>
      </c>
      <c r="N77" s="28">
        <v>153.6</v>
      </c>
      <c r="O77" s="39">
        <v>28641600</v>
      </c>
      <c r="P77" s="40">
        <v>-9.9552015928322541E-3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99.6</v>
      </c>
      <c r="F78" s="37">
        <v>99.283333333333346</v>
      </c>
      <c r="G78" s="38">
        <v>96.716666666666697</v>
      </c>
      <c r="H78" s="38">
        <v>93.833333333333357</v>
      </c>
      <c r="I78" s="38">
        <v>91.266666666666708</v>
      </c>
      <c r="J78" s="38">
        <v>102.16666666666669</v>
      </c>
      <c r="K78" s="38">
        <v>104.73333333333332</v>
      </c>
      <c r="L78" s="38">
        <v>107.61666666666667</v>
      </c>
      <c r="M78" s="28">
        <v>101.85</v>
      </c>
      <c r="N78" s="28">
        <v>96.4</v>
      </c>
      <c r="O78" s="39">
        <v>72160000</v>
      </c>
      <c r="P78" s="40">
        <v>1.5622800844475721E-2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124</v>
      </c>
      <c r="F79" s="37">
        <v>124.46666666666665</v>
      </c>
      <c r="G79" s="38">
        <v>121.13333333333331</v>
      </c>
      <c r="H79" s="38">
        <v>118.26666666666665</v>
      </c>
      <c r="I79" s="38">
        <v>114.93333333333331</v>
      </c>
      <c r="J79" s="38">
        <v>127.33333333333331</v>
      </c>
      <c r="K79" s="38">
        <v>130.66666666666666</v>
      </c>
      <c r="L79" s="38">
        <v>133.5333333333333</v>
      </c>
      <c r="M79" s="28">
        <v>127.8</v>
      </c>
      <c r="N79" s="28">
        <v>121.6</v>
      </c>
      <c r="O79" s="39">
        <v>16471000</v>
      </c>
      <c r="P79" s="40">
        <v>3.9035591274397242E-2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136.6</v>
      </c>
      <c r="F80" s="37">
        <v>137.63333333333333</v>
      </c>
      <c r="G80" s="38">
        <v>134.96666666666664</v>
      </c>
      <c r="H80" s="38">
        <v>133.33333333333331</v>
      </c>
      <c r="I80" s="38">
        <v>130.66666666666663</v>
      </c>
      <c r="J80" s="38">
        <v>139.26666666666665</v>
      </c>
      <c r="K80" s="38">
        <v>141.93333333333334</v>
      </c>
      <c r="L80" s="38">
        <v>143.56666666666666</v>
      </c>
      <c r="M80" s="28">
        <v>140.30000000000001</v>
      </c>
      <c r="N80" s="28">
        <v>136</v>
      </c>
      <c r="O80" s="39">
        <v>34879800</v>
      </c>
      <c r="P80" s="40">
        <v>3.3622559652928416E-2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454.95</v>
      </c>
      <c r="F81" s="37">
        <v>459.39999999999992</v>
      </c>
      <c r="G81" s="38">
        <v>447.64999999999986</v>
      </c>
      <c r="H81" s="38">
        <v>440.34999999999997</v>
      </c>
      <c r="I81" s="38">
        <v>428.59999999999991</v>
      </c>
      <c r="J81" s="38">
        <v>466.69999999999982</v>
      </c>
      <c r="K81" s="38">
        <v>478.44999999999993</v>
      </c>
      <c r="L81" s="38">
        <v>485.74999999999977</v>
      </c>
      <c r="M81" s="28">
        <v>471.15</v>
      </c>
      <c r="N81" s="28">
        <v>452.1</v>
      </c>
      <c r="O81" s="39">
        <v>7981000</v>
      </c>
      <c r="P81" s="40">
        <v>9.748290411756148E-3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39.15</v>
      </c>
      <c r="F82" s="37">
        <v>39.383333333333333</v>
      </c>
      <c r="G82" s="38">
        <v>38.816666666666663</v>
      </c>
      <c r="H82" s="38">
        <v>38.483333333333327</v>
      </c>
      <c r="I82" s="38">
        <v>37.916666666666657</v>
      </c>
      <c r="J82" s="38">
        <v>39.716666666666669</v>
      </c>
      <c r="K82" s="38">
        <v>40.283333333333346</v>
      </c>
      <c r="L82" s="38">
        <v>40.616666666666674</v>
      </c>
      <c r="M82" s="28">
        <v>39.950000000000003</v>
      </c>
      <c r="N82" s="28">
        <v>39.049999999999997</v>
      </c>
      <c r="O82" s="39">
        <v>98370000</v>
      </c>
      <c r="P82" s="40">
        <v>5.3747891058086285E-2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538.25</v>
      </c>
      <c r="F83" s="37">
        <v>541.76666666666665</v>
      </c>
      <c r="G83" s="38">
        <v>531.68333333333328</v>
      </c>
      <c r="H83" s="38">
        <v>525.11666666666667</v>
      </c>
      <c r="I83" s="38">
        <v>515.0333333333333</v>
      </c>
      <c r="J83" s="38">
        <v>548.33333333333326</v>
      </c>
      <c r="K83" s="38">
        <v>558.41666666666674</v>
      </c>
      <c r="L83" s="38">
        <v>564.98333333333323</v>
      </c>
      <c r="M83" s="28">
        <v>551.85</v>
      </c>
      <c r="N83" s="28">
        <v>535.20000000000005</v>
      </c>
      <c r="O83" s="39">
        <v>2990000</v>
      </c>
      <c r="P83" s="40">
        <v>-1.2027491408934709E-2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809.1</v>
      </c>
      <c r="F84" s="37">
        <v>816.06666666666661</v>
      </c>
      <c r="G84" s="38">
        <v>798.88333333333321</v>
      </c>
      <c r="H84" s="38">
        <v>788.66666666666663</v>
      </c>
      <c r="I84" s="38">
        <v>771.48333333333323</v>
      </c>
      <c r="J84" s="38">
        <v>826.28333333333319</v>
      </c>
      <c r="K84" s="38">
        <v>843.46666666666658</v>
      </c>
      <c r="L84" s="38">
        <v>853.68333333333317</v>
      </c>
      <c r="M84" s="28">
        <v>833.25</v>
      </c>
      <c r="N84" s="28">
        <v>805.85</v>
      </c>
      <c r="O84" s="39">
        <v>5883000</v>
      </c>
      <c r="P84" s="40">
        <v>2.795736501834702E-2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1589.45</v>
      </c>
      <c r="F85" s="37">
        <v>1576.8</v>
      </c>
      <c r="G85" s="38">
        <v>1550.3</v>
      </c>
      <c r="H85" s="38">
        <v>1511.15</v>
      </c>
      <c r="I85" s="38">
        <v>1484.65</v>
      </c>
      <c r="J85" s="38">
        <v>1615.9499999999998</v>
      </c>
      <c r="K85" s="38">
        <v>1642.4499999999998</v>
      </c>
      <c r="L85" s="38">
        <v>1681.5999999999997</v>
      </c>
      <c r="M85" s="28">
        <v>1603.3</v>
      </c>
      <c r="N85" s="28">
        <v>1537.65</v>
      </c>
      <c r="O85" s="39">
        <v>5581225</v>
      </c>
      <c r="P85" s="40">
        <v>-7.1277918987615596E-2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298.5</v>
      </c>
      <c r="F86" s="37">
        <v>299.95</v>
      </c>
      <c r="G86" s="38">
        <v>295.09999999999997</v>
      </c>
      <c r="H86" s="38">
        <v>291.7</v>
      </c>
      <c r="I86" s="38">
        <v>286.84999999999997</v>
      </c>
      <c r="J86" s="38">
        <v>303.34999999999997</v>
      </c>
      <c r="K86" s="38">
        <v>308.2</v>
      </c>
      <c r="L86" s="38">
        <v>311.59999999999997</v>
      </c>
      <c r="M86" s="28">
        <v>304.8</v>
      </c>
      <c r="N86" s="28">
        <v>296.55</v>
      </c>
      <c r="O86" s="39">
        <v>12355050</v>
      </c>
      <c r="P86" s="40">
        <v>7.2024260803639122E-3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1691.7</v>
      </c>
      <c r="F87" s="37">
        <v>1705.1833333333332</v>
      </c>
      <c r="G87" s="38">
        <v>1674.6166666666663</v>
      </c>
      <c r="H87" s="38">
        <v>1657.5333333333331</v>
      </c>
      <c r="I87" s="38">
        <v>1626.9666666666662</v>
      </c>
      <c r="J87" s="38">
        <v>1722.2666666666664</v>
      </c>
      <c r="K87" s="38">
        <v>1752.8333333333335</v>
      </c>
      <c r="L87" s="38">
        <v>1769.9166666666665</v>
      </c>
      <c r="M87" s="28">
        <v>1735.75</v>
      </c>
      <c r="N87" s="28">
        <v>1688.1</v>
      </c>
      <c r="O87" s="39">
        <v>10374475</v>
      </c>
      <c r="P87" s="40">
        <v>6.2194784852114627E-3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283.75</v>
      </c>
      <c r="F88" s="37">
        <v>283.55</v>
      </c>
      <c r="G88" s="38">
        <v>280</v>
      </c>
      <c r="H88" s="38">
        <v>276.25</v>
      </c>
      <c r="I88" s="38">
        <v>272.7</v>
      </c>
      <c r="J88" s="38">
        <v>287.3</v>
      </c>
      <c r="K88" s="38">
        <v>290.85000000000008</v>
      </c>
      <c r="L88" s="38">
        <v>294.60000000000002</v>
      </c>
      <c r="M88" s="28">
        <v>287.10000000000002</v>
      </c>
      <c r="N88" s="28">
        <v>279.8</v>
      </c>
      <c r="O88" s="39">
        <v>1451800</v>
      </c>
      <c r="P88" s="40">
        <v>-5.8207217694994182E-3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661.25</v>
      </c>
      <c r="F89" s="37">
        <v>662.44999999999993</v>
      </c>
      <c r="G89" s="38">
        <v>651.79999999999984</v>
      </c>
      <c r="H89" s="38">
        <v>642.34999999999991</v>
      </c>
      <c r="I89" s="38">
        <v>631.69999999999982</v>
      </c>
      <c r="J89" s="38">
        <v>671.89999999999986</v>
      </c>
      <c r="K89" s="38">
        <v>682.55</v>
      </c>
      <c r="L89" s="38">
        <v>691.99999999999989</v>
      </c>
      <c r="M89" s="28">
        <v>673.1</v>
      </c>
      <c r="N89" s="28">
        <v>653</v>
      </c>
      <c r="O89" s="39">
        <v>2580000</v>
      </c>
      <c r="P89" s="40">
        <v>-8.9143865842894965E-2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1301.25</v>
      </c>
      <c r="F90" s="37">
        <v>1312.3166666666666</v>
      </c>
      <c r="G90" s="38">
        <v>1284.7833333333333</v>
      </c>
      <c r="H90" s="38">
        <v>1268.3166666666666</v>
      </c>
      <c r="I90" s="38">
        <v>1240.7833333333333</v>
      </c>
      <c r="J90" s="38">
        <v>1328.7833333333333</v>
      </c>
      <c r="K90" s="38">
        <v>1356.3166666666666</v>
      </c>
      <c r="L90" s="38">
        <v>1372.7833333333333</v>
      </c>
      <c r="M90" s="28">
        <v>1339.85</v>
      </c>
      <c r="N90" s="28">
        <v>1295.8499999999999</v>
      </c>
      <c r="O90" s="39">
        <v>2376425</v>
      </c>
      <c r="P90" s="40">
        <v>6.2208067940552017E-2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1200</v>
      </c>
      <c r="F91" s="37">
        <v>1197.5666666666666</v>
      </c>
      <c r="G91" s="38">
        <v>1183.7333333333331</v>
      </c>
      <c r="H91" s="38">
        <v>1167.4666666666665</v>
      </c>
      <c r="I91" s="38">
        <v>1153.633333333333</v>
      </c>
      <c r="J91" s="38">
        <v>1213.8333333333333</v>
      </c>
      <c r="K91" s="38">
        <v>1227.6666666666667</v>
      </c>
      <c r="L91" s="38">
        <v>1243.9333333333334</v>
      </c>
      <c r="M91" s="28">
        <v>1211.4000000000001</v>
      </c>
      <c r="N91" s="28">
        <v>1181.3</v>
      </c>
      <c r="O91" s="39">
        <v>3912500</v>
      </c>
      <c r="P91" s="40">
        <v>-1.4855847916404381E-2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1165.3499999999999</v>
      </c>
      <c r="F92" s="37">
        <v>1162.2666666666667</v>
      </c>
      <c r="G92" s="38">
        <v>1154.0333333333333</v>
      </c>
      <c r="H92" s="38">
        <v>1142.7166666666667</v>
      </c>
      <c r="I92" s="38">
        <v>1134.4833333333333</v>
      </c>
      <c r="J92" s="38">
        <v>1173.5833333333333</v>
      </c>
      <c r="K92" s="38">
        <v>1181.8166666666664</v>
      </c>
      <c r="L92" s="38">
        <v>1193.1333333333332</v>
      </c>
      <c r="M92" s="28">
        <v>1170.5</v>
      </c>
      <c r="N92" s="28">
        <v>1150.95</v>
      </c>
      <c r="O92" s="39">
        <v>22551900</v>
      </c>
      <c r="P92" s="40">
        <v>-8.7991877672830201E-3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2439.9</v>
      </c>
      <c r="F93" s="37">
        <v>2433.8166666666666</v>
      </c>
      <c r="G93" s="38">
        <v>2419.8833333333332</v>
      </c>
      <c r="H93" s="38">
        <v>2399.8666666666668</v>
      </c>
      <c r="I93" s="38">
        <v>2385.9333333333334</v>
      </c>
      <c r="J93" s="38">
        <v>2453.833333333333</v>
      </c>
      <c r="K93" s="38">
        <v>2467.7666666666664</v>
      </c>
      <c r="L93" s="38">
        <v>2487.7833333333328</v>
      </c>
      <c r="M93" s="28">
        <v>2447.75</v>
      </c>
      <c r="N93" s="28">
        <v>2413.8000000000002</v>
      </c>
      <c r="O93" s="39">
        <v>24162900</v>
      </c>
      <c r="P93" s="40">
        <v>-2.4737849030101955E-2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2168.35</v>
      </c>
      <c r="F94" s="37">
        <v>2172.3166666666671</v>
      </c>
      <c r="G94" s="38">
        <v>2153.6333333333341</v>
      </c>
      <c r="H94" s="38">
        <v>2138.916666666667</v>
      </c>
      <c r="I94" s="38">
        <v>2120.233333333334</v>
      </c>
      <c r="J94" s="38">
        <v>2187.0333333333342</v>
      </c>
      <c r="K94" s="38">
        <v>2205.7166666666676</v>
      </c>
      <c r="L94" s="38">
        <v>2220.4333333333343</v>
      </c>
      <c r="M94" s="28">
        <v>2191</v>
      </c>
      <c r="N94" s="28">
        <v>2157.6</v>
      </c>
      <c r="O94" s="39">
        <v>3044000</v>
      </c>
      <c r="P94" s="40">
        <v>4.6204620462046205E-3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1520.05</v>
      </c>
      <c r="F95" s="37">
        <v>1514.8</v>
      </c>
      <c r="G95" s="38">
        <v>1502.6</v>
      </c>
      <c r="H95" s="38">
        <v>1485.1499999999999</v>
      </c>
      <c r="I95" s="38">
        <v>1472.9499999999998</v>
      </c>
      <c r="J95" s="38">
        <v>1532.25</v>
      </c>
      <c r="K95" s="38">
        <v>1544.4500000000003</v>
      </c>
      <c r="L95" s="38">
        <v>1561.9</v>
      </c>
      <c r="M95" s="28">
        <v>1527</v>
      </c>
      <c r="N95" s="28">
        <v>1497.35</v>
      </c>
      <c r="O95" s="39">
        <v>29586700</v>
      </c>
      <c r="P95" s="40">
        <v>7.5292178603536108E-3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582.85</v>
      </c>
      <c r="F96" s="37">
        <v>583.35</v>
      </c>
      <c r="G96" s="38">
        <v>576.5</v>
      </c>
      <c r="H96" s="38">
        <v>570.15</v>
      </c>
      <c r="I96" s="38">
        <v>563.29999999999995</v>
      </c>
      <c r="J96" s="38">
        <v>589.70000000000005</v>
      </c>
      <c r="K96" s="38">
        <v>596.55000000000018</v>
      </c>
      <c r="L96" s="38">
        <v>602.90000000000009</v>
      </c>
      <c r="M96" s="28">
        <v>590.20000000000005</v>
      </c>
      <c r="N96" s="28">
        <v>577</v>
      </c>
      <c r="O96" s="39">
        <v>23525700</v>
      </c>
      <c r="P96" s="40">
        <v>1.842857142857143E-2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2709.95</v>
      </c>
      <c r="F97" s="37">
        <v>2713.4666666666667</v>
      </c>
      <c r="G97" s="38">
        <v>2676.5833333333335</v>
      </c>
      <c r="H97" s="38">
        <v>2643.2166666666667</v>
      </c>
      <c r="I97" s="38">
        <v>2606.3333333333335</v>
      </c>
      <c r="J97" s="38">
        <v>2746.8333333333335</v>
      </c>
      <c r="K97" s="38">
        <v>2783.7166666666667</v>
      </c>
      <c r="L97" s="38">
        <v>2817.0833333333335</v>
      </c>
      <c r="M97" s="28">
        <v>2750.35</v>
      </c>
      <c r="N97" s="28">
        <v>2680.1</v>
      </c>
      <c r="O97" s="39">
        <v>3593700</v>
      </c>
      <c r="P97" s="40">
        <v>9.5230069105005904E-3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512.79999999999995</v>
      </c>
      <c r="F98" s="37">
        <v>518.11666666666667</v>
      </c>
      <c r="G98" s="38">
        <v>506.7833333333333</v>
      </c>
      <c r="H98" s="38">
        <v>500.76666666666665</v>
      </c>
      <c r="I98" s="38">
        <v>489.43333333333328</v>
      </c>
      <c r="J98" s="38">
        <v>524.13333333333333</v>
      </c>
      <c r="K98" s="38">
        <v>535.46666666666658</v>
      </c>
      <c r="L98" s="38">
        <v>541.48333333333335</v>
      </c>
      <c r="M98" s="28">
        <v>529.45000000000005</v>
      </c>
      <c r="N98" s="28">
        <v>512.1</v>
      </c>
      <c r="O98" s="39">
        <v>34422575</v>
      </c>
      <c r="P98" s="40">
        <v>-4.0581881750639945E-4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117.2</v>
      </c>
      <c r="F99" s="37">
        <v>118.21666666666665</v>
      </c>
      <c r="G99" s="38">
        <v>113.63333333333331</v>
      </c>
      <c r="H99" s="38">
        <v>110.06666666666666</v>
      </c>
      <c r="I99" s="38">
        <v>105.48333333333332</v>
      </c>
      <c r="J99" s="38">
        <v>121.7833333333333</v>
      </c>
      <c r="K99" s="38">
        <v>126.36666666666665</v>
      </c>
      <c r="L99" s="38">
        <v>129.93333333333328</v>
      </c>
      <c r="M99" s="28">
        <v>122.8</v>
      </c>
      <c r="N99" s="28">
        <v>114.65</v>
      </c>
      <c r="O99" s="39">
        <v>18107300</v>
      </c>
      <c r="P99" s="40">
        <v>-4.9006323396567297E-2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293</v>
      </c>
      <c r="F100" s="37">
        <v>294.91666666666669</v>
      </c>
      <c r="G100" s="38">
        <v>289.33333333333337</v>
      </c>
      <c r="H100" s="38">
        <v>285.66666666666669</v>
      </c>
      <c r="I100" s="38">
        <v>280.08333333333337</v>
      </c>
      <c r="J100" s="38">
        <v>298.58333333333337</v>
      </c>
      <c r="K100" s="38">
        <v>304.16666666666674</v>
      </c>
      <c r="L100" s="38">
        <v>307.83333333333337</v>
      </c>
      <c r="M100" s="28">
        <v>300.5</v>
      </c>
      <c r="N100" s="28">
        <v>291.25</v>
      </c>
      <c r="O100" s="39">
        <v>14501700</v>
      </c>
      <c r="P100" s="40">
        <v>1.839211224876754E-2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2295.85</v>
      </c>
      <c r="F101" s="37">
        <v>2296.4166666666665</v>
      </c>
      <c r="G101" s="38">
        <v>2285.833333333333</v>
      </c>
      <c r="H101" s="38">
        <v>2275.8166666666666</v>
      </c>
      <c r="I101" s="38">
        <v>2265.2333333333331</v>
      </c>
      <c r="J101" s="38">
        <v>2306.4333333333329</v>
      </c>
      <c r="K101" s="38">
        <v>2317.016666666666</v>
      </c>
      <c r="L101" s="38">
        <v>2327.0333333333328</v>
      </c>
      <c r="M101" s="28">
        <v>2307</v>
      </c>
      <c r="N101" s="28">
        <v>2286.4</v>
      </c>
      <c r="O101" s="39">
        <v>9678900</v>
      </c>
      <c r="P101" s="40">
        <v>-4.7812943426491453E-3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40630.400000000001</v>
      </c>
      <c r="F102" s="37">
        <v>40497.133333333339</v>
      </c>
      <c r="G102" s="38">
        <v>40010.466666666674</v>
      </c>
      <c r="H102" s="38">
        <v>39390.533333333333</v>
      </c>
      <c r="I102" s="38">
        <v>38903.866666666669</v>
      </c>
      <c r="J102" s="38">
        <v>41117.06666666668</v>
      </c>
      <c r="K102" s="38">
        <v>41603.733333333352</v>
      </c>
      <c r="L102" s="38">
        <v>42223.666666666686</v>
      </c>
      <c r="M102" s="28">
        <v>40983.800000000003</v>
      </c>
      <c r="N102" s="28">
        <v>39877.199999999997</v>
      </c>
      <c r="O102" s="39">
        <v>11880</v>
      </c>
      <c r="P102" s="40">
        <v>-8.7609511889862324E-3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166.4</v>
      </c>
      <c r="F103" s="37">
        <v>173.01666666666665</v>
      </c>
      <c r="G103" s="38">
        <v>154.0333333333333</v>
      </c>
      <c r="H103" s="38">
        <v>141.66666666666666</v>
      </c>
      <c r="I103" s="38">
        <v>122.68333333333331</v>
      </c>
      <c r="J103" s="38">
        <v>185.3833333333333</v>
      </c>
      <c r="K103" s="38">
        <v>204.36666666666665</v>
      </c>
      <c r="L103" s="38">
        <v>216.73333333333329</v>
      </c>
      <c r="M103" s="28">
        <v>192</v>
      </c>
      <c r="N103" s="28">
        <v>160.65</v>
      </c>
      <c r="O103" s="39">
        <v>34977300</v>
      </c>
      <c r="P103" s="40">
        <v>-0.10160044589537384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753.65</v>
      </c>
      <c r="F104" s="37">
        <v>751.88333333333321</v>
      </c>
      <c r="G104" s="38">
        <v>741.56666666666638</v>
      </c>
      <c r="H104" s="38">
        <v>729.48333333333312</v>
      </c>
      <c r="I104" s="38">
        <v>719.16666666666629</v>
      </c>
      <c r="J104" s="38">
        <v>763.96666666666647</v>
      </c>
      <c r="K104" s="38">
        <v>774.2833333333333</v>
      </c>
      <c r="L104" s="38">
        <v>786.36666666666656</v>
      </c>
      <c r="M104" s="28">
        <v>762.2</v>
      </c>
      <c r="N104" s="28">
        <v>739.8</v>
      </c>
      <c r="O104" s="39">
        <v>92824875</v>
      </c>
      <c r="P104" s="40">
        <v>-2.7654150283022944E-2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1268.5999999999999</v>
      </c>
      <c r="F105" s="37">
        <v>1270.3333333333333</v>
      </c>
      <c r="G105" s="38">
        <v>1254.5166666666664</v>
      </c>
      <c r="H105" s="38">
        <v>1240.4333333333332</v>
      </c>
      <c r="I105" s="38">
        <v>1224.6166666666663</v>
      </c>
      <c r="J105" s="38">
        <v>1284.4166666666665</v>
      </c>
      <c r="K105" s="38">
        <v>1300.2333333333336</v>
      </c>
      <c r="L105" s="38">
        <v>1314.3166666666666</v>
      </c>
      <c r="M105" s="28">
        <v>1286.1500000000001</v>
      </c>
      <c r="N105" s="28">
        <v>1256.25</v>
      </c>
      <c r="O105" s="39">
        <v>3085075</v>
      </c>
      <c r="P105" s="40">
        <v>2.167487684729064E-2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510.8</v>
      </c>
      <c r="F106" s="37">
        <v>513.93333333333328</v>
      </c>
      <c r="G106" s="38">
        <v>505.86666666666656</v>
      </c>
      <c r="H106" s="38">
        <v>500.93333333333328</v>
      </c>
      <c r="I106" s="38">
        <v>492.86666666666656</v>
      </c>
      <c r="J106" s="38">
        <v>518.86666666666656</v>
      </c>
      <c r="K106" s="38">
        <v>526.93333333333339</v>
      </c>
      <c r="L106" s="38">
        <v>531.86666666666656</v>
      </c>
      <c r="M106" s="28">
        <v>522</v>
      </c>
      <c r="N106" s="28">
        <v>509</v>
      </c>
      <c r="O106" s="39">
        <v>7326000</v>
      </c>
      <c r="P106" s="40">
        <v>-3.2775522328943457E-2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11.25</v>
      </c>
      <c r="F107" s="37">
        <v>11.116666666666665</v>
      </c>
      <c r="G107" s="38">
        <v>10.58333333333333</v>
      </c>
      <c r="H107" s="38">
        <v>9.9166666666666643</v>
      </c>
      <c r="I107" s="38">
        <v>9.3833333333333293</v>
      </c>
      <c r="J107" s="38">
        <v>11.783333333333331</v>
      </c>
      <c r="K107" s="38">
        <v>12.316666666666666</v>
      </c>
      <c r="L107" s="38">
        <v>12.983333333333333</v>
      </c>
      <c r="M107" s="28">
        <v>11.65</v>
      </c>
      <c r="N107" s="28">
        <v>10.45</v>
      </c>
      <c r="O107" s="39">
        <v>912240000</v>
      </c>
      <c r="P107" s="40">
        <v>0.17479491571261155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57.95</v>
      </c>
      <c r="F108" s="37">
        <v>58.483333333333341</v>
      </c>
      <c r="G108" s="38">
        <v>57.116666666666681</v>
      </c>
      <c r="H108" s="38">
        <v>56.283333333333339</v>
      </c>
      <c r="I108" s="38">
        <v>54.916666666666679</v>
      </c>
      <c r="J108" s="38">
        <v>59.316666666666684</v>
      </c>
      <c r="K108" s="38">
        <v>60.683333333333344</v>
      </c>
      <c r="L108" s="38">
        <v>61.516666666666687</v>
      </c>
      <c r="M108" s="28">
        <v>59.85</v>
      </c>
      <c r="N108" s="28">
        <v>57.65</v>
      </c>
      <c r="O108" s="39">
        <v>95580000</v>
      </c>
      <c r="P108" s="40">
        <v>3.0067895247332686E-2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43.9</v>
      </c>
      <c r="F109" s="37">
        <v>44.199999999999996</v>
      </c>
      <c r="G109" s="38">
        <v>43.349999999999994</v>
      </c>
      <c r="H109" s="38">
        <v>42.8</v>
      </c>
      <c r="I109" s="38">
        <v>41.949999999999996</v>
      </c>
      <c r="J109" s="38">
        <v>44.749999999999993</v>
      </c>
      <c r="K109" s="38">
        <v>45.6</v>
      </c>
      <c r="L109" s="38">
        <v>46.149999999999991</v>
      </c>
      <c r="M109" s="28">
        <v>45.05</v>
      </c>
      <c r="N109" s="28">
        <v>43.65</v>
      </c>
      <c r="O109" s="39">
        <v>172449600</v>
      </c>
      <c r="P109" s="40">
        <v>-2.4181898121977262E-2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210.5</v>
      </c>
      <c r="F110" s="37">
        <v>212.51666666666665</v>
      </c>
      <c r="G110" s="38">
        <v>207.48333333333329</v>
      </c>
      <c r="H110" s="38">
        <v>204.46666666666664</v>
      </c>
      <c r="I110" s="38">
        <v>199.43333333333328</v>
      </c>
      <c r="J110" s="38">
        <v>215.5333333333333</v>
      </c>
      <c r="K110" s="38">
        <v>220.56666666666666</v>
      </c>
      <c r="L110" s="38">
        <v>223.58333333333331</v>
      </c>
      <c r="M110" s="28">
        <v>217.55</v>
      </c>
      <c r="N110" s="28">
        <v>209.5</v>
      </c>
      <c r="O110" s="39">
        <v>56182500</v>
      </c>
      <c r="P110" s="40">
        <v>3.7750225116021337E-2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370.05</v>
      </c>
      <c r="F111" s="37">
        <v>372.15000000000003</v>
      </c>
      <c r="G111" s="38">
        <v>366.85000000000008</v>
      </c>
      <c r="H111" s="38">
        <v>363.65000000000003</v>
      </c>
      <c r="I111" s="38">
        <v>358.35000000000008</v>
      </c>
      <c r="J111" s="38">
        <v>375.35000000000008</v>
      </c>
      <c r="K111" s="38">
        <v>380.65000000000003</v>
      </c>
      <c r="L111" s="38">
        <v>383.85000000000008</v>
      </c>
      <c r="M111" s="28">
        <v>377.45</v>
      </c>
      <c r="N111" s="28">
        <v>368.95</v>
      </c>
      <c r="O111" s="39">
        <v>21085625</v>
      </c>
      <c r="P111" s="40">
        <v>-1.1792756798556516E-2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204.5</v>
      </c>
      <c r="F112" s="37">
        <v>206.06666666666669</v>
      </c>
      <c r="G112" s="38">
        <v>201.93333333333339</v>
      </c>
      <c r="H112" s="38">
        <v>199.3666666666667</v>
      </c>
      <c r="I112" s="38">
        <v>195.23333333333341</v>
      </c>
      <c r="J112" s="38">
        <v>208.63333333333338</v>
      </c>
      <c r="K112" s="38">
        <v>212.76666666666665</v>
      </c>
      <c r="L112" s="38">
        <v>215.33333333333337</v>
      </c>
      <c r="M112" s="28">
        <v>210.2</v>
      </c>
      <c r="N112" s="28">
        <v>203.5</v>
      </c>
      <c r="O112" s="39">
        <v>19888790</v>
      </c>
      <c r="P112" s="40">
        <v>7.0578047196362848E-2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208.5</v>
      </c>
      <c r="F113" s="37">
        <v>210.71666666666667</v>
      </c>
      <c r="G113" s="38">
        <v>205.13333333333333</v>
      </c>
      <c r="H113" s="38">
        <v>201.76666666666665</v>
      </c>
      <c r="I113" s="38">
        <v>196.18333333333331</v>
      </c>
      <c r="J113" s="38">
        <v>214.08333333333334</v>
      </c>
      <c r="K113" s="38">
        <v>219.66666666666666</v>
      </c>
      <c r="L113" s="38">
        <v>223.03333333333336</v>
      </c>
      <c r="M113" s="28">
        <v>216.3</v>
      </c>
      <c r="N113" s="28">
        <v>207.35</v>
      </c>
      <c r="O113" s="39">
        <v>13690900</v>
      </c>
      <c r="P113" s="40">
        <v>4.0096937651465082E-2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4730.8</v>
      </c>
      <c r="F114" s="37">
        <v>4770.083333333333</v>
      </c>
      <c r="G114" s="38">
        <v>4561.7166666666662</v>
      </c>
      <c r="H114" s="38">
        <v>4392.6333333333332</v>
      </c>
      <c r="I114" s="38">
        <v>4184.2666666666664</v>
      </c>
      <c r="J114" s="38">
        <v>4939.1666666666661</v>
      </c>
      <c r="K114" s="38">
        <v>5147.5333333333328</v>
      </c>
      <c r="L114" s="38">
        <v>5316.6166666666659</v>
      </c>
      <c r="M114" s="28">
        <v>4978.45</v>
      </c>
      <c r="N114" s="28">
        <v>4601</v>
      </c>
      <c r="O114" s="39">
        <v>530175</v>
      </c>
      <c r="P114" s="40">
        <v>9.359529702970297E-2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2082.9499999999998</v>
      </c>
      <c r="F115" s="37">
        <v>2068.9666666666667</v>
      </c>
      <c r="G115" s="38">
        <v>2038.2833333333333</v>
      </c>
      <c r="H115" s="38">
        <v>1993.6166666666666</v>
      </c>
      <c r="I115" s="38">
        <v>1962.9333333333332</v>
      </c>
      <c r="J115" s="38">
        <v>2113.6333333333332</v>
      </c>
      <c r="K115" s="38">
        <v>2144.3166666666666</v>
      </c>
      <c r="L115" s="38">
        <v>2188.9833333333336</v>
      </c>
      <c r="M115" s="28">
        <v>2099.65</v>
      </c>
      <c r="N115" s="28">
        <v>2024.3</v>
      </c>
      <c r="O115" s="39">
        <v>3238500</v>
      </c>
      <c r="P115" s="40">
        <v>3.0974136595942389E-3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953.65</v>
      </c>
      <c r="F116" s="37">
        <v>958.6</v>
      </c>
      <c r="G116" s="38">
        <v>943.6</v>
      </c>
      <c r="H116" s="38">
        <v>933.55</v>
      </c>
      <c r="I116" s="38">
        <v>918.55</v>
      </c>
      <c r="J116" s="38">
        <v>968.65000000000009</v>
      </c>
      <c r="K116" s="38">
        <v>983.65000000000009</v>
      </c>
      <c r="L116" s="38">
        <v>993.70000000000016</v>
      </c>
      <c r="M116" s="28">
        <v>973.6</v>
      </c>
      <c r="N116" s="28">
        <v>948.55</v>
      </c>
      <c r="O116" s="39">
        <v>25584300</v>
      </c>
      <c r="P116" s="40">
        <v>2.1011421593276344E-2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252.05</v>
      </c>
      <c r="F117" s="37">
        <v>250.93333333333331</v>
      </c>
      <c r="G117" s="38">
        <v>247.66666666666663</v>
      </c>
      <c r="H117" s="38">
        <v>243.28333333333333</v>
      </c>
      <c r="I117" s="38">
        <v>240.01666666666665</v>
      </c>
      <c r="J117" s="38">
        <v>255.31666666666661</v>
      </c>
      <c r="K117" s="38">
        <v>258.58333333333331</v>
      </c>
      <c r="L117" s="38">
        <v>262.96666666666658</v>
      </c>
      <c r="M117" s="28">
        <v>254.2</v>
      </c>
      <c r="N117" s="28">
        <v>246.55</v>
      </c>
      <c r="O117" s="39">
        <v>8262800</v>
      </c>
      <c r="P117" s="40">
        <v>-3.3409760890926954E-2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1730.65</v>
      </c>
      <c r="F118" s="37">
        <v>1719.6166666666668</v>
      </c>
      <c r="G118" s="38">
        <v>1704.5333333333335</v>
      </c>
      <c r="H118" s="38">
        <v>1678.4166666666667</v>
      </c>
      <c r="I118" s="38">
        <v>1663.3333333333335</v>
      </c>
      <c r="J118" s="38">
        <v>1745.7333333333336</v>
      </c>
      <c r="K118" s="38">
        <v>1760.8166666666666</v>
      </c>
      <c r="L118" s="38">
        <v>1786.9333333333336</v>
      </c>
      <c r="M118" s="28">
        <v>1734.7</v>
      </c>
      <c r="N118" s="28">
        <v>1693.5</v>
      </c>
      <c r="O118" s="39">
        <v>41518500</v>
      </c>
      <c r="P118" s="40">
        <v>-2.5744093712161742E-2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119</v>
      </c>
      <c r="F119" s="37">
        <v>119.55</v>
      </c>
      <c r="G119" s="38">
        <v>117.75</v>
      </c>
      <c r="H119" s="38">
        <v>116.5</v>
      </c>
      <c r="I119" s="38">
        <v>114.7</v>
      </c>
      <c r="J119" s="38">
        <v>120.8</v>
      </c>
      <c r="K119" s="38">
        <v>122.59999999999998</v>
      </c>
      <c r="L119" s="38">
        <v>123.85</v>
      </c>
      <c r="M119" s="28">
        <v>121.35</v>
      </c>
      <c r="N119" s="28">
        <v>118.3</v>
      </c>
      <c r="O119" s="39">
        <v>42724500</v>
      </c>
      <c r="P119" s="40">
        <v>6.0161290322580642E-2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960</v>
      </c>
      <c r="F120" s="37">
        <v>966.2833333333333</v>
      </c>
      <c r="G120" s="38">
        <v>947.96666666666658</v>
      </c>
      <c r="H120" s="38">
        <v>935.93333333333328</v>
      </c>
      <c r="I120" s="38">
        <v>917.61666666666656</v>
      </c>
      <c r="J120" s="38">
        <v>978.31666666666661</v>
      </c>
      <c r="K120" s="38">
        <v>996.63333333333321</v>
      </c>
      <c r="L120" s="38">
        <v>1008.6666666666666</v>
      </c>
      <c r="M120" s="28">
        <v>984.6</v>
      </c>
      <c r="N120" s="28">
        <v>954.25</v>
      </c>
      <c r="O120" s="39">
        <v>1318500</v>
      </c>
      <c r="P120" s="40">
        <v>3.6067892503536071E-2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803.65</v>
      </c>
      <c r="F121" s="37">
        <v>805.46666666666658</v>
      </c>
      <c r="G121" s="38">
        <v>794.23333333333312</v>
      </c>
      <c r="H121" s="38">
        <v>784.81666666666649</v>
      </c>
      <c r="I121" s="38">
        <v>773.58333333333303</v>
      </c>
      <c r="J121" s="38">
        <v>814.88333333333321</v>
      </c>
      <c r="K121" s="38">
        <v>826.11666666666656</v>
      </c>
      <c r="L121" s="38">
        <v>835.5333333333333</v>
      </c>
      <c r="M121" s="28">
        <v>816.7</v>
      </c>
      <c r="N121" s="28">
        <v>796.05</v>
      </c>
      <c r="O121" s="39">
        <v>10720500</v>
      </c>
      <c r="P121" s="40">
        <v>-2.3822802963907257E-2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217.95</v>
      </c>
      <c r="F122" s="37">
        <v>218.81666666666669</v>
      </c>
      <c r="G122" s="38">
        <v>216.18333333333339</v>
      </c>
      <c r="H122" s="38">
        <v>214.41666666666671</v>
      </c>
      <c r="I122" s="38">
        <v>211.78333333333342</v>
      </c>
      <c r="J122" s="38">
        <v>220.58333333333337</v>
      </c>
      <c r="K122" s="38">
        <v>223.21666666666664</v>
      </c>
      <c r="L122" s="38">
        <v>224.98333333333335</v>
      </c>
      <c r="M122" s="28">
        <v>221.45</v>
      </c>
      <c r="N122" s="28">
        <v>217.05</v>
      </c>
      <c r="O122" s="39">
        <v>175542400</v>
      </c>
      <c r="P122" s="40">
        <v>-4.1748912606774151E-2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414.6</v>
      </c>
      <c r="F123" s="37">
        <v>415.58333333333331</v>
      </c>
      <c r="G123" s="38">
        <v>407.36666666666662</v>
      </c>
      <c r="H123" s="38">
        <v>400.13333333333333</v>
      </c>
      <c r="I123" s="38">
        <v>391.91666666666663</v>
      </c>
      <c r="J123" s="38">
        <v>422.81666666666661</v>
      </c>
      <c r="K123" s="38">
        <v>431.0333333333333</v>
      </c>
      <c r="L123" s="38">
        <v>438.26666666666659</v>
      </c>
      <c r="M123" s="28">
        <v>423.8</v>
      </c>
      <c r="N123" s="28">
        <v>408.35</v>
      </c>
      <c r="O123" s="39">
        <v>32295000</v>
      </c>
      <c r="P123" s="40">
        <v>-5.4661636769574255E-3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2897.3</v>
      </c>
      <c r="F124" s="37">
        <v>2925.1833333333329</v>
      </c>
      <c r="G124" s="38">
        <v>2852.1166666666659</v>
      </c>
      <c r="H124" s="38">
        <v>2806.9333333333329</v>
      </c>
      <c r="I124" s="38">
        <v>2733.8666666666659</v>
      </c>
      <c r="J124" s="38">
        <v>2970.3666666666659</v>
      </c>
      <c r="K124" s="38">
        <v>3043.4333333333325</v>
      </c>
      <c r="L124" s="38">
        <v>3088.6166666666659</v>
      </c>
      <c r="M124" s="28">
        <v>2998.25</v>
      </c>
      <c r="N124" s="28">
        <v>2880</v>
      </c>
      <c r="O124" s="39">
        <v>354025</v>
      </c>
      <c r="P124" s="40">
        <v>6.5297525013164825E-2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623.1</v>
      </c>
      <c r="F125" s="37">
        <v>626.16666666666663</v>
      </c>
      <c r="G125" s="38">
        <v>617.43333333333328</v>
      </c>
      <c r="H125" s="38">
        <v>611.76666666666665</v>
      </c>
      <c r="I125" s="38">
        <v>603.0333333333333</v>
      </c>
      <c r="J125" s="38">
        <v>631.83333333333326</v>
      </c>
      <c r="K125" s="38">
        <v>640.56666666666661</v>
      </c>
      <c r="L125" s="38">
        <v>646.23333333333323</v>
      </c>
      <c r="M125" s="28">
        <v>634.9</v>
      </c>
      <c r="N125" s="28">
        <v>620.5</v>
      </c>
      <c r="O125" s="39">
        <v>39494250</v>
      </c>
      <c r="P125" s="40">
        <v>9.2377172574243879E-4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2982.6</v>
      </c>
      <c r="F126" s="37">
        <v>2972.4333333333329</v>
      </c>
      <c r="G126" s="38">
        <v>2918.6166666666659</v>
      </c>
      <c r="H126" s="38">
        <v>2854.6333333333328</v>
      </c>
      <c r="I126" s="38">
        <v>2800.8166666666657</v>
      </c>
      <c r="J126" s="38">
        <v>3036.4166666666661</v>
      </c>
      <c r="K126" s="38">
        <v>3090.2333333333327</v>
      </c>
      <c r="L126" s="38">
        <v>3154.2166666666662</v>
      </c>
      <c r="M126" s="28">
        <v>3026.25</v>
      </c>
      <c r="N126" s="28">
        <v>2908.45</v>
      </c>
      <c r="O126" s="39">
        <v>2640750</v>
      </c>
      <c r="P126" s="40">
        <v>-8.0292999013945633E-3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1827.4</v>
      </c>
      <c r="F127" s="37">
        <v>1828.6000000000001</v>
      </c>
      <c r="G127" s="38">
        <v>1804.1000000000004</v>
      </c>
      <c r="H127" s="38">
        <v>1780.8000000000002</v>
      </c>
      <c r="I127" s="38">
        <v>1756.3000000000004</v>
      </c>
      <c r="J127" s="38">
        <v>1851.9000000000003</v>
      </c>
      <c r="K127" s="38">
        <v>1876.3999999999999</v>
      </c>
      <c r="L127" s="38">
        <v>1899.7000000000003</v>
      </c>
      <c r="M127" s="28">
        <v>1853.1</v>
      </c>
      <c r="N127" s="28">
        <v>1805.3</v>
      </c>
      <c r="O127" s="39">
        <v>15710800</v>
      </c>
      <c r="P127" s="40">
        <v>1.4883336347897987E-2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69.900000000000006</v>
      </c>
      <c r="F128" s="37">
        <v>70.533333333333346</v>
      </c>
      <c r="G128" s="38">
        <v>69.066666666666691</v>
      </c>
      <c r="H128" s="38">
        <v>68.233333333333348</v>
      </c>
      <c r="I128" s="38">
        <v>66.766666666666694</v>
      </c>
      <c r="J128" s="38">
        <v>71.366666666666688</v>
      </c>
      <c r="K128" s="38">
        <v>72.833333333333357</v>
      </c>
      <c r="L128" s="38">
        <v>73.666666666666686</v>
      </c>
      <c r="M128" s="28">
        <v>72</v>
      </c>
      <c r="N128" s="28">
        <v>69.7</v>
      </c>
      <c r="O128" s="39">
        <v>83109212</v>
      </c>
      <c r="P128" s="40">
        <v>2.1386268918622504E-2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2684.75</v>
      </c>
      <c r="F129" s="37">
        <v>2688.6166666666668</v>
      </c>
      <c r="G129" s="38">
        <v>2633.2333333333336</v>
      </c>
      <c r="H129" s="38">
        <v>2581.7166666666667</v>
      </c>
      <c r="I129" s="38">
        <v>2526.3333333333335</v>
      </c>
      <c r="J129" s="38">
        <v>2740.1333333333337</v>
      </c>
      <c r="K129" s="38">
        <v>2795.5166666666669</v>
      </c>
      <c r="L129" s="38">
        <v>2847.0333333333338</v>
      </c>
      <c r="M129" s="28">
        <v>2744</v>
      </c>
      <c r="N129" s="28">
        <v>2637.1</v>
      </c>
      <c r="O129" s="39">
        <v>893625</v>
      </c>
      <c r="P129" s="40">
        <v>-0.10199723652807437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542.35</v>
      </c>
      <c r="F130" s="37">
        <v>545.16666666666663</v>
      </c>
      <c r="G130" s="38">
        <v>536.0333333333333</v>
      </c>
      <c r="H130" s="38">
        <v>529.7166666666667</v>
      </c>
      <c r="I130" s="38">
        <v>520.58333333333337</v>
      </c>
      <c r="J130" s="38">
        <v>551.48333333333323</v>
      </c>
      <c r="K130" s="38">
        <v>560.61666666666667</v>
      </c>
      <c r="L130" s="38">
        <v>566.93333333333317</v>
      </c>
      <c r="M130" s="28">
        <v>554.29999999999995</v>
      </c>
      <c r="N130" s="28">
        <v>538.85</v>
      </c>
      <c r="O130" s="39">
        <v>6612300</v>
      </c>
      <c r="P130" s="40">
        <v>2.3192360163710778E-3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372.25</v>
      </c>
      <c r="F131" s="37">
        <v>373.91666666666669</v>
      </c>
      <c r="G131" s="38">
        <v>368.03333333333336</v>
      </c>
      <c r="H131" s="38">
        <v>363.81666666666666</v>
      </c>
      <c r="I131" s="38">
        <v>357.93333333333334</v>
      </c>
      <c r="J131" s="38">
        <v>378.13333333333338</v>
      </c>
      <c r="K131" s="38">
        <v>384.01666666666671</v>
      </c>
      <c r="L131" s="38">
        <v>388.23333333333341</v>
      </c>
      <c r="M131" s="28">
        <v>379.8</v>
      </c>
      <c r="N131" s="28">
        <v>369.7</v>
      </c>
      <c r="O131" s="39">
        <v>23044000</v>
      </c>
      <c r="P131" s="40">
        <v>7.432018886071522E-3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1862.25</v>
      </c>
      <c r="F132" s="37">
        <v>1864.2333333333333</v>
      </c>
      <c r="G132" s="38">
        <v>1845.6166666666668</v>
      </c>
      <c r="H132" s="38">
        <v>1828.9833333333333</v>
      </c>
      <c r="I132" s="38">
        <v>1810.3666666666668</v>
      </c>
      <c r="J132" s="38">
        <v>1880.8666666666668</v>
      </c>
      <c r="K132" s="38">
        <v>1899.4833333333331</v>
      </c>
      <c r="L132" s="38">
        <v>1916.1166666666668</v>
      </c>
      <c r="M132" s="28">
        <v>1882.85</v>
      </c>
      <c r="N132" s="28">
        <v>1847.6</v>
      </c>
      <c r="O132" s="39">
        <v>14363500</v>
      </c>
      <c r="P132" s="40">
        <v>-1.3193139567424939E-3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5861.6</v>
      </c>
      <c r="F133" s="37">
        <v>5840.4666666666672</v>
      </c>
      <c r="G133" s="38">
        <v>5755.9333333333343</v>
      </c>
      <c r="H133" s="38">
        <v>5650.2666666666673</v>
      </c>
      <c r="I133" s="38">
        <v>5565.7333333333345</v>
      </c>
      <c r="J133" s="38">
        <v>5946.1333333333341</v>
      </c>
      <c r="K133" s="38">
        <v>6030.666666666667</v>
      </c>
      <c r="L133" s="38">
        <v>6136.3333333333339</v>
      </c>
      <c r="M133" s="28">
        <v>5925</v>
      </c>
      <c r="N133" s="28">
        <v>5734.8</v>
      </c>
      <c r="O133" s="39">
        <v>1069200</v>
      </c>
      <c r="P133" s="40">
        <v>-2.9374737725556023E-3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4350.8</v>
      </c>
      <c r="F134" s="37">
        <v>4342.2833333333328</v>
      </c>
      <c r="G134" s="38">
        <v>4264.5666666666657</v>
      </c>
      <c r="H134" s="38">
        <v>4178.333333333333</v>
      </c>
      <c r="I134" s="38">
        <v>4100.6166666666659</v>
      </c>
      <c r="J134" s="38">
        <v>4428.5166666666655</v>
      </c>
      <c r="K134" s="38">
        <v>4506.2333333333327</v>
      </c>
      <c r="L134" s="38">
        <v>4592.4666666666653</v>
      </c>
      <c r="M134" s="28">
        <v>4420</v>
      </c>
      <c r="N134" s="28">
        <v>4256.05</v>
      </c>
      <c r="O134" s="39">
        <v>857000</v>
      </c>
      <c r="P134" s="40">
        <v>8.2617483577564432E-2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760.1</v>
      </c>
      <c r="F135" s="37">
        <v>760.33333333333337</v>
      </c>
      <c r="G135" s="38">
        <v>753.61666666666679</v>
      </c>
      <c r="H135" s="38">
        <v>747.13333333333344</v>
      </c>
      <c r="I135" s="38">
        <v>740.41666666666686</v>
      </c>
      <c r="J135" s="38">
        <v>766.81666666666672</v>
      </c>
      <c r="K135" s="38">
        <v>773.53333333333319</v>
      </c>
      <c r="L135" s="38">
        <v>780.01666666666665</v>
      </c>
      <c r="M135" s="28">
        <v>767.05</v>
      </c>
      <c r="N135" s="28">
        <v>753.85</v>
      </c>
      <c r="O135" s="39">
        <v>10659850</v>
      </c>
      <c r="P135" s="40">
        <v>-7.1253265774681336E-3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842.5</v>
      </c>
      <c r="F136" s="37">
        <v>842.48333333333323</v>
      </c>
      <c r="G136" s="38">
        <v>833.11666666666645</v>
      </c>
      <c r="H136" s="38">
        <v>823.73333333333323</v>
      </c>
      <c r="I136" s="38">
        <v>814.36666666666645</v>
      </c>
      <c r="J136" s="38">
        <v>851.86666666666645</v>
      </c>
      <c r="K136" s="38">
        <v>861.23333333333323</v>
      </c>
      <c r="L136" s="38">
        <v>870.61666666666645</v>
      </c>
      <c r="M136" s="28">
        <v>851.85</v>
      </c>
      <c r="N136" s="28">
        <v>833.1</v>
      </c>
      <c r="O136" s="39">
        <v>13377000</v>
      </c>
      <c r="P136" s="40">
        <v>-6.8083779429343591E-3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153.85</v>
      </c>
      <c r="F137" s="37">
        <v>154.33333333333334</v>
      </c>
      <c r="G137" s="38">
        <v>151.76666666666668</v>
      </c>
      <c r="H137" s="38">
        <v>149.68333333333334</v>
      </c>
      <c r="I137" s="38">
        <v>147.11666666666667</v>
      </c>
      <c r="J137" s="38">
        <v>156.41666666666669</v>
      </c>
      <c r="K137" s="38">
        <v>158.98333333333335</v>
      </c>
      <c r="L137" s="38">
        <v>161.06666666666669</v>
      </c>
      <c r="M137" s="28">
        <v>156.9</v>
      </c>
      <c r="N137" s="28">
        <v>152.25</v>
      </c>
      <c r="O137" s="39">
        <v>36188000</v>
      </c>
      <c r="P137" s="40">
        <v>6.4523306263210593E-3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118.25</v>
      </c>
      <c r="F138" s="37">
        <v>118.91666666666667</v>
      </c>
      <c r="G138" s="38">
        <v>115.88333333333334</v>
      </c>
      <c r="H138" s="38">
        <v>113.51666666666667</v>
      </c>
      <c r="I138" s="38">
        <v>110.48333333333333</v>
      </c>
      <c r="J138" s="38">
        <v>121.28333333333335</v>
      </c>
      <c r="K138" s="38">
        <v>124.31666666666668</v>
      </c>
      <c r="L138" s="38">
        <v>126.68333333333335</v>
      </c>
      <c r="M138" s="28">
        <v>121.95</v>
      </c>
      <c r="N138" s="28">
        <v>116.55</v>
      </c>
      <c r="O138" s="39">
        <v>34206000</v>
      </c>
      <c r="P138" s="40">
        <v>9.2051690564701714E-3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506.8</v>
      </c>
      <c r="F139" s="37">
        <v>504.98333333333335</v>
      </c>
      <c r="G139" s="38">
        <v>501.41666666666669</v>
      </c>
      <c r="H139" s="38">
        <v>496.03333333333336</v>
      </c>
      <c r="I139" s="38">
        <v>492.4666666666667</v>
      </c>
      <c r="J139" s="38">
        <v>510.36666666666667</v>
      </c>
      <c r="K139" s="38">
        <v>513.93333333333328</v>
      </c>
      <c r="L139" s="38">
        <v>519.31666666666661</v>
      </c>
      <c r="M139" s="28">
        <v>508.55</v>
      </c>
      <c r="N139" s="28">
        <v>499.6</v>
      </c>
      <c r="O139" s="39">
        <v>8817000</v>
      </c>
      <c r="P139" s="40">
        <v>9.5030913670712154E-3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8591.35</v>
      </c>
      <c r="F140" s="37">
        <v>8573.2333333333318</v>
      </c>
      <c r="G140" s="38">
        <v>8451.4666666666635</v>
      </c>
      <c r="H140" s="38">
        <v>8311.5833333333321</v>
      </c>
      <c r="I140" s="38">
        <v>8189.8166666666639</v>
      </c>
      <c r="J140" s="38">
        <v>8713.1166666666631</v>
      </c>
      <c r="K140" s="38">
        <v>8834.8833333333296</v>
      </c>
      <c r="L140" s="38">
        <v>8974.7666666666628</v>
      </c>
      <c r="M140" s="28">
        <v>8695</v>
      </c>
      <c r="N140" s="28">
        <v>8433.35</v>
      </c>
      <c r="O140" s="39">
        <v>2828600</v>
      </c>
      <c r="P140" s="40">
        <v>7.071135624381275E-5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839.05</v>
      </c>
      <c r="F141" s="37">
        <v>835.7166666666667</v>
      </c>
      <c r="G141" s="38">
        <v>827.08333333333337</v>
      </c>
      <c r="H141" s="38">
        <v>815.11666666666667</v>
      </c>
      <c r="I141" s="38">
        <v>806.48333333333335</v>
      </c>
      <c r="J141" s="38">
        <v>847.68333333333339</v>
      </c>
      <c r="K141" s="38">
        <v>856.31666666666661</v>
      </c>
      <c r="L141" s="38">
        <v>868.28333333333342</v>
      </c>
      <c r="M141" s="28">
        <v>844.35</v>
      </c>
      <c r="N141" s="28">
        <v>823.75</v>
      </c>
      <c r="O141" s="39">
        <v>15885000</v>
      </c>
      <c r="P141" s="40">
        <v>-1.0665628649279876E-2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1379.15</v>
      </c>
      <c r="F142" s="37">
        <v>1389.45</v>
      </c>
      <c r="G142" s="38">
        <v>1364.45</v>
      </c>
      <c r="H142" s="38">
        <v>1349.75</v>
      </c>
      <c r="I142" s="38">
        <v>1324.75</v>
      </c>
      <c r="J142" s="38">
        <v>1404.15</v>
      </c>
      <c r="K142" s="38">
        <v>1429.15</v>
      </c>
      <c r="L142" s="38">
        <v>1443.8500000000001</v>
      </c>
      <c r="M142" s="28">
        <v>1414.45</v>
      </c>
      <c r="N142" s="28">
        <v>1374.75</v>
      </c>
      <c r="O142" s="39">
        <v>2020550</v>
      </c>
      <c r="P142" s="40">
        <v>-1.1303305360506936E-2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1973.75</v>
      </c>
      <c r="F143" s="37">
        <v>1974.8</v>
      </c>
      <c r="G143" s="38">
        <v>1925.5</v>
      </c>
      <c r="H143" s="38">
        <v>1877.25</v>
      </c>
      <c r="I143" s="38">
        <v>1827.95</v>
      </c>
      <c r="J143" s="38">
        <v>2023.05</v>
      </c>
      <c r="K143" s="38">
        <v>2072.3499999999995</v>
      </c>
      <c r="L143" s="38">
        <v>2120.6</v>
      </c>
      <c r="M143" s="28">
        <v>2024.1</v>
      </c>
      <c r="N143" s="28">
        <v>1926.55</v>
      </c>
      <c r="O143" s="39">
        <v>1193800</v>
      </c>
      <c r="P143" s="40">
        <v>-5.8071642733154488E-2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841.45</v>
      </c>
      <c r="F144" s="37">
        <v>844.38333333333333</v>
      </c>
      <c r="G144" s="38">
        <v>829.31666666666661</v>
      </c>
      <c r="H144" s="38">
        <v>817.18333333333328</v>
      </c>
      <c r="I144" s="38">
        <v>802.11666666666656</v>
      </c>
      <c r="J144" s="38">
        <v>856.51666666666665</v>
      </c>
      <c r="K144" s="38">
        <v>871.58333333333348</v>
      </c>
      <c r="L144" s="38">
        <v>883.7166666666667</v>
      </c>
      <c r="M144" s="28">
        <v>859.45</v>
      </c>
      <c r="N144" s="28">
        <v>832.25</v>
      </c>
      <c r="O144" s="39">
        <v>1632150</v>
      </c>
      <c r="P144" s="40">
        <v>3.7603305785123969E-2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762.8</v>
      </c>
      <c r="F145" s="37">
        <v>764.61666666666667</v>
      </c>
      <c r="G145" s="38">
        <v>754.98333333333335</v>
      </c>
      <c r="H145" s="38">
        <v>747.16666666666663</v>
      </c>
      <c r="I145" s="38">
        <v>737.5333333333333</v>
      </c>
      <c r="J145" s="38">
        <v>772.43333333333339</v>
      </c>
      <c r="K145" s="38">
        <v>782.06666666666683</v>
      </c>
      <c r="L145" s="38">
        <v>789.88333333333344</v>
      </c>
      <c r="M145" s="28">
        <v>774.25</v>
      </c>
      <c r="N145" s="28">
        <v>756.8</v>
      </c>
      <c r="O145" s="39">
        <v>4465200</v>
      </c>
      <c r="P145" s="40">
        <v>-2.1304576538663862E-2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3848.65</v>
      </c>
      <c r="F146" s="37">
        <v>3814.4</v>
      </c>
      <c r="G146" s="38">
        <v>3751.4500000000003</v>
      </c>
      <c r="H146" s="38">
        <v>3654.25</v>
      </c>
      <c r="I146" s="38">
        <v>3591.3</v>
      </c>
      <c r="J146" s="38">
        <v>3911.6000000000004</v>
      </c>
      <c r="K146" s="38">
        <v>3974.55</v>
      </c>
      <c r="L146" s="38">
        <v>4071.7500000000005</v>
      </c>
      <c r="M146" s="28">
        <v>3877.35</v>
      </c>
      <c r="N146" s="28">
        <v>3717.2</v>
      </c>
      <c r="O146" s="39">
        <v>2862800</v>
      </c>
      <c r="P146" s="40">
        <v>-1.3575907931913721E-2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156.9</v>
      </c>
      <c r="F147" s="37">
        <v>156.86666666666667</v>
      </c>
      <c r="G147" s="38">
        <v>153.93333333333334</v>
      </c>
      <c r="H147" s="38">
        <v>150.96666666666667</v>
      </c>
      <c r="I147" s="38">
        <v>148.03333333333333</v>
      </c>
      <c r="J147" s="38">
        <v>159.83333333333334</v>
      </c>
      <c r="K147" s="38">
        <v>162.76666666666668</v>
      </c>
      <c r="L147" s="38">
        <v>165.73333333333335</v>
      </c>
      <c r="M147" s="28">
        <v>159.80000000000001</v>
      </c>
      <c r="N147" s="28">
        <v>153.9</v>
      </c>
      <c r="O147" s="39">
        <v>24647000</v>
      </c>
      <c r="P147" s="40">
        <v>-1.8126045733407696E-2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3060.6</v>
      </c>
      <c r="F148" s="37">
        <v>3031.4</v>
      </c>
      <c r="G148" s="38">
        <v>2982.8</v>
      </c>
      <c r="H148" s="38">
        <v>2905</v>
      </c>
      <c r="I148" s="38">
        <v>2856.4</v>
      </c>
      <c r="J148" s="38">
        <v>3109.2000000000003</v>
      </c>
      <c r="K148" s="38">
        <v>3157.7999999999997</v>
      </c>
      <c r="L148" s="38">
        <v>3235.6000000000004</v>
      </c>
      <c r="M148" s="28">
        <v>3080</v>
      </c>
      <c r="N148" s="28">
        <v>2953.6</v>
      </c>
      <c r="O148" s="39">
        <v>1584625</v>
      </c>
      <c r="P148" s="40">
        <v>3.5448827901658091E-2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64626.5</v>
      </c>
      <c r="F149" s="37">
        <v>64882.6</v>
      </c>
      <c r="G149" s="38">
        <v>64266.399999999994</v>
      </c>
      <c r="H149" s="38">
        <v>63906.299999999996</v>
      </c>
      <c r="I149" s="38">
        <v>63290.099999999991</v>
      </c>
      <c r="J149" s="38">
        <v>65242.7</v>
      </c>
      <c r="K149" s="38">
        <v>65858.899999999994</v>
      </c>
      <c r="L149" s="38">
        <v>66219</v>
      </c>
      <c r="M149" s="28">
        <v>65498.8</v>
      </c>
      <c r="N149" s="28">
        <v>64522.5</v>
      </c>
      <c r="O149" s="39">
        <v>74210</v>
      </c>
      <c r="P149" s="40">
        <v>-4.0594699418228831E-2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1321.35</v>
      </c>
      <c r="F150" s="37">
        <v>1324.5666666666666</v>
      </c>
      <c r="G150" s="38">
        <v>1302.1333333333332</v>
      </c>
      <c r="H150" s="38">
        <v>1282.9166666666665</v>
      </c>
      <c r="I150" s="38">
        <v>1260.4833333333331</v>
      </c>
      <c r="J150" s="38">
        <v>1343.7833333333333</v>
      </c>
      <c r="K150" s="38">
        <v>1366.2166666666667</v>
      </c>
      <c r="L150" s="38">
        <v>1385.4333333333334</v>
      </c>
      <c r="M150" s="28">
        <v>1347</v>
      </c>
      <c r="N150" s="28">
        <v>1305.3499999999999</v>
      </c>
      <c r="O150" s="39">
        <v>4083750</v>
      </c>
      <c r="P150" s="40">
        <v>-5.8426145700200844E-3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303.7</v>
      </c>
      <c r="F151" s="37">
        <v>306.58333333333331</v>
      </c>
      <c r="G151" s="38">
        <v>299.01666666666665</v>
      </c>
      <c r="H151" s="38">
        <v>294.33333333333331</v>
      </c>
      <c r="I151" s="38">
        <v>286.76666666666665</v>
      </c>
      <c r="J151" s="38">
        <v>311.26666666666665</v>
      </c>
      <c r="K151" s="38">
        <v>318.83333333333337</v>
      </c>
      <c r="L151" s="38">
        <v>323.51666666666665</v>
      </c>
      <c r="M151" s="28">
        <v>314.14999999999998</v>
      </c>
      <c r="N151" s="28">
        <v>301.89999999999998</v>
      </c>
      <c r="O151" s="39">
        <v>3403200</v>
      </c>
      <c r="P151" s="40">
        <v>4.3158410985777343E-2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111.9</v>
      </c>
      <c r="F152" s="37">
        <v>112.93333333333334</v>
      </c>
      <c r="G152" s="38">
        <v>110.21666666666667</v>
      </c>
      <c r="H152" s="38">
        <v>108.53333333333333</v>
      </c>
      <c r="I152" s="38">
        <v>105.81666666666666</v>
      </c>
      <c r="J152" s="38">
        <v>114.61666666666667</v>
      </c>
      <c r="K152" s="38">
        <v>117.33333333333334</v>
      </c>
      <c r="L152" s="38">
        <v>119.01666666666668</v>
      </c>
      <c r="M152" s="28">
        <v>115.65</v>
      </c>
      <c r="N152" s="28">
        <v>111.25</v>
      </c>
      <c r="O152" s="39">
        <v>106267000</v>
      </c>
      <c r="P152" s="40">
        <v>3.5791217895608948E-2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4441.1000000000004</v>
      </c>
      <c r="F153" s="37">
        <v>4446.0333333333338</v>
      </c>
      <c r="G153" s="38">
        <v>4342.0666666666675</v>
      </c>
      <c r="H153" s="38">
        <v>4243.0333333333338</v>
      </c>
      <c r="I153" s="38">
        <v>4139.0666666666675</v>
      </c>
      <c r="J153" s="38">
        <v>4545.0666666666675</v>
      </c>
      <c r="K153" s="38">
        <v>4649.0333333333328</v>
      </c>
      <c r="L153" s="38">
        <v>4748.0666666666675</v>
      </c>
      <c r="M153" s="28">
        <v>4550</v>
      </c>
      <c r="N153" s="28">
        <v>4347</v>
      </c>
      <c r="O153" s="39">
        <v>1831125</v>
      </c>
      <c r="P153" s="40">
        <v>-2.7936297279362973E-2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3823.75</v>
      </c>
      <c r="F154" s="37">
        <v>3844.5333333333333</v>
      </c>
      <c r="G154" s="38">
        <v>3760.2166666666667</v>
      </c>
      <c r="H154" s="38">
        <v>3696.6833333333334</v>
      </c>
      <c r="I154" s="38">
        <v>3612.3666666666668</v>
      </c>
      <c r="J154" s="38">
        <v>3908.0666666666666</v>
      </c>
      <c r="K154" s="38">
        <v>3992.3833333333332</v>
      </c>
      <c r="L154" s="38">
        <v>4055.9166666666665</v>
      </c>
      <c r="M154" s="28">
        <v>3928.85</v>
      </c>
      <c r="N154" s="28">
        <v>3781</v>
      </c>
      <c r="O154" s="39">
        <v>524925</v>
      </c>
      <c r="P154" s="40">
        <v>2.1901007446342532E-2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40.049999999999997</v>
      </c>
      <c r="F155" s="37">
        <v>40.35</v>
      </c>
      <c r="G155" s="38">
        <v>39.6</v>
      </c>
      <c r="H155" s="38">
        <v>39.15</v>
      </c>
      <c r="I155" s="38">
        <v>38.4</v>
      </c>
      <c r="J155" s="38">
        <v>40.800000000000004</v>
      </c>
      <c r="K155" s="38">
        <v>41.550000000000004</v>
      </c>
      <c r="L155" s="38">
        <v>42.000000000000007</v>
      </c>
      <c r="M155" s="28">
        <v>41.1</v>
      </c>
      <c r="N155" s="28">
        <v>39.9</v>
      </c>
      <c r="O155" s="39">
        <v>29232000</v>
      </c>
      <c r="P155" s="40">
        <v>-4.433111023930953E-2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18100.55</v>
      </c>
      <c r="F156" s="37">
        <v>18032.849999999999</v>
      </c>
      <c r="G156" s="38">
        <v>17918.599999999999</v>
      </c>
      <c r="H156" s="38">
        <v>17736.650000000001</v>
      </c>
      <c r="I156" s="38">
        <v>17622.400000000001</v>
      </c>
      <c r="J156" s="38">
        <v>18214.799999999996</v>
      </c>
      <c r="K156" s="38">
        <v>18329.049999999996</v>
      </c>
      <c r="L156" s="38">
        <v>18510.999999999993</v>
      </c>
      <c r="M156" s="28">
        <v>18147.099999999999</v>
      </c>
      <c r="N156" s="28">
        <v>17850.900000000001</v>
      </c>
      <c r="O156" s="39">
        <v>332500</v>
      </c>
      <c r="P156" s="40">
        <v>7.1942446043165471E-3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140.1</v>
      </c>
      <c r="F157" s="37">
        <v>141.16666666666666</v>
      </c>
      <c r="G157" s="38">
        <v>138.63333333333333</v>
      </c>
      <c r="H157" s="38">
        <v>137.16666666666666</v>
      </c>
      <c r="I157" s="38">
        <v>134.63333333333333</v>
      </c>
      <c r="J157" s="38">
        <v>142.63333333333333</v>
      </c>
      <c r="K157" s="38">
        <v>145.16666666666669</v>
      </c>
      <c r="L157" s="38">
        <v>146.63333333333333</v>
      </c>
      <c r="M157" s="28">
        <v>143.69999999999999</v>
      </c>
      <c r="N157" s="28">
        <v>139.69999999999999</v>
      </c>
      <c r="O157" s="39">
        <v>102623900</v>
      </c>
      <c r="P157" s="40">
        <v>5.510780464283254E-2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132.30000000000001</v>
      </c>
      <c r="F158" s="37">
        <v>132.70000000000002</v>
      </c>
      <c r="G158" s="38">
        <v>131.20000000000005</v>
      </c>
      <c r="H158" s="38">
        <v>130.10000000000002</v>
      </c>
      <c r="I158" s="38">
        <v>128.60000000000005</v>
      </c>
      <c r="J158" s="38">
        <v>133.80000000000004</v>
      </c>
      <c r="K158" s="38">
        <v>135.29999999999998</v>
      </c>
      <c r="L158" s="38">
        <v>136.40000000000003</v>
      </c>
      <c r="M158" s="28">
        <v>134.19999999999999</v>
      </c>
      <c r="N158" s="28">
        <v>131.6</v>
      </c>
      <c r="O158" s="39">
        <v>46517700</v>
      </c>
      <c r="P158" s="40">
        <v>2.5251256281407036E-2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891.9</v>
      </c>
      <c r="F159" s="37">
        <v>890.2833333333333</v>
      </c>
      <c r="G159" s="38">
        <v>876.61666666666656</v>
      </c>
      <c r="H159" s="38">
        <v>861.33333333333326</v>
      </c>
      <c r="I159" s="38">
        <v>847.66666666666652</v>
      </c>
      <c r="J159" s="38">
        <v>905.56666666666661</v>
      </c>
      <c r="K159" s="38">
        <v>919.23333333333335</v>
      </c>
      <c r="L159" s="38">
        <v>934.51666666666665</v>
      </c>
      <c r="M159" s="28">
        <v>903.95</v>
      </c>
      <c r="N159" s="28">
        <v>875</v>
      </c>
      <c r="O159" s="39">
        <v>2695700</v>
      </c>
      <c r="P159" s="40">
        <v>1.1026516145970071E-2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3529.6</v>
      </c>
      <c r="F160" s="37">
        <v>3555.5666666666671</v>
      </c>
      <c r="G160" s="38">
        <v>3485.3833333333341</v>
      </c>
      <c r="H160" s="38">
        <v>3441.166666666667</v>
      </c>
      <c r="I160" s="38">
        <v>3370.983333333334</v>
      </c>
      <c r="J160" s="38">
        <v>3599.7833333333342</v>
      </c>
      <c r="K160" s="38">
        <v>3669.9666666666676</v>
      </c>
      <c r="L160" s="38">
        <v>3714.1833333333343</v>
      </c>
      <c r="M160" s="28">
        <v>3625.75</v>
      </c>
      <c r="N160" s="28">
        <v>3511.35</v>
      </c>
      <c r="O160" s="39">
        <v>651625</v>
      </c>
      <c r="P160" s="40">
        <v>9.6006144393241167E-4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163.69999999999999</v>
      </c>
      <c r="F161" s="37">
        <v>164.79999999999998</v>
      </c>
      <c r="G161" s="38">
        <v>162.14999999999998</v>
      </c>
      <c r="H161" s="38">
        <v>160.6</v>
      </c>
      <c r="I161" s="38">
        <v>157.94999999999999</v>
      </c>
      <c r="J161" s="38">
        <v>166.34999999999997</v>
      </c>
      <c r="K161" s="38">
        <v>169</v>
      </c>
      <c r="L161" s="38">
        <v>170.54999999999995</v>
      </c>
      <c r="M161" s="28">
        <v>167.45</v>
      </c>
      <c r="N161" s="28">
        <v>163.25</v>
      </c>
      <c r="O161" s="39">
        <v>36806000</v>
      </c>
      <c r="P161" s="40">
        <v>-8.4115730982946918E-2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41152.949999999997</v>
      </c>
      <c r="F162" s="37">
        <v>41306.933333333327</v>
      </c>
      <c r="G162" s="38">
        <v>40730.616666666654</v>
      </c>
      <c r="H162" s="38">
        <v>40308.283333333326</v>
      </c>
      <c r="I162" s="38">
        <v>39731.966666666653</v>
      </c>
      <c r="J162" s="38">
        <v>41729.266666666656</v>
      </c>
      <c r="K162" s="38">
        <v>42305.583333333321</v>
      </c>
      <c r="L162" s="38">
        <v>42727.916666666657</v>
      </c>
      <c r="M162" s="28">
        <v>41883.25</v>
      </c>
      <c r="N162" s="28">
        <v>40884.6</v>
      </c>
      <c r="O162" s="39">
        <v>106650</v>
      </c>
      <c r="P162" s="40">
        <v>1.4844419069369112E-2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2096.5</v>
      </c>
      <c r="F163" s="37">
        <v>2117.85</v>
      </c>
      <c r="G163" s="38">
        <v>2062.1999999999998</v>
      </c>
      <c r="H163" s="38">
        <v>2027.9</v>
      </c>
      <c r="I163" s="38">
        <v>1972.25</v>
      </c>
      <c r="J163" s="38">
        <v>2152.1499999999996</v>
      </c>
      <c r="K163" s="38">
        <v>2207.8000000000002</v>
      </c>
      <c r="L163" s="38">
        <v>2242.0999999999995</v>
      </c>
      <c r="M163" s="28">
        <v>2173.5</v>
      </c>
      <c r="N163" s="28">
        <v>2083.5500000000002</v>
      </c>
      <c r="O163" s="39">
        <v>4131875</v>
      </c>
      <c r="P163" s="40">
        <v>1.8091882368884673E-2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3837.75</v>
      </c>
      <c r="F164" s="37">
        <v>3848.9666666666667</v>
      </c>
      <c r="G164" s="38">
        <v>3719.7833333333333</v>
      </c>
      <c r="H164" s="38">
        <v>3601.8166666666666</v>
      </c>
      <c r="I164" s="38">
        <v>3472.6333333333332</v>
      </c>
      <c r="J164" s="38">
        <v>3966.9333333333334</v>
      </c>
      <c r="K164" s="38">
        <v>4096.1166666666668</v>
      </c>
      <c r="L164" s="38">
        <v>4214.0833333333339</v>
      </c>
      <c r="M164" s="28">
        <v>3978.15</v>
      </c>
      <c r="N164" s="28">
        <v>3731</v>
      </c>
      <c r="O164" s="39">
        <v>430650</v>
      </c>
      <c r="P164" s="40">
        <v>2.903225806451613E-2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208.9</v>
      </c>
      <c r="F165" s="37">
        <v>209.68333333333331</v>
      </c>
      <c r="G165" s="38">
        <v>207.46666666666661</v>
      </c>
      <c r="H165" s="38">
        <v>206.0333333333333</v>
      </c>
      <c r="I165" s="38">
        <v>203.81666666666661</v>
      </c>
      <c r="J165" s="38">
        <v>211.11666666666662</v>
      </c>
      <c r="K165" s="38">
        <v>213.33333333333331</v>
      </c>
      <c r="L165" s="38">
        <v>214.76666666666662</v>
      </c>
      <c r="M165" s="28">
        <v>211.9</v>
      </c>
      <c r="N165" s="28">
        <v>208.25</v>
      </c>
      <c r="O165" s="39">
        <v>19539000</v>
      </c>
      <c r="P165" s="40">
        <v>1.3223397635345364E-2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118.4</v>
      </c>
      <c r="F166" s="37">
        <v>118.23333333333335</v>
      </c>
      <c r="G166" s="38">
        <v>116.81666666666669</v>
      </c>
      <c r="H166" s="38">
        <v>115.23333333333335</v>
      </c>
      <c r="I166" s="38">
        <v>113.81666666666669</v>
      </c>
      <c r="J166" s="38">
        <v>119.81666666666669</v>
      </c>
      <c r="K166" s="38">
        <v>121.23333333333335</v>
      </c>
      <c r="L166" s="38">
        <v>122.81666666666669</v>
      </c>
      <c r="M166" s="28">
        <v>119.65</v>
      </c>
      <c r="N166" s="28">
        <v>116.65</v>
      </c>
      <c r="O166" s="39">
        <v>44664800</v>
      </c>
      <c r="P166" s="40">
        <v>-1.906318082788671E-2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4289.8500000000004</v>
      </c>
      <c r="F167" s="37">
        <v>4305.2833333333338</v>
      </c>
      <c r="G167" s="38">
        <v>4261.5666666666675</v>
      </c>
      <c r="H167" s="38">
        <v>4233.2833333333338</v>
      </c>
      <c r="I167" s="38">
        <v>4189.5666666666675</v>
      </c>
      <c r="J167" s="38">
        <v>4333.5666666666675</v>
      </c>
      <c r="K167" s="38">
        <v>4377.2833333333328</v>
      </c>
      <c r="L167" s="38">
        <v>4405.5666666666675</v>
      </c>
      <c r="M167" s="28">
        <v>4349</v>
      </c>
      <c r="N167" s="28">
        <v>4277</v>
      </c>
      <c r="O167" s="39">
        <v>183250</v>
      </c>
      <c r="P167" s="40">
        <v>1.9471488178025034E-2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2429.1999999999998</v>
      </c>
      <c r="F168" s="37">
        <v>2427.75</v>
      </c>
      <c r="G168" s="38">
        <v>2401.6999999999998</v>
      </c>
      <c r="H168" s="38">
        <v>2374.1999999999998</v>
      </c>
      <c r="I168" s="38">
        <v>2348.1499999999996</v>
      </c>
      <c r="J168" s="38">
        <v>2455.25</v>
      </c>
      <c r="K168" s="38">
        <v>2481.3000000000002</v>
      </c>
      <c r="L168" s="38">
        <v>2508.8000000000002</v>
      </c>
      <c r="M168" s="28">
        <v>2453.8000000000002</v>
      </c>
      <c r="N168" s="28">
        <v>2400.25</v>
      </c>
      <c r="O168" s="39">
        <v>2851750</v>
      </c>
      <c r="P168" s="40">
        <v>6.1403508771929827E-4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2506.1999999999998</v>
      </c>
      <c r="F169" s="37">
        <v>2536.1999999999998</v>
      </c>
      <c r="G169" s="38">
        <v>2467.4499999999998</v>
      </c>
      <c r="H169" s="38">
        <v>2428.6999999999998</v>
      </c>
      <c r="I169" s="38">
        <v>2359.9499999999998</v>
      </c>
      <c r="J169" s="38">
        <v>2574.9499999999998</v>
      </c>
      <c r="K169" s="38">
        <v>2643.7</v>
      </c>
      <c r="L169" s="38">
        <v>2682.45</v>
      </c>
      <c r="M169" s="28">
        <v>2604.9499999999998</v>
      </c>
      <c r="N169" s="28">
        <v>2497.4499999999998</v>
      </c>
      <c r="O169" s="39">
        <v>1939500</v>
      </c>
      <c r="P169" s="40">
        <v>1.8377526909950117E-2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37.5</v>
      </c>
      <c r="F170" s="37">
        <v>37.533333333333331</v>
      </c>
      <c r="G170" s="38">
        <v>37.11666666666666</v>
      </c>
      <c r="H170" s="38">
        <v>36.733333333333327</v>
      </c>
      <c r="I170" s="38">
        <v>36.316666666666656</v>
      </c>
      <c r="J170" s="38">
        <v>37.916666666666664</v>
      </c>
      <c r="K170" s="38">
        <v>38.333333333333336</v>
      </c>
      <c r="L170" s="38">
        <v>38.716666666666669</v>
      </c>
      <c r="M170" s="28">
        <v>37.950000000000003</v>
      </c>
      <c r="N170" s="28">
        <v>37.15</v>
      </c>
      <c r="O170" s="39">
        <v>280784000</v>
      </c>
      <c r="P170" s="40">
        <v>-3.1565586888140831E-2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2377.0500000000002</v>
      </c>
      <c r="F171" s="37">
        <v>2377.166666666667</v>
      </c>
      <c r="G171" s="38">
        <v>2335.4333333333338</v>
      </c>
      <c r="H171" s="38">
        <v>2293.8166666666671</v>
      </c>
      <c r="I171" s="38">
        <v>2252.0833333333339</v>
      </c>
      <c r="J171" s="38">
        <v>2418.7833333333338</v>
      </c>
      <c r="K171" s="38">
        <v>2460.5166666666673</v>
      </c>
      <c r="L171" s="38">
        <v>2502.1333333333337</v>
      </c>
      <c r="M171" s="28">
        <v>2418.9</v>
      </c>
      <c r="N171" s="28">
        <v>2335.5500000000002</v>
      </c>
      <c r="O171" s="39">
        <v>951600</v>
      </c>
      <c r="P171" s="40">
        <v>2.6537216828478965E-2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198.25</v>
      </c>
      <c r="F172" s="37">
        <v>197.70000000000002</v>
      </c>
      <c r="G172" s="38">
        <v>196.40000000000003</v>
      </c>
      <c r="H172" s="38">
        <v>194.55</v>
      </c>
      <c r="I172" s="38">
        <v>193.25000000000003</v>
      </c>
      <c r="J172" s="38">
        <v>199.55000000000004</v>
      </c>
      <c r="K172" s="38">
        <v>200.85000000000005</v>
      </c>
      <c r="L172" s="38">
        <v>202.70000000000005</v>
      </c>
      <c r="M172" s="28">
        <v>199</v>
      </c>
      <c r="N172" s="28">
        <v>195.85</v>
      </c>
      <c r="O172" s="39">
        <v>38765577</v>
      </c>
      <c r="P172" s="40">
        <v>-2.9765082754938599E-2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1560.15</v>
      </c>
      <c r="F173" s="37">
        <v>1556.2333333333333</v>
      </c>
      <c r="G173" s="38">
        <v>1532.9166666666667</v>
      </c>
      <c r="H173" s="38">
        <v>1505.6833333333334</v>
      </c>
      <c r="I173" s="38">
        <v>1482.3666666666668</v>
      </c>
      <c r="J173" s="38">
        <v>1583.4666666666667</v>
      </c>
      <c r="K173" s="38">
        <v>1606.7833333333333</v>
      </c>
      <c r="L173" s="38">
        <v>1634.0166666666667</v>
      </c>
      <c r="M173" s="28">
        <v>1579.55</v>
      </c>
      <c r="N173" s="28">
        <v>1529</v>
      </c>
      <c r="O173" s="39">
        <v>2781031</v>
      </c>
      <c r="P173" s="40">
        <v>1.3497478493028774E-2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221.1</v>
      </c>
      <c r="F174" s="37">
        <v>222.54999999999998</v>
      </c>
      <c r="G174" s="38">
        <v>218.19999999999996</v>
      </c>
      <c r="H174" s="38">
        <v>215.29999999999998</v>
      </c>
      <c r="I174" s="38">
        <v>210.94999999999996</v>
      </c>
      <c r="J174" s="38">
        <v>225.44999999999996</v>
      </c>
      <c r="K174" s="38">
        <v>229.79999999999998</v>
      </c>
      <c r="L174" s="38">
        <v>232.69999999999996</v>
      </c>
      <c r="M174" s="28">
        <v>226.9</v>
      </c>
      <c r="N174" s="28">
        <v>219.65</v>
      </c>
      <c r="O174" s="39">
        <v>7765000</v>
      </c>
      <c r="P174" s="40">
        <v>3.1208499335989376E-2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825.35</v>
      </c>
      <c r="F175" s="37">
        <v>823.06666666666661</v>
      </c>
      <c r="G175" s="38">
        <v>807.13333333333321</v>
      </c>
      <c r="H175" s="38">
        <v>788.91666666666663</v>
      </c>
      <c r="I175" s="38">
        <v>772.98333333333323</v>
      </c>
      <c r="J175" s="38">
        <v>841.28333333333319</v>
      </c>
      <c r="K175" s="38">
        <v>857.21666666666658</v>
      </c>
      <c r="L175" s="38">
        <v>875.43333333333317</v>
      </c>
      <c r="M175" s="28">
        <v>839</v>
      </c>
      <c r="N175" s="28">
        <v>804.85</v>
      </c>
      <c r="O175" s="39">
        <v>1956700</v>
      </c>
      <c r="P175" s="40">
        <v>-0.14677538917716829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138.15</v>
      </c>
      <c r="F176" s="37">
        <v>139.36666666666667</v>
      </c>
      <c r="G176" s="38">
        <v>136.63333333333335</v>
      </c>
      <c r="H176" s="38">
        <v>135.11666666666667</v>
      </c>
      <c r="I176" s="38">
        <v>132.38333333333335</v>
      </c>
      <c r="J176" s="38">
        <v>140.88333333333335</v>
      </c>
      <c r="K176" s="38">
        <v>143.6166666666667</v>
      </c>
      <c r="L176" s="38">
        <v>145.13333333333335</v>
      </c>
      <c r="M176" s="28">
        <v>142.1</v>
      </c>
      <c r="N176" s="28">
        <v>137.85</v>
      </c>
      <c r="O176" s="39">
        <v>38445300</v>
      </c>
      <c r="P176" s="40">
        <v>-5.2326828222174562E-2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125.3</v>
      </c>
      <c r="F177" s="37">
        <v>125.60000000000001</v>
      </c>
      <c r="G177" s="38">
        <v>123.95000000000002</v>
      </c>
      <c r="H177" s="38">
        <v>122.60000000000001</v>
      </c>
      <c r="I177" s="38">
        <v>120.95000000000002</v>
      </c>
      <c r="J177" s="38">
        <v>126.95000000000002</v>
      </c>
      <c r="K177" s="38">
        <v>128.60000000000002</v>
      </c>
      <c r="L177" s="38">
        <v>129.95000000000002</v>
      </c>
      <c r="M177" s="28">
        <v>127.25</v>
      </c>
      <c r="N177" s="28">
        <v>124.25</v>
      </c>
      <c r="O177" s="39">
        <v>38544000</v>
      </c>
      <c r="P177" s="40">
        <v>6.445733222866612E-2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2402</v>
      </c>
      <c r="F178" s="37">
        <v>2406.7666666666669</v>
      </c>
      <c r="G178" s="38">
        <v>2378.7333333333336</v>
      </c>
      <c r="H178" s="38">
        <v>2355.4666666666667</v>
      </c>
      <c r="I178" s="38">
        <v>2327.4333333333334</v>
      </c>
      <c r="J178" s="38">
        <v>2430.0333333333338</v>
      </c>
      <c r="K178" s="38">
        <v>2458.0666666666675</v>
      </c>
      <c r="L178" s="38">
        <v>2481.3333333333339</v>
      </c>
      <c r="M178" s="28">
        <v>2434.8000000000002</v>
      </c>
      <c r="N178" s="28">
        <v>2383.5</v>
      </c>
      <c r="O178" s="39">
        <v>29289250</v>
      </c>
      <c r="P178" s="40">
        <v>-2.1612593427700531E-2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95.6</v>
      </c>
      <c r="F179" s="37">
        <v>96.3</v>
      </c>
      <c r="G179" s="38">
        <v>94.5</v>
      </c>
      <c r="H179" s="38">
        <v>93.4</v>
      </c>
      <c r="I179" s="38">
        <v>91.600000000000009</v>
      </c>
      <c r="J179" s="38">
        <v>97.399999999999991</v>
      </c>
      <c r="K179" s="38">
        <v>99.199999999999974</v>
      </c>
      <c r="L179" s="38">
        <v>100.29999999999998</v>
      </c>
      <c r="M179" s="28">
        <v>98.1</v>
      </c>
      <c r="N179" s="28">
        <v>95.2</v>
      </c>
      <c r="O179" s="39">
        <v>162663750</v>
      </c>
      <c r="P179" s="40">
        <v>5.3789580576668612E-2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803.2</v>
      </c>
      <c r="F180" s="37">
        <v>809.26666666666677</v>
      </c>
      <c r="G180" s="38">
        <v>795.53333333333353</v>
      </c>
      <c r="H180" s="38">
        <v>787.86666666666679</v>
      </c>
      <c r="I180" s="38">
        <v>774.13333333333355</v>
      </c>
      <c r="J180" s="38">
        <v>816.93333333333351</v>
      </c>
      <c r="K180" s="38">
        <v>830.66666666666686</v>
      </c>
      <c r="L180" s="38">
        <v>838.33333333333348</v>
      </c>
      <c r="M180" s="28">
        <v>823</v>
      </c>
      <c r="N180" s="28">
        <v>801.6</v>
      </c>
      <c r="O180" s="39">
        <v>5500000</v>
      </c>
      <c r="P180" s="40">
        <v>4.8218029350104823E-2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1130.0999999999999</v>
      </c>
      <c r="F181" s="37">
        <v>1134.1166666666666</v>
      </c>
      <c r="G181" s="38">
        <v>1119.1833333333332</v>
      </c>
      <c r="H181" s="38">
        <v>1108.2666666666667</v>
      </c>
      <c r="I181" s="38">
        <v>1093.3333333333333</v>
      </c>
      <c r="J181" s="38">
        <v>1145.0333333333331</v>
      </c>
      <c r="K181" s="38">
        <v>1159.9666666666665</v>
      </c>
      <c r="L181" s="38">
        <v>1170.883333333333</v>
      </c>
      <c r="M181" s="28">
        <v>1149.05</v>
      </c>
      <c r="N181" s="28">
        <v>1123.2</v>
      </c>
      <c r="O181" s="39">
        <v>7241250</v>
      </c>
      <c r="P181" s="40">
        <v>3.9513361755225121E-3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511.25</v>
      </c>
      <c r="F182" s="37">
        <v>511.2833333333333</v>
      </c>
      <c r="G182" s="38">
        <v>504.81666666666661</v>
      </c>
      <c r="H182" s="38">
        <v>498.38333333333333</v>
      </c>
      <c r="I182" s="38">
        <v>491.91666666666663</v>
      </c>
      <c r="J182" s="38">
        <v>517.71666666666658</v>
      </c>
      <c r="K182" s="38">
        <v>524.18333333333328</v>
      </c>
      <c r="L182" s="38">
        <v>530.61666666666656</v>
      </c>
      <c r="M182" s="28">
        <v>517.75</v>
      </c>
      <c r="N182" s="28">
        <v>504.85</v>
      </c>
      <c r="O182" s="39">
        <v>79848000</v>
      </c>
      <c r="P182" s="40">
        <v>-2.548343576675161E-3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24643.75</v>
      </c>
      <c r="F183" s="37">
        <v>24541.916666666668</v>
      </c>
      <c r="G183" s="38">
        <v>24112.183333333334</v>
      </c>
      <c r="H183" s="38">
        <v>23580.616666666665</v>
      </c>
      <c r="I183" s="38">
        <v>23150.883333333331</v>
      </c>
      <c r="J183" s="38">
        <v>25073.483333333337</v>
      </c>
      <c r="K183" s="38">
        <v>25503.216666666667</v>
      </c>
      <c r="L183" s="38">
        <v>26034.78333333334</v>
      </c>
      <c r="M183" s="28">
        <v>24971.65</v>
      </c>
      <c r="N183" s="28">
        <v>24010.35</v>
      </c>
      <c r="O183" s="39">
        <v>187025</v>
      </c>
      <c r="P183" s="40">
        <v>2.8457519934011549E-2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2420.9</v>
      </c>
      <c r="F184" s="37">
        <v>2436.2000000000003</v>
      </c>
      <c r="G184" s="38">
        <v>2397.5500000000006</v>
      </c>
      <c r="H184" s="38">
        <v>2374.2000000000003</v>
      </c>
      <c r="I184" s="38">
        <v>2335.5500000000006</v>
      </c>
      <c r="J184" s="38">
        <v>2459.5500000000006</v>
      </c>
      <c r="K184" s="38">
        <v>2498.2000000000003</v>
      </c>
      <c r="L184" s="38">
        <v>2521.5500000000006</v>
      </c>
      <c r="M184" s="28">
        <v>2474.85</v>
      </c>
      <c r="N184" s="28">
        <v>2412.85</v>
      </c>
      <c r="O184" s="39">
        <v>1488850</v>
      </c>
      <c r="P184" s="40">
        <v>-1.8313689936536717E-2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2375</v>
      </c>
      <c r="F185" s="37">
        <v>2372.7166666666667</v>
      </c>
      <c r="G185" s="38">
        <v>2338.3333333333335</v>
      </c>
      <c r="H185" s="38">
        <v>2301.666666666667</v>
      </c>
      <c r="I185" s="38">
        <v>2267.2833333333338</v>
      </c>
      <c r="J185" s="38">
        <v>2409.3833333333332</v>
      </c>
      <c r="K185" s="38">
        <v>2443.7666666666664</v>
      </c>
      <c r="L185" s="38">
        <v>2480.4333333333329</v>
      </c>
      <c r="M185" s="28">
        <v>2407.1</v>
      </c>
      <c r="N185" s="28">
        <v>2336.0500000000002</v>
      </c>
      <c r="O185" s="39">
        <v>2903250</v>
      </c>
      <c r="P185" s="40">
        <v>1.5523932729624838E-3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1219.8</v>
      </c>
      <c r="F186" s="37">
        <v>1228.4166666666667</v>
      </c>
      <c r="G186" s="38">
        <v>1202.4333333333334</v>
      </c>
      <c r="H186" s="38">
        <v>1185.0666666666666</v>
      </c>
      <c r="I186" s="38">
        <v>1159.0833333333333</v>
      </c>
      <c r="J186" s="38">
        <v>1245.7833333333335</v>
      </c>
      <c r="K186" s="38">
        <v>1271.7666666666667</v>
      </c>
      <c r="L186" s="38">
        <v>1289.1333333333337</v>
      </c>
      <c r="M186" s="28">
        <v>1254.4000000000001</v>
      </c>
      <c r="N186" s="28">
        <v>1211.05</v>
      </c>
      <c r="O186" s="39">
        <v>3425200</v>
      </c>
      <c r="P186" s="40">
        <v>1.5204678362573099E-3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354.55</v>
      </c>
      <c r="F187" s="37">
        <v>358.3</v>
      </c>
      <c r="G187" s="38">
        <v>349.6</v>
      </c>
      <c r="H187" s="38">
        <v>344.65000000000003</v>
      </c>
      <c r="I187" s="38">
        <v>335.95000000000005</v>
      </c>
      <c r="J187" s="38">
        <v>363.25</v>
      </c>
      <c r="K187" s="38">
        <v>371.94999999999993</v>
      </c>
      <c r="L187" s="38">
        <v>376.9</v>
      </c>
      <c r="M187" s="28">
        <v>367</v>
      </c>
      <c r="N187" s="28">
        <v>353.35</v>
      </c>
      <c r="O187" s="39">
        <v>4401900</v>
      </c>
      <c r="P187" s="40">
        <v>-4.0724903278354712E-3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843.8</v>
      </c>
      <c r="F188" s="37">
        <v>848.66666666666663</v>
      </c>
      <c r="G188" s="38">
        <v>833.98333333333323</v>
      </c>
      <c r="H188" s="38">
        <v>824.16666666666663</v>
      </c>
      <c r="I188" s="38">
        <v>809.48333333333323</v>
      </c>
      <c r="J188" s="38">
        <v>858.48333333333323</v>
      </c>
      <c r="K188" s="38">
        <v>873.16666666666663</v>
      </c>
      <c r="L188" s="38">
        <v>882.98333333333323</v>
      </c>
      <c r="M188" s="28">
        <v>863.35</v>
      </c>
      <c r="N188" s="28">
        <v>838.85</v>
      </c>
      <c r="O188" s="39">
        <v>22334200</v>
      </c>
      <c r="P188" s="40">
        <v>-5.7039839224494619E-2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472.05</v>
      </c>
      <c r="F189" s="37">
        <v>477.08333333333331</v>
      </c>
      <c r="G189" s="38">
        <v>465.61666666666662</v>
      </c>
      <c r="H189" s="38">
        <v>459.18333333333328</v>
      </c>
      <c r="I189" s="38">
        <v>447.71666666666658</v>
      </c>
      <c r="J189" s="38">
        <v>483.51666666666665</v>
      </c>
      <c r="K189" s="38">
        <v>494.98333333333335</v>
      </c>
      <c r="L189" s="38">
        <v>501.41666666666669</v>
      </c>
      <c r="M189" s="28">
        <v>488.55</v>
      </c>
      <c r="N189" s="28">
        <v>470.65</v>
      </c>
      <c r="O189" s="39">
        <v>12964500</v>
      </c>
      <c r="P189" s="40">
        <v>5.3507037338606494E-3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549.54999999999995</v>
      </c>
      <c r="F190" s="37">
        <v>553.83333333333337</v>
      </c>
      <c r="G190" s="38">
        <v>542.7166666666667</v>
      </c>
      <c r="H190" s="38">
        <v>535.88333333333333</v>
      </c>
      <c r="I190" s="38">
        <v>524.76666666666665</v>
      </c>
      <c r="J190" s="38">
        <v>560.66666666666674</v>
      </c>
      <c r="K190" s="38">
        <v>571.7833333333333</v>
      </c>
      <c r="L190" s="38">
        <v>578.61666666666679</v>
      </c>
      <c r="M190" s="28">
        <v>564.95000000000005</v>
      </c>
      <c r="N190" s="28">
        <v>547</v>
      </c>
      <c r="O190" s="39">
        <v>1106700</v>
      </c>
      <c r="P190" s="40">
        <v>6.3725490196078427E-2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875.65</v>
      </c>
      <c r="F191" s="37">
        <v>878.6</v>
      </c>
      <c r="G191" s="38">
        <v>867.75</v>
      </c>
      <c r="H191" s="38">
        <v>859.85</v>
      </c>
      <c r="I191" s="38">
        <v>849</v>
      </c>
      <c r="J191" s="38">
        <v>886.5</v>
      </c>
      <c r="K191" s="38">
        <v>897.35000000000014</v>
      </c>
      <c r="L191" s="38">
        <v>905.25</v>
      </c>
      <c r="M191" s="28">
        <v>889.45</v>
      </c>
      <c r="N191" s="28">
        <v>870.7</v>
      </c>
      <c r="O191" s="39">
        <v>7042000</v>
      </c>
      <c r="P191" s="40">
        <v>-7.4700493305144468E-3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1231.9000000000001</v>
      </c>
      <c r="F192" s="37">
        <v>1229.1500000000001</v>
      </c>
      <c r="G192" s="38">
        <v>1211.3500000000001</v>
      </c>
      <c r="H192" s="38">
        <v>1190.8</v>
      </c>
      <c r="I192" s="38">
        <v>1173</v>
      </c>
      <c r="J192" s="38">
        <v>1249.7000000000003</v>
      </c>
      <c r="K192" s="38">
        <v>1267.5000000000005</v>
      </c>
      <c r="L192" s="38">
        <v>1288.0500000000004</v>
      </c>
      <c r="M192" s="28">
        <v>1246.95</v>
      </c>
      <c r="N192" s="28">
        <v>1208.5999999999999</v>
      </c>
      <c r="O192" s="39">
        <v>2937600</v>
      </c>
      <c r="P192" s="40">
        <v>-5.9556036816459119E-3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714.2</v>
      </c>
      <c r="F193" s="37">
        <v>714</v>
      </c>
      <c r="G193" s="38">
        <v>705.4</v>
      </c>
      <c r="H193" s="38">
        <v>696.6</v>
      </c>
      <c r="I193" s="38">
        <v>688</v>
      </c>
      <c r="J193" s="38">
        <v>722.8</v>
      </c>
      <c r="K193" s="38">
        <v>731.39999999999986</v>
      </c>
      <c r="L193" s="38">
        <v>740.19999999999993</v>
      </c>
      <c r="M193" s="28">
        <v>722.6</v>
      </c>
      <c r="N193" s="28">
        <v>705.2</v>
      </c>
      <c r="O193" s="39">
        <v>11281950</v>
      </c>
      <c r="P193" s="40">
        <v>-1.2408414086504373E-2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493.45</v>
      </c>
      <c r="F194" s="37">
        <v>493.4666666666667</v>
      </c>
      <c r="G194" s="38">
        <v>486.98333333333341</v>
      </c>
      <c r="H194" s="38">
        <v>480.51666666666671</v>
      </c>
      <c r="I194" s="38">
        <v>474.03333333333342</v>
      </c>
      <c r="J194" s="38">
        <v>499.93333333333339</v>
      </c>
      <c r="K194" s="38">
        <v>506.41666666666674</v>
      </c>
      <c r="L194" s="38">
        <v>512.88333333333344</v>
      </c>
      <c r="M194" s="28">
        <v>499.95</v>
      </c>
      <c r="N194" s="28">
        <v>487</v>
      </c>
      <c r="O194" s="39">
        <v>84636450</v>
      </c>
      <c r="P194" s="40">
        <v>-2.0676691729323307E-2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225.35</v>
      </c>
      <c r="F195" s="37">
        <v>225.33333333333334</v>
      </c>
      <c r="G195" s="38">
        <v>222.76666666666668</v>
      </c>
      <c r="H195" s="38">
        <v>220.18333333333334</v>
      </c>
      <c r="I195" s="38">
        <v>217.61666666666667</v>
      </c>
      <c r="J195" s="38">
        <v>227.91666666666669</v>
      </c>
      <c r="K195" s="38">
        <v>230.48333333333335</v>
      </c>
      <c r="L195" s="38">
        <v>233.06666666666669</v>
      </c>
      <c r="M195" s="28">
        <v>227.9</v>
      </c>
      <c r="N195" s="28">
        <v>222.75</v>
      </c>
      <c r="O195" s="39">
        <v>121574250</v>
      </c>
      <c r="P195" s="40">
        <v>-1.874148733315173E-2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1181.5</v>
      </c>
      <c r="F196" s="37">
        <v>1186.3499999999999</v>
      </c>
      <c r="G196" s="38">
        <v>1168.9999999999998</v>
      </c>
      <c r="H196" s="38">
        <v>1156.4999999999998</v>
      </c>
      <c r="I196" s="38">
        <v>1139.1499999999996</v>
      </c>
      <c r="J196" s="38">
        <v>1198.8499999999999</v>
      </c>
      <c r="K196" s="38">
        <v>1216.2000000000003</v>
      </c>
      <c r="L196" s="38">
        <v>1228.7</v>
      </c>
      <c r="M196" s="28">
        <v>1203.7</v>
      </c>
      <c r="N196" s="28">
        <v>1173.8499999999999</v>
      </c>
      <c r="O196" s="39">
        <v>43703600</v>
      </c>
      <c r="P196" s="40">
        <v>2.3686750041427445E-3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3712.5</v>
      </c>
      <c r="F197" s="37">
        <v>3745.2000000000003</v>
      </c>
      <c r="G197" s="38">
        <v>3666.4000000000005</v>
      </c>
      <c r="H197" s="38">
        <v>3620.3</v>
      </c>
      <c r="I197" s="38">
        <v>3541.5000000000005</v>
      </c>
      <c r="J197" s="38">
        <v>3791.3000000000006</v>
      </c>
      <c r="K197" s="38">
        <v>3870.1000000000008</v>
      </c>
      <c r="L197" s="38">
        <v>3916.2000000000007</v>
      </c>
      <c r="M197" s="28">
        <v>3824</v>
      </c>
      <c r="N197" s="28">
        <v>3699.1</v>
      </c>
      <c r="O197" s="39">
        <v>14322450</v>
      </c>
      <c r="P197" s="40">
        <v>3.9757383047303772E-2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1417.85</v>
      </c>
      <c r="F198" s="37">
        <v>1421.8500000000001</v>
      </c>
      <c r="G198" s="38">
        <v>1405.2000000000003</v>
      </c>
      <c r="H198" s="38">
        <v>1392.5500000000002</v>
      </c>
      <c r="I198" s="38">
        <v>1375.9000000000003</v>
      </c>
      <c r="J198" s="38">
        <v>1434.5000000000002</v>
      </c>
      <c r="K198" s="38">
        <v>1451.1500000000003</v>
      </c>
      <c r="L198" s="38">
        <v>1463.8000000000002</v>
      </c>
      <c r="M198" s="28">
        <v>1438.5</v>
      </c>
      <c r="N198" s="28">
        <v>1409.2</v>
      </c>
      <c r="O198" s="39">
        <v>16553400</v>
      </c>
      <c r="P198" s="40">
        <v>5.8332421889241313E-3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2451.9</v>
      </c>
      <c r="F199" s="37">
        <v>2448.5666666666671</v>
      </c>
      <c r="G199" s="38">
        <v>2412.9333333333343</v>
      </c>
      <c r="H199" s="38">
        <v>2373.9666666666672</v>
      </c>
      <c r="I199" s="38">
        <v>2338.3333333333344</v>
      </c>
      <c r="J199" s="38">
        <v>2487.5333333333342</v>
      </c>
      <c r="K199" s="38">
        <v>2523.1666666666665</v>
      </c>
      <c r="L199" s="38">
        <v>2562.1333333333341</v>
      </c>
      <c r="M199" s="28">
        <v>2484.1999999999998</v>
      </c>
      <c r="N199" s="28">
        <v>2409.6</v>
      </c>
      <c r="O199" s="39">
        <v>5419125</v>
      </c>
      <c r="P199" s="40">
        <v>-8.3716461950181838E-3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2650.3</v>
      </c>
      <c r="F200" s="37">
        <v>2644.4</v>
      </c>
      <c r="G200" s="38">
        <v>2621.9500000000003</v>
      </c>
      <c r="H200" s="38">
        <v>2593.6000000000004</v>
      </c>
      <c r="I200" s="38">
        <v>2571.1500000000005</v>
      </c>
      <c r="J200" s="38">
        <v>2672.75</v>
      </c>
      <c r="K200" s="38">
        <v>2695.2</v>
      </c>
      <c r="L200" s="38">
        <v>2723.5499999999997</v>
      </c>
      <c r="M200" s="28">
        <v>2666.85</v>
      </c>
      <c r="N200" s="28">
        <v>2616.0500000000002</v>
      </c>
      <c r="O200" s="39">
        <v>896000</v>
      </c>
      <c r="P200" s="40">
        <v>2.2247575584711923E-2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478.95</v>
      </c>
      <c r="F201" s="37">
        <v>479.41666666666669</v>
      </c>
      <c r="G201" s="38">
        <v>473.63333333333338</v>
      </c>
      <c r="H201" s="38">
        <v>468.31666666666672</v>
      </c>
      <c r="I201" s="38">
        <v>462.53333333333342</v>
      </c>
      <c r="J201" s="38">
        <v>484.73333333333335</v>
      </c>
      <c r="K201" s="38">
        <v>490.51666666666665</v>
      </c>
      <c r="L201" s="38">
        <v>495.83333333333331</v>
      </c>
      <c r="M201" s="28">
        <v>485.2</v>
      </c>
      <c r="N201" s="28">
        <v>474.1</v>
      </c>
      <c r="O201" s="39">
        <v>4240500</v>
      </c>
      <c r="P201" s="40">
        <v>-4.2019654354456114E-2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1033.3</v>
      </c>
      <c r="F202" s="37">
        <v>1033.5333333333333</v>
      </c>
      <c r="G202" s="38">
        <v>1012.7666666666667</v>
      </c>
      <c r="H202" s="38">
        <v>992.23333333333335</v>
      </c>
      <c r="I202" s="38">
        <v>971.4666666666667</v>
      </c>
      <c r="J202" s="38">
        <v>1054.0666666666666</v>
      </c>
      <c r="K202" s="38">
        <v>1074.833333333333</v>
      </c>
      <c r="L202" s="38">
        <v>1095.3666666666666</v>
      </c>
      <c r="M202" s="28">
        <v>1054.3</v>
      </c>
      <c r="N202" s="28">
        <v>1013</v>
      </c>
      <c r="O202" s="39">
        <v>2446875</v>
      </c>
      <c r="P202" s="40">
        <v>4.1024059222702039E-2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658.2</v>
      </c>
      <c r="F203" s="37">
        <v>661.90000000000009</v>
      </c>
      <c r="G203" s="38">
        <v>652.95000000000016</v>
      </c>
      <c r="H203" s="38">
        <v>647.70000000000005</v>
      </c>
      <c r="I203" s="38">
        <v>638.75000000000011</v>
      </c>
      <c r="J203" s="38">
        <v>667.1500000000002</v>
      </c>
      <c r="K203" s="38">
        <v>676.1</v>
      </c>
      <c r="L203" s="38">
        <v>681.35000000000025</v>
      </c>
      <c r="M203" s="28">
        <v>670.85</v>
      </c>
      <c r="N203" s="28">
        <v>656.65</v>
      </c>
      <c r="O203" s="39">
        <v>9338000</v>
      </c>
      <c r="P203" s="40">
        <v>1.5375247374029533E-2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1525.4</v>
      </c>
      <c r="F204" s="37">
        <v>1529.7833333333335</v>
      </c>
      <c r="G204" s="38">
        <v>1508.5666666666671</v>
      </c>
      <c r="H204" s="38">
        <v>1491.7333333333336</v>
      </c>
      <c r="I204" s="38">
        <v>1470.5166666666671</v>
      </c>
      <c r="J204" s="38">
        <v>1546.616666666667</v>
      </c>
      <c r="K204" s="38">
        <v>1567.8333333333337</v>
      </c>
      <c r="L204" s="38">
        <v>1584.666666666667</v>
      </c>
      <c r="M204" s="28">
        <v>1551</v>
      </c>
      <c r="N204" s="28">
        <v>1512.95</v>
      </c>
      <c r="O204" s="39">
        <v>943950</v>
      </c>
      <c r="P204" s="40">
        <v>-7.9836233367451381E-2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6820.1</v>
      </c>
      <c r="F205" s="37">
        <v>6843.6833333333334</v>
      </c>
      <c r="G205" s="38">
        <v>6766.3666666666668</v>
      </c>
      <c r="H205" s="38">
        <v>6712.6333333333332</v>
      </c>
      <c r="I205" s="38">
        <v>6635.3166666666666</v>
      </c>
      <c r="J205" s="38">
        <v>6897.416666666667</v>
      </c>
      <c r="K205" s="38">
        <v>6974.7333333333345</v>
      </c>
      <c r="L205" s="38">
        <v>7028.4666666666672</v>
      </c>
      <c r="M205" s="28">
        <v>6921</v>
      </c>
      <c r="N205" s="28">
        <v>6789.95</v>
      </c>
      <c r="O205" s="39">
        <v>1973700</v>
      </c>
      <c r="P205" s="40">
        <v>1.4390707714447242E-2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704.1</v>
      </c>
      <c r="F206" s="37">
        <v>709.11666666666667</v>
      </c>
      <c r="G206" s="38">
        <v>696.58333333333337</v>
      </c>
      <c r="H206" s="38">
        <v>689.06666666666672</v>
      </c>
      <c r="I206" s="38">
        <v>676.53333333333342</v>
      </c>
      <c r="J206" s="38">
        <v>716.63333333333333</v>
      </c>
      <c r="K206" s="38">
        <v>729.16666666666663</v>
      </c>
      <c r="L206" s="38">
        <v>736.68333333333328</v>
      </c>
      <c r="M206" s="28">
        <v>721.65</v>
      </c>
      <c r="N206" s="28">
        <v>701.6</v>
      </c>
      <c r="O206" s="39">
        <v>28640300</v>
      </c>
      <c r="P206" s="40">
        <v>1.7034438186686363E-2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354.25</v>
      </c>
      <c r="F207" s="37">
        <v>357.90000000000003</v>
      </c>
      <c r="G207" s="38">
        <v>349.55000000000007</v>
      </c>
      <c r="H207" s="38">
        <v>344.85</v>
      </c>
      <c r="I207" s="38">
        <v>336.50000000000006</v>
      </c>
      <c r="J207" s="38">
        <v>362.60000000000008</v>
      </c>
      <c r="K207" s="38">
        <v>370.9500000000001</v>
      </c>
      <c r="L207" s="38">
        <v>375.65000000000009</v>
      </c>
      <c r="M207" s="28">
        <v>366.25</v>
      </c>
      <c r="N207" s="28">
        <v>353.2</v>
      </c>
      <c r="O207" s="39">
        <v>76889300</v>
      </c>
      <c r="P207" s="40">
        <v>3.9783684078142027E-2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1244.55</v>
      </c>
      <c r="F208" s="37">
        <v>1249.0333333333333</v>
      </c>
      <c r="G208" s="38">
        <v>1236.5166666666667</v>
      </c>
      <c r="H208" s="38">
        <v>1228.4833333333333</v>
      </c>
      <c r="I208" s="38">
        <v>1215.9666666666667</v>
      </c>
      <c r="J208" s="38">
        <v>1257.0666666666666</v>
      </c>
      <c r="K208" s="38">
        <v>1269.583333333333</v>
      </c>
      <c r="L208" s="38">
        <v>1277.6166666666666</v>
      </c>
      <c r="M208" s="28">
        <v>1261.55</v>
      </c>
      <c r="N208" s="28">
        <v>1241</v>
      </c>
      <c r="O208" s="39">
        <v>4492000</v>
      </c>
      <c r="P208" s="40">
        <v>4.0175987032534444E-2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1690.75</v>
      </c>
      <c r="F209" s="37">
        <v>1688.5166666666667</v>
      </c>
      <c r="G209" s="38">
        <v>1671.4833333333333</v>
      </c>
      <c r="H209" s="38">
        <v>1652.2166666666667</v>
      </c>
      <c r="I209" s="38">
        <v>1635.1833333333334</v>
      </c>
      <c r="J209" s="38">
        <v>1707.7833333333333</v>
      </c>
      <c r="K209" s="38">
        <v>1724.8166666666666</v>
      </c>
      <c r="L209" s="38">
        <v>1744.0833333333333</v>
      </c>
      <c r="M209" s="28">
        <v>1705.55</v>
      </c>
      <c r="N209" s="28">
        <v>1669.25</v>
      </c>
      <c r="O209" s="39">
        <v>581500</v>
      </c>
      <c r="P209" s="40">
        <v>-5.9829059829059833E-3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569.65</v>
      </c>
      <c r="F210" s="37">
        <v>565.61666666666667</v>
      </c>
      <c r="G210" s="38">
        <v>559.38333333333333</v>
      </c>
      <c r="H210" s="38">
        <v>549.11666666666667</v>
      </c>
      <c r="I210" s="38">
        <v>542.88333333333333</v>
      </c>
      <c r="J210" s="38">
        <v>575.88333333333333</v>
      </c>
      <c r="K210" s="38">
        <v>582.11666666666667</v>
      </c>
      <c r="L210" s="38">
        <v>592.38333333333333</v>
      </c>
      <c r="M210" s="28">
        <v>571.85</v>
      </c>
      <c r="N210" s="28">
        <v>555.35</v>
      </c>
      <c r="O210" s="39">
        <v>39968000</v>
      </c>
      <c r="P210" s="40">
        <v>-1.7135212763864569E-2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254.05</v>
      </c>
      <c r="F211" s="37">
        <v>256.4666666666667</v>
      </c>
      <c r="G211" s="38">
        <v>250.58333333333337</v>
      </c>
      <c r="H211" s="38">
        <v>247.11666666666667</v>
      </c>
      <c r="I211" s="38">
        <v>241.23333333333335</v>
      </c>
      <c r="J211" s="38">
        <v>259.93333333333339</v>
      </c>
      <c r="K211" s="38">
        <v>265.81666666666672</v>
      </c>
      <c r="L211" s="38">
        <v>269.28333333333342</v>
      </c>
      <c r="M211" s="28">
        <v>262.35000000000002</v>
      </c>
      <c r="N211" s="28">
        <v>253</v>
      </c>
      <c r="O211" s="39">
        <v>76065000</v>
      </c>
      <c r="P211" s="40">
        <v>7.1499503475670311E-3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4"/>
      <c r="C213" s="303"/>
      <c r="D213" s="355"/>
      <c r="E213" s="304"/>
      <c r="F213" s="304"/>
      <c r="G213" s="356"/>
      <c r="H213" s="356"/>
      <c r="I213" s="356"/>
      <c r="J213" s="356"/>
      <c r="K213" s="356"/>
      <c r="L213" s="356"/>
      <c r="M213" s="303"/>
      <c r="N213" s="303"/>
      <c r="O213" s="357"/>
      <c r="P213" s="358"/>
    </row>
    <row r="214" spans="1:16" ht="12.75" customHeight="1">
      <c r="A214" s="303"/>
      <c r="B214" s="354"/>
      <c r="C214" s="303"/>
      <c r="D214" s="355"/>
      <c r="E214" s="304"/>
      <c r="F214" s="304"/>
      <c r="G214" s="356"/>
      <c r="H214" s="356"/>
      <c r="I214" s="356"/>
      <c r="J214" s="356"/>
      <c r="K214" s="356"/>
      <c r="L214" s="356"/>
      <c r="M214" s="303"/>
      <c r="N214" s="303"/>
      <c r="O214" s="357"/>
      <c r="P214" s="358"/>
    </row>
    <row r="215" spans="1:16" ht="12.75" customHeight="1">
      <c r="A215" s="303"/>
      <c r="B215" s="354"/>
      <c r="C215" s="303"/>
      <c r="D215" s="355"/>
      <c r="E215" s="304"/>
      <c r="F215" s="304"/>
      <c r="G215" s="356"/>
      <c r="H215" s="356"/>
      <c r="I215" s="356"/>
      <c r="J215" s="356"/>
      <c r="K215" s="356"/>
      <c r="L215" s="356"/>
      <c r="M215" s="303"/>
      <c r="N215" s="303"/>
      <c r="O215" s="357"/>
      <c r="P215" s="358"/>
    </row>
    <row r="216" spans="1:16" ht="12.75" customHeight="1">
      <c r="A216" s="303"/>
      <c r="B216" s="354"/>
      <c r="C216" s="303"/>
      <c r="D216" s="355"/>
      <c r="E216" s="304"/>
      <c r="F216" s="304"/>
      <c r="G216" s="356"/>
      <c r="H216" s="356"/>
      <c r="I216" s="356"/>
      <c r="J216" s="356"/>
      <c r="K216" s="356"/>
      <c r="L216" s="356"/>
      <c r="M216" s="303"/>
      <c r="N216" s="303"/>
      <c r="O216" s="357"/>
      <c r="P216" s="358"/>
    </row>
    <row r="217" spans="1:16" ht="12.75" customHeight="1">
      <c r="A217" s="303"/>
      <c r="B217" s="354"/>
      <c r="C217" s="303"/>
      <c r="D217" s="355"/>
      <c r="E217" s="304"/>
      <c r="F217" s="304"/>
      <c r="G217" s="356"/>
      <c r="H217" s="356"/>
      <c r="I217" s="356"/>
      <c r="J217" s="356"/>
      <c r="K217" s="356"/>
      <c r="L217" s="356"/>
      <c r="M217" s="303"/>
      <c r="N217" s="303"/>
      <c r="O217" s="357"/>
      <c r="P217" s="35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0" sqref="H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9" t="s">
        <v>16</v>
      </c>
      <c r="B8" s="471"/>
      <c r="C8" s="475" t="s">
        <v>20</v>
      </c>
      <c r="D8" s="475" t="s">
        <v>21</v>
      </c>
      <c r="E8" s="466" t="s">
        <v>22</v>
      </c>
      <c r="F8" s="467"/>
      <c r="G8" s="468"/>
      <c r="H8" s="466" t="s">
        <v>23</v>
      </c>
      <c r="I8" s="467"/>
      <c r="J8" s="468"/>
      <c r="K8" s="23"/>
      <c r="L8" s="50"/>
      <c r="M8" s="50"/>
      <c r="N8" s="1"/>
      <c r="O8" s="1"/>
    </row>
    <row r="9" spans="1:15" ht="36" customHeight="1">
      <c r="A9" s="473"/>
      <c r="B9" s="474"/>
      <c r="C9" s="474"/>
      <c r="D9" s="4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17206.650000000001</v>
      </c>
      <c r="D10" s="32">
        <v>17209.466666666664</v>
      </c>
      <c r="E10" s="32">
        <v>17067.883333333328</v>
      </c>
      <c r="F10" s="32">
        <v>16929.116666666665</v>
      </c>
      <c r="G10" s="32">
        <v>16787.533333333329</v>
      </c>
      <c r="H10" s="32">
        <v>17348.233333333326</v>
      </c>
      <c r="I10" s="32">
        <v>17489.816666666662</v>
      </c>
      <c r="J10" s="32">
        <v>17628.583333333325</v>
      </c>
      <c r="K10" s="34">
        <v>17351.05</v>
      </c>
      <c r="L10" s="34">
        <v>17070.7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37685.599999999999</v>
      </c>
      <c r="D11" s="37">
        <v>37632.26666666667</v>
      </c>
      <c r="E11" s="37">
        <v>37210.133333333339</v>
      </c>
      <c r="F11" s="37">
        <v>36734.666666666672</v>
      </c>
      <c r="G11" s="37">
        <v>36312.53333333334</v>
      </c>
      <c r="H11" s="37">
        <v>38107.733333333337</v>
      </c>
      <c r="I11" s="37">
        <v>38529.866666666669</v>
      </c>
      <c r="J11" s="37">
        <v>39005.333333333336</v>
      </c>
      <c r="K11" s="28">
        <v>38054.400000000001</v>
      </c>
      <c r="L11" s="28">
        <v>37156.800000000003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2369.6</v>
      </c>
      <c r="D12" s="37">
        <v>2376.3666666666668</v>
      </c>
      <c r="E12" s="37">
        <v>2356.7333333333336</v>
      </c>
      <c r="F12" s="37">
        <v>2343.8666666666668</v>
      </c>
      <c r="G12" s="37">
        <v>2324.2333333333336</v>
      </c>
      <c r="H12" s="37">
        <v>2389.2333333333336</v>
      </c>
      <c r="I12" s="37">
        <v>2408.8666666666668</v>
      </c>
      <c r="J12" s="37">
        <v>2421.7333333333336</v>
      </c>
      <c r="K12" s="28">
        <v>2396</v>
      </c>
      <c r="L12" s="28">
        <v>2363.5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4893.25</v>
      </c>
      <c r="D13" s="37">
        <v>4904.583333333333</v>
      </c>
      <c r="E13" s="37">
        <v>4863.9166666666661</v>
      </c>
      <c r="F13" s="37">
        <v>4834.583333333333</v>
      </c>
      <c r="G13" s="37">
        <v>4793.9166666666661</v>
      </c>
      <c r="H13" s="37">
        <v>4933.9166666666661</v>
      </c>
      <c r="I13" s="37">
        <v>4974.5833333333321</v>
      </c>
      <c r="J13" s="37">
        <v>5003.9166666666661</v>
      </c>
      <c r="K13" s="28">
        <v>4945.25</v>
      </c>
      <c r="L13" s="28">
        <v>4875.25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34472</v>
      </c>
      <c r="D14" s="37">
        <v>34384.550000000003</v>
      </c>
      <c r="E14" s="37">
        <v>34076.750000000007</v>
      </c>
      <c r="F14" s="37">
        <v>33681.500000000007</v>
      </c>
      <c r="G14" s="37">
        <v>33373.700000000012</v>
      </c>
      <c r="H14" s="37">
        <v>34779.800000000003</v>
      </c>
      <c r="I14" s="37">
        <v>35087.599999999991</v>
      </c>
      <c r="J14" s="37">
        <v>35482.85</v>
      </c>
      <c r="K14" s="28">
        <v>34692.35</v>
      </c>
      <c r="L14" s="28">
        <v>33989.300000000003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3919.65</v>
      </c>
      <c r="D15" s="37">
        <v>3933.15</v>
      </c>
      <c r="E15" s="37">
        <v>3899.65</v>
      </c>
      <c r="F15" s="37">
        <v>3879.65</v>
      </c>
      <c r="G15" s="37">
        <v>3846.15</v>
      </c>
      <c r="H15" s="37">
        <v>3953.15</v>
      </c>
      <c r="I15" s="37">
        <v>3986.65</v>
      </c>
      <c r="J15" s="37">
        <v>4006.65</v>
      </c>
      <c r="K15" s="28">
        <v>3966.65</v>
      </c>
      <c r="L15" s="28">
        <v>3913.15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7932.6</v>
      </c>
      <c r="D16" s="37">
        <v>7939.2833333333338</v>
      </c>
      <c r="E16" s="37">
        <v>7863.2666666666673</v>
      </c>
      <c r="F16" s="37">
        <v>7793.9333333333334</v>
      </c>
      <c r="G16" s="37">
        <v>7717.916666666667</v>
      </c>
      <c r="H16" s="37">
        <v>8008.6166666666677</v>
      </c>
      <c r="I16" s="37">
        <v>8084.6333333333341</v>
      </c>
      <c r="J16" s="37">
        <v>8153.9666666666681</v>
      </c>
      <c r="K16" s="28">
        <v>8015.3</v>
      </c>
      <c r="L16" s="28">
        <v>7869.95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2184.9</v>
      </c>
      <c r="D17" s="37">
        <v>2180.3833333333332</v>
      </c>
      <c r="E17" s="37">
        <v>2155.5166666666664</v>
      </c>
      <c r="F17" s="37">
        <v>2126.1333333333332</v>
      </c>
      <c r="G17" s="37">
        <v>2101.2666666666664</v>
      </c>
      <c r="H17" s="37">
        <v>2209.7666666666664</v>
      </c>
      <c r="I17" s="37">
        <v>2234.6333333333332</v>
      </c>
      <c r="J17" s="37">
        <v>2264.0166666666664</v>
      </c>
      <c r="K17" s="28">
        <v>2205.25</v>
      </c>
      <c r="L17" s="28">
        <v>2151</v>
      </c>
      <c r="M17" s="28">
        <v>2.9111199999999999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1262.05</v>
      </c>
      <c r="D18" s="37">
        <v>1260.8166666666666</v>
      </c>
      <c r="E18" s="37">
        <v>1244.7833333333333</v>
      </c>
      <c r="F18" s="37">
        <v>1227.5166666666667</v>
      </c>
      <c r="G18" s="37">
        <v>1211.4833333333333</v>
      </c>
      <c r="H18" s="37">
        <v>1278.0833333333333</v>
      </c>
      <c r="I18" s="37">
        <v>1294.1166666666666</v>
      </c>
      <c r="J18" s="37">
        <v>1311.3833333333332</v>
      </c>
      <c r="K18" s="28">
        <v>1276.8499999999999</v>
      </c>
      <c r="L18" s="28">
        <v>1243.55</v>
      </c>
      <c r="M18" s="28">
        <v>4.8652899999999999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935.3</v>
      </c>
      <c r="D19" s="37">
        <v>942.69999999999993</v>
      </c>
      <c r="E19" s="37">
        <v>924.59999999999991</v>
      </c>
      <c r="F19" s="37">
        <v>913.9</v>
      </c>
      <c r="G19" s="37">
        <v>895.8</v>
      </c>
      <c r="H19" s="37">
        <v>953.39999999999986</v>
      </c>
      <c r="I19" s="37">
        <v>971.5</v>
      </c>
      <c r="J19" s="37">
        <v>982.19999999999982</v>
      </c>
      <c r="K19" s="28">
        <v>960.8</v>
      </c>
      <c r="L19" s="28">
        <v>932</v>
      </c>
      <c r="M19" s="28">
        <v>6.6199199999999996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1685.2</v>
      </c>
      <c r="D20" s="37">
        <v>1698.4333333333334</v>
      </c>
      <c r="E20" s="37">
        <v>1658.0666666666668</v>
      </c>
      <c r="F20" s="37">
        <v>1630.9333333333334</v>
      </c>
      <c r="G20" s="37">
        <v>1590.5666666666668</v>
      </c>
      <c r="H20" s="37">
        <v>1725.5666666666668</v>
      </c>
      <c r="I20" s="37">
        <v>1765.9333333333336</v>
      </c>
      <c r="J20" s="37">
        <v>1793.0666666666668</v>
      </c>
      <c r="K20" s="28">
        <v>1738.8</v>
      </c>
      <c r="L20" s="28">
        <v>1671.3</v>
      </c>
      <c r="M20" s="28">
        <v>14.49291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1955.9</v>
      </c>
      <c r="D21" s="37">
        <v>1979.3</v>
      </c>
      <c r="E21" s="37">
        <v>1917.6</v>
      </c>
      <c r="F21" s="37">
        <v>1879.3</v>
      </c>
      <c r="G21" s="37">
        <v>1817.6</v>
      </c>
      <c r="H21" s="37">
        <v>2017.6</v>
      </c>
      <c r="I21" s="37">
        <v>2079.3000000000002</v>
      </c>
      <c r="J21" s="37">
        <v>2117.6</v>
      </c>
      <c r="K21" s="28">
        <v>2041</v>
      </c>
      <c r="L21" s="28">
        <v>1941</v>
      </c>
      <c r="M21" s="28">
        <v>4.6649900000000004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711.1</v>
      </c>
      <c r="D22" s="37">
        <v>715.79999999999984</v>
      </c>
      <c r="E22" s="37">
        <v>704.84999999999968</v>
      </c>
      <c r="F22" s="37">
        <v>698.5999999999998</v>
      </c>
      <c r="G22" s="37">
        <v>687.64999999999964</v>
      </c>
      <c r="H22" s="37">
        <v>722.04999999999973</v>
      </c>
      <c r="I22" s="37">
        <v>732.99999999999977</v>
      </c>
      <c r="J22" s="37">
        <v>739.24999999999977</v>
      </c>
      <c r="K22" s="28">
        <v>726.75</v>
      </c>
      <c r="L22" s="28">
        <v>709.55</v>
      </c>
      <c r="M22" s="28">
        <v>28.05791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1591.1</v>
      </c>
      <c r="D23" s="37">
        <v>1616.0166666666667</v>
      </c>
      <c r="E23" s="37">
        <v>1557.0333333333333</v>
      </c>
      <c r="F23" s="37">
        <v>1522.9666666666667</v>
      </c>
      <c r="G23" s="37">
        <v>1463.9833333333333</v>
      </c>
      <c r="H23" s="37">
        <v>1650.0833333333333</v>
      </c>
      <c r="I23" s="37">
        <v>1709.0666666666664</v>
      </c>
      <c r="J23" s="37">
        <v>1743.1333333333332</v>
      </c>
      <c r="K23" s="28">
        <v>1675</v>
      </c>
      <c r="L23" s="28">
        <v>1581.95</v>
      </c>
      <c r="M23" s="28">
        <v>0.65239999999999998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1895.9</v>
      </c>
      <c r="D24" s="37">
        <v>1915.3</v>
      </c>
      <c r="E24" s="37">
        <v>1850.6</v>
      </c>
      <c r="F24" s="37">
        <v>1805.3</v>
      </c>
      <c r="G24" s="37">
        <v>1740.6</v>
      </c>
      <c r="H24" s="37">
        <v>1960.6</v>
      </c>
      <c r="I24" s="37">
        <v>2025.3000000000002</v>
      </c>
      <c r="J24" s="37">
        <v>2070.6</v>
      </c>
      <c r="K24" s="28">
        <v>1980</v>
      </c>
      <c r="L24" s="28">
        <v>1870</v>
      </c>
      <c r="M24" s="28">
        <v>0.62790999999999997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107.6</v>
      </c>
      <c r="D25" s="37">
        <v>109.16666666666667</v>
      </c>
      <c r="E25" s="37">
        <v>105.43333333333334</v>
      </c>
      <c r="F25" s="37">
        <v>103.26666666666667</v>
      </c>
      <c r="G25" s="37">
        <v>99.533333333333331</v>
      </c>
      <c r="H25" s="37">
        <v>111.33333333333334</v>
      </c>
      <c r="I25" s="37">
        <v>115.06666666666666</v>
      </c>
      <c r="J25" s="37">
        <v>117.23333333333335</v>
      </c>
      <c r="K25" s="28">
        <v>112.9</v>
      </c>
      <c r="L25" s="28">
        <v>107</v>
      </c>
      <c r="M25" s="28">
        <v>48.592309999999998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268.3</v>
      </c>
      <c r="D26" s="37">
        <v>269.56666666666666</v>
      </c>
      <c r="E26" s="37">
        <v>264.93333333333334</v>
      </c>
      <c r="F26" s="37">
        <v>261.56666666666666</v>
      </c>
      <c r="G26" s="37">
        <v>256.93333333333334</v>
      </c>
      <c r="H26" s="37">
        <v>272.93333333333334</v>
      </c>
      <c r="I26" s="37">
        <v>277.56666666666666</v>
      </c>
      <c r="J26" s="37">
        <v>280.93333333333334</v>
      </c>
      <c r="K26" s="28">
        <v>274.2</v>
      </c>
      <c r="L26" s="28">
        <v>266.2</v>
      </c>
      <c r="M26" s="28">
        <v>17.396619999999999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1919.05</v>
      </c>
      <c r="D27" s="37">
        <v>1923.0166666666667</v>
      </c>
      <c r="E27" s="37">
        <v>1896.0333333333333</v>
      </c>
      <c r="F27" s="37">
        <v>1873.0166666666667</v>
      </c>
      <c r="G27" s="37">
        <v>1846.0333333333333</v>
      </c>
      <c r="H27" s="37">
        <v>1946.0333333333333</v>
      </c>
      <c r="I27" s="37">
        <v>1973.0166666666664</v>
      </c>
      <c r="J27" s="37">
        <v>1996.0333333333333</v>
      </c>
      <c r="K27" s="28">
        <v>1950</v>
      </c>
      <c r="L27" s="28">
        <v>1900</v>
      </c>
      <c r="M27" s="28">
        <v>0.45901999999999998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691.9</v>
      </c>
      <c r="D28" s="37">
        <v>692.06666666666661</v>
      </c>
      <c r="E28" s="37">
        <v>684.13333333333321</v>
      </c>
      <c r="F28" s="37">
        <v>676.36666666666656</v>
      </c>
      <c r="G28" s="37">
        <v>668.43333333333317</v>
      </c>
      <c r="H28" s="37">
        <v>699.83333333333326</v>
      </c>
      <c r="I28" s="37">
        <v>707.76666666666665</v>
      </c>
      <c r="J28" s="37">
        <v>715.5333333333333</v>
      </c>
      <c r="K28" s="28">
        <v>700</v>
      </c>
      <c r="L28" s="28">
        <v>684.3</v>
      </c>
      <c r="M28" s="28">
        <v>2.3502999999999998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3320.7</v>
      </c>
      <c r="D29" s="37">
        <v>3314.1166666666668</v>
      </c>
      <c r="E29" s="37">
        <v>3279.7333333333336</v>
      </c>
      <c r="F29" s="37">
        <v>3238.7666666666669</v>
      </c>
      <c r="G29" s="37">
        <v>3204.3833333333337</v>
      </c>
      <c r="H29" s="37">
        <v>3355.0833333333335</v>
      </c>
      <c r="I29" s="37">
        <v>3389.4666666666667</v>
      </c>
      <c r="J29" s="37">
        <v>3430.4333333333334</v>
      </c>
      <c r="K29" s="28">
        <v>3348.5</v>
      </c>
      <c r="L29" s="28">
        <v>3273.15</v>
      </c>
      <c r="M29" s="28">
        <v>0.62424999999999997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594</v>
      </c>
      <c r="D30" s="37">
        <v>595.13333333333333</v>
      </c>
      <c r="E30" s="37">
        <v>586.91666666666663</v>
      </c>
      <c r="F30" s="37">
        <v>579.83333333333326</v>
      </c>
      <c r="G30" s="37">
        <v>571.61666666666656</v>
      </c>
      <c r="H30" s="37">
        <v>602.2166666666667</v>
      </c>
      <c r="I30" s="37">
        <v>610.43333333333339</v>
      </c>
      <c r="J30" s="37">
        <v>617.51666666666677</v>
      </c>
      <c r="K30" s="28">
        <v>603.35</v>
      </c>
      <c r="L30" s="28">
        <v>588.04999999999995</v>
      </c>
      <c r="M30" s="28">
        <v>6.3598999999999997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338.55</v>
      </c>
      <c r="D31" s="37">
        <v>337.03333333333336</v>
      </c>
      <c r="E31" s="37">
        <v>332.76666666666671</v>
      </c>
      <c r="F31" s="37">
        <v>326.98333333333335</v>
      </c>
      <c r="G31" s="37">
        <v>322.7166666666667</v>
      </c>
      <c r="H31" s="37">
        <v>342.81666666666672</v>
      </c>
      <c r="I31" s="37">
        <v>347.08333333333337</v>
      </c>
      <c r="J31" s="37">
        <v>352.86666666666673</v>
      </c>
      <c r="K31" s="28">
        <v>341.3</v>
      </c>
      <c r="L31" s="28">
        <v>331.25</v>
      </c>
      <c r="M31" s="28">
        <v>58.125979999999998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4426.6499999999996</v>
      </c>
      <c r="D32" s="37">
        <v>4447.4166666666661</v>
      </c>
      <c r="E32" s="37">
        <v>4369.8833333333323</v>
      </c>
      <c r="F32" s="37">
        <v>4313.1166666666659</v>
      </c>
      <c r="G32" s="37">
        <v>4235.5833333333321</v>
      </c>
      <c r="H32" s="37">
        <v>4504.1833333333325</v>
      </c>
      <c r="I32" s="37">
        <v>4581.7166666666653</v>
      </c>
      <c r="J32" s="37">
        <v>4638.4833333333327</v>
      </c>
      <c r="K32" s="28">
        <v>4524.95</v>
      </c>
      <c r="L32" s="28">
        <v>4390.6499999999996</v>
      </c>
      <c r="M32" s="28">
        <v>3.9224600000000001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203.2</v>
      </c>
      <c r="D33" s="37">
        <v>204.48333333333335</v>
      </c>
      <c r="E33" s="37">
        <v>201.2166666666667</v>
      </c>
      <c r="F33" s="37">
        <v>199.23333333333335</v>
      </c>
      <c r="G33" s="37">
        <v>195.9666666666667</v>
      </c>
      <c r="H33" s="37">
        <v>206.4666666666667</v>
      </c>
      <c r="I33" s="37">
        <v>209.73333333333335</v>
      </c>
      <c r="J33" s="37">
        <v>211.7166666666667</v>
      </c>
      <c r="K33" s="28">
        <v>207.75</v>
      </c>
      <c r="L33" s="28">
        <v>202.5</v>
      </c>
      <c r="M33" s="28">
        <v>36.245150000000002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124.9</v>
      </c>
      <c r="D34" s="37">
        <v>124.95</v>
      </c>
      <c r="E34" s="37">
        <v>123.05000000000001</v>
      </c>
      <c r="F34" s="37">
        <v>121.2</v>
      </c>
      <c r="G34" s="37">
        <v>119.30000000000001</v>
      </c>
      <c r="H34" s="37">
        <v>126.80000000000001</v>
      </c>
      <c r="I34" s="37">
        <v>128.70000000000002</v>
      </c>
      <c r="J34" s="37">
        <v>130.55000000000001</v>
      </c>
      <c r="K34" s="28">
        <v>126.85</v>
      </c>
      <c r="L34" s="28">
        <v>123.1</v>
      </c>
      <c r="M34" s="28">
        <v>117.49844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3251.65</v>
      </c>
      <c r="D35" s="37">
        <v>3244.75</v>
      </c>
      <c r="E35" s="37">
        <v>3211.05</v>
      </c>
      <c r="F35" s="37">
        <v>3170.4500000000003</v>
      </c>
      <c r="G35" s="37">
        <v>3136.7500000000005</v>
      </c>
      <c r="H35" s="37">
        <v>3285.35</v>
      </c>
      <c r="I35" s="37">
        <v>3319.0499999999997</v>
      </c>
      <c r="J35" s="37">
        <v>3359.6499999999996</v>
      </c>
      <c r="K35" s="28">
        <v>3278.45</v>
      </c>
      <c r="L35" s="28">
        <v>3204.15</v>
      </c>
      <c r="M35" s="28">
        <v>5.4747199999999996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1821.35</v>
      </c>
      <c r="D36" s="37">
        <v>1816.2666666666667</v>
      </c>
      <c r="E36" s="37">
        <v>1788.1333333333332</v>
      </c>
      <c r="F36" s="37">
        <v>1754.9166666666665</v>
      </c>
      <c r="G36" s="37">
        <v>1726.7833333333331</v>
      </c>
      <c r="H36" s="37">
        <v>1849.4833333333333</v>
      </c>
      <c r="I36" s="37">
        <v>1877.616666666667</v>
      </c>
      <c r="J36" s="37">
        <v>1910.8333333333335</v>
      </c>
      <c r="K36" s="28">
        <v>1844.4</v>
      </c>
      <c r="L36" s="28">
        <v>1783.05</v>
      </c>
      <c r="M36" s="28">
        <v>6.0396200000000002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639.04999999999995</v>
      </c>
      <c r="D37" s="37">
        <v>644.70000000000005</v>
      </c>
      <c r="E37" s="37">
        <v>631.80000000000007</v>
      </c>
      <c r="F37" s="37">
        <v>624.55000000000007</v>
      </c>
      <c r="G37" s="37">
        <v>611.65000000000009</v>
      </c>
      <c r="H37" s="37">
        <v>651.95000000000005</v>
      </c>
      <c r="I37" s="37">
        <v>664.85000000000014</v>
      </c>
      <c r="J37" s="37">
        <v>672.1</v>
      </c>
      <c r="K37" s="28">
        <v>657.6</v>
      </c>
      <c r="L37" s="28">
        <v>637.45000000000005</v>
      </c>
      <c r="M37" s="28">
        <v>19.789349999999999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4096.6000000000004</v>
      </c>
      <c r="D38" s="37">
        <v>4085.5333333333333</v>
      </c>
      <c r="E38" s="37">
        <v>4001.0666666666666</v>
      </c>
      <c r="F38" s="37">
        <v>3905.5333333333333</v>
      </c>
      <c r="G38" s="37">
        <v>3821.0666666666666</v>
      </c>
      <c r="H38" s="37">
        <v>4181.0666666666666</v>
      </c>
      <c r="I38" s="37">
        <v>4265.5333333333328</v>
      </c>
      <c r="J38" s="37">
        <v>4361.0666666666666</v>
      </c>
      <c r="K38" s="28">
        <v>4170</v>
      </c>
      <c r="L38" s="28">
        <v>3990</v>
      </c>
      <c r="M38" s="28">
        <v>4.8054100000000002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788.85</v>
      </c>
      <c r="D39" s="37">
        <v>787.25</v>
      </c>
      <c r="E39" s="37">
        <v>777.7</v>
      </c>
      <c r="F39" s="37">
        <v>766.55000000000007</v>
      </c>
      <c r="G39" s="37">
        <v>757.00000000000011</v>
      </c>
      <c r="H39" s="37">
        <v>798.4</v>
      </c>
      <c r="I39" s="37">
        <v>807.94999999999993</v>
      </c>
      <c r="J39" s="37">
        <v>819.09999999999991</v>
      </c>
      <c r="K39" s="28">
        <v>796.8</v>
      </c>
      <c r="L39" s="28">
        <v>776.1</v>
      </c>
      <c r="M39" s="28">
        <v>56.352240000000002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3579.5</v>
      </c>
      <c r="D40" s="37">
        <v>3594.9333333333329</v>
      </c>
      <c r="E40" s="37">
        <v>3551.9166666666661</v>
      </c>
      <c r="F40" s="37">
        <v>3524.333333333333</v>
      </c>
      <c r="G40" s="37">
        <v>3481.3166666666662</v>
      </c>
      <c r="H40" s="37">
        <v>3622.516666666666</v>
      </c>
      <c r="I40" s="37">
        <v>3665.5333333333333</v>
      </c>
      <c r="J40" s="37">
        <v>3693.1166666666659</v>
      </c>
      <c r="K40" s="28">
        <v>3637.95</v>
      </c>
      <c r="L40" s="28">
        <v>3567.35</v>
      </c>
      <c r="M40" s="28">
        <v>3.44326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7006.35</v>
      </c>
      <c r="D41" s="37">
        <v>6999.416666666667</v>
      </c>
      <c r="E41" s="37">
        <v>6917.9333333333343</v>
      </c>
      <c r="F41" s="37">
        <v>6829.5166666666673</v>
      </c>
      <c r="G41" s="37">
        <v>6748.0333333333347</v>
      </c>
      <c r="H41" s="37">
        <v>7087.8333333333339</v>
      </c>
      <c r="I41" s="37">
        <v>7169.3166666666657</v>
      </c>
      <c r="J41" s="37">
        <v>7257.7333333333336</v>
      </c>
      <c r="K41" s="28">
        <v>7080.9</v>
      </c>
      <c r="L41" s="28">
        <v>6911</v>
      </c>
      <c r="M41" s="28">
        <v>8.1666399999999992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16012.25</v>
      </c>
      <c r="D42" s="37">
        <v>16010.133333333333</v>
      </c>
      <c r="E42" s="37">
        <v>15782.116666666667</v>
      </c>
      <c r="F42" s="37">
        <v>15551.983333333334</v>
      </c>
      <c r="G42" s="37">
        <v>15323.966666666667</v>
      </c>
      <c r="H42" s="37">
        <v>16240.266666666666</v>
      </c>
      <c r="I42" s="37">
        <v>16468.283333333333</v>
      </c>
      <c r="J42" s="37">
        <v>16698.416666666664</v>
      </c>
      <c r="K42" s="28">
        <v>16238.15</v>
      </c>
      <c r="L42" s="28">
        <v>15780</v>
      </c>
      <c r="M42" s="28">
        <v>2.2759200000000002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5352.9</v>
      </c>
      <c r="D43" s="37">
        <v>5313.7</v>
      </c>
      <c r="E43" s="37">
        <v>5250.4</v>
      </c>
      <c r="F43" s="37">
        <v>5147.8999999999996</v>
      </c>
      <c r="G43" s="37">
        <v>5084.5999999999995</v>
      </c>
      <c r="H43" s="37">
        <v>5416.2</v>
      </c>
      <c r="I43" s="37">
        <v>5479.5000000000009</v>
      </c>
      <c r="J43" s="37">
        <v>5582</v>
      </c>
      <c r="K43" s="28">
        <v>5377</v>
      </c>
      <c r="L43" s="28">
        <v>5211.2</v>
      </c>
      <c r="M43" s="28">
        <v>0.21214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1943.45</v>
      </c>
      <c r="D44" s="37">
        <v>1939.2666666666664</v>
      </c>
      <c r="E44" s="37">
        <v>1898.5333333333328</v>
      </c>
      <c r="F44" s="37">
        <v>1853.6166666666663</v>
      </c>
      <c r="G44" s="37">
        <v>1812.8833333333328</v>
      </c>
      <c r="H44" s="37">
        <v>1984.1833333333329</v>
      </c>
      <c r="I44" s="37">
        <v>2024.9166666666665</v>
      </c>
      <c r="J44" s="37">
        <v>2069.833333333333</v>
      </c>
      <c r="K44" s="28">
        <v>1980</v>
      </c>
      <c r="L44" s="28">
        <v>1894.35</v>
      </c>
      <c r="M44" s="28">
        <v>7.55992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314</v>
      </c>
      <c r="D45" s="37">
        <v>315.86666666666662</v>
      </c>
      <c r="E45" s="37">
        <v>310.43333333333322</v>
      </c>
      <c r="F45" s="37">
        <v>306.86666666666662</v>
      </c>
      <c r="G45" s="37">
        <v>301.43333333333322</v>
      </c>
      <c r="H45" s="37">
        <v>319.43333333333322</v>
      </c>
      <c r="I45" s="37">
        <v>324.86666666666662</v>
      </c>
      <c r="J45" s="37">
        <v>328.43333333333322</v>
      </c>
      <c r="K45" s="28">
        <v>321.3</v>
      </c>
      <c r="L45" s="28">
        <v>312.3</v>
      </c>
      <c r="M45" s="28">
        <v>42.877899999999997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103.75</v>
      </c>
      <c r="D46" s="37">
        <v>104.21666666666665</v>
      </c>
      <c r="E46" s="37">
        <v>102.33333333333331</v>
      </c>
      <c r="F46" s="37">
        <v>100.91666666666666</v>
      </c>
      <c r="G46" s="37">
        <v>99.033333333333317</v>
      </c>
      <c r="H46" s="37">
        <v>105.63333333333331</v>
      </c>
      <c r="I46" s="37">
        <v>107.51666666666667</v>
      </c>
      <c r="J46" s="37">
        <v>108.93333333333331</v>
      </c>
      <c r="K46" s="28">
        <v>106.1</v>
      </c>
      <c r="L46" s="28">
        <v>102.8</v>
      </c>
      <c r="M46" s="28">
        <v>401.70256000000001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51.35</v>
      </c>
      <c r="D47" s="37">
        <v>51.633333333333333</v>
      </c>
      <c r="E47" s="37">
        <v>50.716666666666669</v>
      </c>
      <c r="F47" s="37">
        <v>50.083333333333336</v>
      </c>
      <c r="G47" s="37">
        <v>49.166666666666671</v>
      </c>
      <c r="H47" s="37">
        <v>52.266666666666666</v>
      </c>
      <c r="I47" s="37">
        <v>53.183333333333337</v>
      </c>
      <c r="J47" s="37">
        <v>53.816666666666663</v>
      </c>
      <c r="K47" s="28">
        <v>52.55</v>
      </c>
      <c r="L47" s="28">
        <v>51</v>
      </c>
      <c r="M47" s="28">
        <v>37.674160000000001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1888.3</v>
      </c>
      <c r="D48" s="37">
        <v>1892.25</v>
      </c>
      <c r="E48" s="37">
        <v>1864</v>
      </c>
      <c r="F48" s="37">
        <v>1839.7</v>
      </c>
      <c r="G48" s="37">
        <v>1811.45</v>
      </c>
      <c r="H48" s="37">
        <v>1916.55</v>
      </c>
      <c r="I48" s="37">
        <v>1944.8</v>
      </c>
      <c r="J48" s="37">
        <v>1969.1</v>
      </c>
      <c r="K48" s="28">
        <v>1920.5</v>
      </c>
      <c r="L48" s="28">
        <v>1867.95</v>
      </c>
      <c r="M48" s="28">
        <v>3.2490299999999999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726.65</v>
      </c>
      <c r="D49" s="37">
        <v>730.21666666666658</v>
      </c>
      <c r="E49" s="37">
        <v>721.48333333333312</v>
      </c>
      <c r="F49" s="37">
        <v>716.31666666666649</v>
      </c>
      <c r="G49" s="37">
        <v>707.58333333333303</v>
      </c>
      <c r="H49" s="37">
        <v>735.38333333333321</v>
      </c>
      <c r="I49" s="37">
        <v>744.11666666666656</v>
      </c>
      <c r="J49" s="37">
        <v>749.2833333333333</v>
      </c>
      <c r="K49" s="28">
        <v>738.95</v>
      </c>
      <c r="L49" s="28">
        <v>725.05</v>
      </c>
      <c r="M49" s="28">
        <v>3.7393700000000001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198.15</v>
      </c>
      <c r="D50" s="37">
        <v>198.95000000000002</v>
      </c>
      <c r="E50" s="37">
        <v>196.05000000000004</v>
      </c>
      <c r="F50" s="37">
        <v>193.95000000000002</v>
      </c>
      <c r="G50" s="37">
        <v>191.05000000000004</v>
      </c>
      <c r="H50" s="37">
        <v>201.05000000000004</v>
      </c>
      <c r="I50" s="37">
        <v>203.95000000000002</v>
      </c>
      <c r="J50" s="37">
        <v>206.05000000000004</v>
      </c>
      <c r="K50" s="28">
        <v>201.85</v>
      </c>
      <c r="L50" s="28">
        <v>196.85</v>
      </c>
      <c r="M50" s="28">
        <v>34.902949999999997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684.4</v>
      </c>
      <c r="D51" s="37">
        <v>686.76666666666677</v>
      </c>
      <c r="E51" s="37">
        <v>674.63333333333355</v>
      </c>
      <c r="F51" s="37">
        <v>664.86666666666679</v>
      </c>
      <c r="G51" s="37">
        <v>652.73333333333358</v>
      </c>
      <c r="H51" s="37">
        <v>696.53333333333353</v>
      </c>
      <c r="I51" s="37">
        <v>708.66666666666674</v>
      </c>
      <c r="J51" s="37">
        <v>718.43333333333351</v>
      </c>
      <c r="K51" s="28">
        <v>698.9</v>
      </c>
      <c r="L51" s="28">
        <v>677</v>
      </c>
      <c r="M51" s="28">
        <v>16.049379999999999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50.5</v>
      </c>
      <c r="D52" s="37">
        <v>51.366666666666674</v>
      </c>
      <c r="E52" s="37">
        <v>49.33333333333335</v>
      </c>
      <c r="F52" s="37">
        <v>48.166666666666679</v>
      </c>
      <c r="G52" s="37">
        <v>46.133333333333354</v>
      </c>
      <c r="H52" s="37">
        <v>52.533333333333346</v>
      </c>
      <c r="I52" s="37">
        <v>54.566666666666677</v>
      </c>
      <c r="J52" s="37">
        <v>55.733333333333341</v>
      </c>
      <c r="K52" s="28">
        <v>53.4</v>
      </c>
      <c r="L52" s="28">
        <v>50.2</v>
      </c>
      <c r="M52" s="28">
        <v>442.96863999999999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368.75</v>
      </c>
      <c r="D53" s="37">
        <v>368.93333333333334</v>
      </c>
      <c r="E53" s="37">
        <v>364.86666666666667</v>
      </c>
      <c r="F53" s="37">
        <v>360.98333333333335</v>
      </c>
      <c r="G53" s="37">
        <v>356.91666666666669</v>
      </c>
      <c r="H53" s="37">
        <v>372.81666666666666</v>
      </c>
      <c r="I53" s="37">
        <v>376.88333333333338</v>
      </c>
      <c r="J53" s="37">
        <v>380.76666666666665</v>
      </c>
      <c r="K53" s="28">
        <v>373</v>
      </c>
      <c r="L53" s="28">
        <v>365.05</v>
      </c>
      <c r="M53" s="28">
        <v>31.037710000000001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709.95</v>
      </c>
      <c r="D54" s="37">
        <v>709.83333333333337</v>
      </c>
      <c r="E54" s="37">
        <v>703.11666666666679</v>
      </c>
      <c r="F54" s="37">
        <v>696.28333333333342</v>
      </c>
      <c r="G54" s="37">
        <v>689.56666666666683</v>
      </c>
      <c r="H54" s="37">
        <v>716.66666666666674</v>
      </c>
      <c r="I54" s="37">
        <v>723.38333333333321</v>
      </c>
      <c r="J54" s="37">
        <v>730.2166666666667</v>
      </c>
      <c r="K54" s="28">
        <v>716.55</v>
      </c>
      <c r="L54" s="28">
        <v>703</v>
      </c>
      <c r="M54" s="28">
        <v>43.074300000000001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387.5</v>
      </c>
      <c r="D55" s="37">
        <v>388.23333333333335</v>
      </c>
      <c r="E55" s="37">
        <v>384.26666666666671</v>
      </c>
      <c r="F55" s="37">
        <v>381.03333333333336</v>
      </c>
      <c r="G55" s="37">
        <v>377.06666666666672</v>
      </c>
      <c r="H55" s="37">
        <v>391.4666666666667</v>
      </c>
      <c r="I55" s="37">
        <v>395.43333333333339</v>
      </c>
      <c r="J55" s="37">
        <v>398.66666666666669</v>
      </c>
      <c r="K55" s="28">
        <v>392.2</v>
      </c>
      <c r="L55" s="28">
        <v>385</v>
      </c>
      <c r="M55" s="28">
        <v>11.25934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15787</v>
      </c>
      <c r="D56" s="37">
        <v>15749.783333333333</v>
      </c>
      <c r="E56" s="37">
        <v>15617.366666666665</v>
      </c>
      <c r="F56" s="37">
        <v>15447.733333333332</v>
      </c>
      <c r="G56" s="37">
        <v>15315.316666666664</v>
      </c>
      <c r="H56" s="37">
        <v>15919.416666666666</v>
      </c>
      <c r="I56" s="37">
        <v>16051.833333333334</v>
      </c>
      <c r="J56" s="37">
        <v>16221.466666666667</v>
      </c>
      <c r="K56" s="28">
        <v>15882.2</v>
      </c>
      <c r="L56" s="28">
        <v>15580.15</v>
      </c>
      <c r="M56" s="28">
        <v>0.16250999999999999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3475.25</v>
      </c>
      <c r="D57" s="37">
        <v>3468.4166666666665</v>
      </c>
      <c r="E57" s="37">
        <v>3436.833333333333</v>
      </c>
      <c r="F57" s="37">
        <v>3398.4166666666665</v>
      </c>
      <c r="G57" s="37">
        <v>3366.833333333333</v>
      </c>
      <c r="H57" s="37">
        <v>3506.833333333333</v>
      </c>
      <c r="I57" s="37">
        <v>3538.4166666666661</v>
      </c>
      <c r="J57" s="37">
        <v>3576.833333333333</v>
      </c>
      <c r="K57" s="28">
        <v>3500</v>
      </c>
      <c r="L57" s="28">
        <v>3430</v>
      </c>
      <c r="M57" s="28">
        <v>1.38287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371.15</v>
      </c>
      <c r="D58" s="37">
        <v>372.4666666666667</v>
      </c>
      <c r="E58" s="37">
        <v>367.93333333333339</v>
      </c>
      <c r="F58" s="37">
        <v>364.7166666666667</v>
      </c>
      <c r="G58" s="37">
        <v>360.18333333333339</v>
      </c>
      <c r="H58" s="37">
        <v>375.68333333333339</v>
      </c>
      <c r="I58" s="37">
        <v>380.2166666666667</v>
      </c>
      <c r="J58" s="37">
        <v>383.43333333333339</v>
      </c>
      <c r="K58" s="28">
        <v>377</v>
      </c>
      <c r="L58" s="28">
        <v>369.25</v>
      </c>
      <c r="M58" s="28">
        <v>15.824759999999999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232.95</v>
      </c>
      <c r="D59" s="37">
        <v>235.16666666666666</v>
      </c>
      <c r="E59" s="37">
        <v>229.93333333333331</v>
      </c>
      <c r="F59" s="37">
        <v>226.91666666666666</v>
      </c>
      <c r="G59" s="37">
        <v>221.68333333333331</v>
      </c>
      <c r="H59" s="37">
        <v>238.18333333333331</v>
      </c>
      <c r="I59" s="37">
        <v>243.41666666666666</v>
      </c>
      <c r="J59" s="37">
        <v>246.43333333333331</v>
      </c>
      <c r="K59" s="28">
        <v>240.4</v>
      </c>
      <c r="L59" s="28">
        <v>232.15</v>
      </c>
      <c r="M59" s="28">
        <v>138.17283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113.65</v>
      </c>
      <c r="D60" s="37">
        <v>114.13333333333333</v>
      </c>
      <c r="E60" s="37">
        <v>113.01666666666665</v>
      </c>
      <c r="F60" s="37">
        <v>112.38333333333333</v>
      </c>
      <c r="G60" s="37">
        <v>111.26666666666665</v>
      </c>
      <c r="H60" s="37">
        <v>114.76666666666665</v>
      </c>
      <c r="I60" s="37">
        <v>115.88333333333333</v>
      </c>
      <c r="J60" s="37">
        <v>116.51666666666665</v>
      </c>
      <c r="K60" s="28">
        <v>115.25</v>
      </c>
      <c r="L60" s="28">
        <v>113.5</v>
      </c>
      <c r="M60" s="28">
        <v>5.3952600000000004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674.15</v>
      </c>
      <c r="D61" s="37">
        <v>672.23333333333323</v>
      </c>
      <c r="E61" s="37">
        <v>662.51666666666642</v>
      </c>
      <c r="F61" s="37">
        <v>650.88333333333321</v>
      </c>
      <c r="G61" s="37">
        <v>641.1666666666664</v>
      </c>
      <c r="H61" s="37">
        <v>683.86666666666645</v>
      </c>
      <c r="I61" s="37">
        <v>693.58333333333337</v>
      </c>
      <c r="J61" s="37">
        <v>705.21666666666647</v>
      </c>
      <c r="K61" s="28">
        <v>681.95</v>
      </c>
      <c r="L61" s="28">
        <v>660.6</v>
      </c>
      <c r="M61" s="28">
        <v>12.513109999999999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907.25</v>
      </c>
      <c r="D62" s="37">
        <v>905.65</v>
      </c>
      <c r="E62" s="37">
        <v>897.59999999999991</v>
      </c>
      <c r="F62" s="37">
        <v>887.94999999999993</v>
      </c>
      <c r="G62" s="37">
        <v>879.89999999999986</v>
      </c>
      <c r="H62" s="37">
        <v>915.3</v>
      </c>
      <c r="I62" s="37">
        <v>923.34999999999991</v>
      </c>
      <c r="J62" s="37">
        <v>933</v>
      </c>
      <c r="K62" s="28">
        <v>913.7</v>
      </c>
      <c r="L62" s="28">
        <v>896</v>
      </c>
      <c r="M62" s="28">
        <v>18.60041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127.8</v>
      </c>
      <c r="D63" s="37">
        <v>127.89999999999999</v>
      </c>
      <c r="E63" s="37">
        <v>126.1</v>
      </c>
      <c r="F63" s="37">
        <v>124.4</v>
      </c>
      <c r="G63" s="37">
        <v>122.60000000000001</v>
      </c>
      <c r="H63" s="37">
        <v>129.59999999999997</v>
      </c>
      <c r="I63" s="37">
        <v>131.39999999999998</v>
      </c>
      <c r="J63" s="37">
        <v>133.09999999999997</v>
      </c>
      <c r="K63" s="28">
        <v>129.69999999999999</v>
      </c>
      <c r="L63" s="28">
        <v>126.2</v>
      </c>
      <c r="M63" s="28">
        <v>12.625679999999999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161.19999999999999</v>
      </c>
      <c r="D64" s="37">
        <v>161.51666666666665</v>
      </c>
      <c r="E64" s="37">
        <v>159.5333333333333</v>
      </c>
      <c r="F64" s="37">
        <v>157.86666666666665</v>
      </c>
      <c r="G64" s="37">
        <v>155.8833333333333</v>
      </c>
      <c r="H64" s="37">
        <v>163.18333333333331</v>
      </c>
      <c r="I64" s="37">
        <v>165.16666666666666</v>
      </c>
      <c r="J64" s="37">
        <v>166.83333333333331</v>
      </c>
      <c r="K64" s="28">
        <v>163.5</v>
      </c>
      <c r="L64" s="28">
        <v>159.85</v>
      </c>
      <c r="M64" s="28">
        <v>148.70901000000001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4412.8999999999996</v>
      </c>
      <c r="D65" s="37">
        <v>4387.6333333333332</v>
      </c>
      <c r="E65" s="37">
        <v>4265.2666666666664</v>
      </c>
      <c r="F65" s="37">
        <v>4117.6333333333332</v>
      </c>
      <c r="G65" s="37">
        <v>3995.2666666666664</v>
      </c>
      <c r="H65" s="37">
        <v>4535.2666666666664</v>
      </c>
      <c r="I65" s="37">
        <v>4657.6333333333332</v>
      </c>
      <c r="J65" s="37">
        <v>4805.2666666666664</v>
      </c>
      <c r="K65" s="28">
        <v>4510</v>
      </c>
      <c r="L65" s="28">
        <v>4240</v>
      </c>
      <c r="M65" s="28">
        <v>4.7955500000000004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1410.9</v>
      </c>
      <c r="D66" s="37">
        <v>1407.3666666666668</v>
      </c>
      <c r="E66" s="37">
        <v>1397.0833333333335</v>
      </c>
      <c r="F66" s="37">
        <v>1383.2666666666667</v>
      </c>
      <c r="G66" s="37">
        <v>1372.9833333333333</v>
      </c>
      <c r="H66" s="37">
        <v>1421.1833333333336</v>
      </c>
      <c r="I66" s="37">
        <v>1431.4666666666669</v>
      </c>
      <c r="J66" s="37">
        <v>1445.2833333333338</v>
      </c>
      <c r="K66" s="28">
        <v>1417.65</v>
      </c>
      <c r="L66" s="28">
        <v>1393.55</v>
      </c>
      <c r="M66" s="28">
        <v>3.0711300000000001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588.54999999999995</v>
      </c>
      <c r="D67" s="37">
        <v>590.1</v>
      </c>
      <c r="E67" s="37">
        <v>582.45000000000005</v>
      </c>
      <c r="F67" s="37">
        <v>576.35</v>
      </c>
      <c r="G67" s="37">
        <v>568.70000000000005</v>
      </c>
      <c r="H67" s="37">
        <v>596.20000000000005</v>
      </c>
      <c r="I67" s="37">
        <v>603.84999999999991</v>
      </c>
      <c r="J67" s="37">
        <v>609.95000000000005</v>
      </c>
      <c r="K67" s="28">
        <v>597.75</v>
      </c>
      <c r="L67" s="28">
        <v>584</v>
      </c>
      <c r="M67" s="28">
        <v>7.6016199999999996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786.4</v>
      </c>
      <c r="D68" s="37">
        <v>790.80000000000007</v>
      </c>
      <c r="E68" s="37">
        <v>778.60000000000014</v>
      </c>
      <c r="F68" s="37">
        <v>770.80000000000007</v>
      </c>
      <c r="G68" s="37">
        <v>758.60000000000014</v>
      </c>
      <c r="H68" s="37">
        <v>798.60000000000014</v>
      </c>
      <c r="I68" s="37">
        <v>810.80000000000018</v>
      </c>
      <c r="J68" s="37">
        <v>818.60000000000014</v>
      </c>
      <c r="K68" s="28">
        <v>803</v>
      </c>
      <c r="L68" s="28">
        <v>783</v>
      </c>
      <c r="M68" s="28">
        <v>2.5929199999999999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392.3</v>
      </c>
      <c r="D69" s="37">
        <v>389.4666666666667</v>
      </c>
      <c r="E69" s="37">
        <v>384.33333333333337</v>
      </c>
      <c r="F69" s="37">
        <v>376.36666666666667</v>
      </c>
      <c r="G69" s="37">
        <v>371.23333333333335</v>
      </c>
      <c r="H69" s="37">
        <v>397.43333333333339</v>
      </c>
      <c r="I69" s="37">
        <v>402.56666666666672</v>
      </c>
      <c r="J69" s="37">
        <v>410.53333333333342</v>
      </c>
      <c r="K69" s="28">
        <v>394.6</v>
      </c>
      <c r="L69" s="28">
        <v>381.5</v>
      </c>
      <c r="M69" s="28">
        <v>15.69988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970.65</v>
      </c>
      <c r="D70" s="37">
        <v>968.44999999999993</v>
      </c>
      <c r="E70" s="37">
        <v>957.44999999999982</v>
      </c>
      <c r="F70" s="37">
        <v>944.24999999999989</v>
      </c>
      <c r="G70" s="37">
        <v>933.24999999999977</v>
      </c>
      <c r="H70" s="37">
        <v>981.64999999999986</v>
      </c>
      <c r="I70" s="37">
        <v>992.65000000000009</v>
      </c>
      <c r="J70" s="37">
        <v>1005.8499999999999</v>
      </c>
      <c r="K70" s="28">
        <v>979.45</v>
      </c>
      <c r="L70" s="28">
        <v>955.25</v>
      </c>
      <c r="M70" s="28">
        <v>3.3091900000000001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346.5</v>
      </c>
      <c r="D71" s="37">
        <v>349.56666666666661</v>
      </c>
      <c r="E71" s="37">
        <v>341.3333333333332</v>
      </c>
      <c r="F71" s="37">
        <v>336.16666666666657</v>
      </c>
      <c r="G71" s="37">
        <v>327.93333333333317</v>
      </c>
      <c r="H71" s="37">
        <v>354.73333333333323</v>
      </c>
      <c r="I71" s="37">
        <v>362.96666666666658</v>
      </c>
      <c r="J71" s="37">
        <v>368.13333333333327</v>
      </c>
      <c r="K71" s="28">
        <v>357.8</v>
      </c>
      <c r="L71" s="28">
        <v>344.4</v>
      </c>
      <c r="M71" s="28">
        <v>79.261949999999999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553.6</v>
      </c>
      <c r="D72" s="37">
        <v>550.06666666666672</v>
      </c>
      <c r="E72" s="37">
        <v>545.23333333333346</v>
      </c>
      <c r="F72" s="37">
        <v>536.86666666666679</v>
      </c>
      <c r="G72" s="37">
        <v>532.03333333333353</v>
      </c>
      <c r="H72" s="37">
        <v>558.43333333333339</v>
      </c>
      <c r="I72" s="37">
        <v>563.26666666666665</v>
      </c>
      <c r="J72" s="37">
        <v>571.63333333333333</v>
      </c>
      <c r="K72" s="28">
        <v>554.9</v>
      </c>
      <c r="L72" s="28">
        <v>541.70000000000005</v>
      </c>
      <c r="M72" s="28">
        <v>11.570959999999999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1739.15</v>
      </c>
      <c r="D73" s="37">
        <v>1756.05</v>
      </c>
      <c r="E73" s="37">
        <v>1713.1999999999998</v>
      </c>
      <c r="F73" s="37">
        <v>1687.2499999999998</v>
      </c>
      <c r="G73" s="37">
        <v>1644.3999999999996</v>
      </c>
      <c r="H73" s="37">
        <v>1782</v>
      </c>
      <c r="I73" s="37">
        <v>1824.85</v>
      </c>
      <c r="J73" s="37">
        <v>1850.8000000000002</v>
      </c>
      <c r="K73" s="28">
        <v>1798.9</v>
      </c>
      <c r="L73" s="28">
        <v>1730.1</v>
      </c>
      <c r="M73" s="28">
        <v>0.89263999999999999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2004.8</v>
      </c>
      <c r="D74" s="37">
        <v>2020.2166666666665</v>
      </c>
      <c r="E74" s="37">
        <v>1984.583333333333</v>
      </c>
      <c r="F74" s="37">
        <v>1964.3666666666666</v>
      </c>
      <c r="G74" s="37">
        <v>1928.7333333333331</v>
      </c>
      <c r="H74" s="37">
        <v>2040.4333333333329</v>
      </c>
      <c r="I74" s="37">
        <v>2076.0666666666666</v>
      </c>
      <c r="J74" s="37">
        <v>2096.2833333333328</v>
      </c>
      <c r="K74" s="28">
        <v>2055.85</v>
      </c>
      <c r="L74" s="28">
        <v>2000</v>
      </c>
      <c r="M74" s="28">
        <v>9.1249599999999997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103.4</v>
      </c>
      <c r="D75" s="37">
        <v>112.23333333333335</v>
      </c>
      <c r="E75" s="37">
        <v>94.566666666666691</v>
      </c>
      <c r="F75" s="37">
        <v>85.733333333333348</v>
      </c>
      <c r="G75" s="37">
        <v>68.066666666666691</v>
      </c>
      <c r="H75" s="37">
        <v>121.06666666666669</v>
      </c>
      <c r="I75" s="37">
        <v>138.73333333333335</v>
      </c>
      <c r="J75" s="37">
        <v>147.56666666666669</v>
      </c>
      <c r="K75" s="28">
        <v>129.9</v>
      </c>
      <c r="L75" s="28">
        <v>103.4</v>
      </c>
      <c r="M75" s="28">
        <v>134.96787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4258.3</v>
      </c>
      <c r="D76" s="37">
        <v>4284.5999999999995</v>
      </c>
      <c r="E76" s="37">
        <v>4224.1999999999989</v>
      </c>
      <c r="F76" s="37">
        <v>4190.0999999999995</v>
      </c>
      <c r="G76" s="37">
        <v>4129.6999999999989</v>
      </c>
      <c r="H76" s="37">
        <v>4318.6999999999989</v>
      </c>
      <c r="I76" s="37">
        <v>4379.0999999999985</v>
      </c>
      <c r="J76" s="37">
        <v>4413.1999999999989</v>
      </c>
      <c r="K76" s="28">
        <v>4345</v>
      </c>
      <c r="L76" s="28">
        <v>4250.5</v>
      </c>
      <c r="M76" s="28">
        <v>2.8498000000000001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4086.8</v>
      </c>
      <c r="D77" s="37">
        <v>4089.5333333333328</v>
      </c>
      <c r="E77" s="37">
        <v>3971.3166666666657</v>
      </c>
      <c r="F77" s="37">
        <v>3855.833333333333</v>
      </c>
      <c r="G77" s="37">
        <v>3737.6166666666659</v>
      </c>
      <c r="H77" s="37">
        <v>4205.0166666666655</v>
      </c>
      <c r="I77" s="37">
        <v>4323.2333333333327</v>
      </c>
      <c r="J77" s="37">
        <v>4438.7166666666653</v>
      </c>
      <c r="K77" s="28">
        <v>4207.75</v>
      </c>
      <c r="L77" s="28">
        <v>3974.05</v>
      </c>
      <c r="M77" s="28">
        <v>4.4466200000000002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2684.4</v>
      </c>
      <c r="D78" s="37">
        <v>2689.7000000000003</v>
      </c>
      <c r="E78" s="37">
        <v>2630.4500000000007</v>
      </c>
      <c r="F78" s="37">
        <v>2576.5000000000005</v>
      </c>
      <c r="G78" s="37">
        <v>2517.2500000000009</v>
      </c>
      <c r="H78" s="37">
        <v>2743.6500000000005</v>
      </c>
      <c r="I78" s="37">
        <v>2802.8999999999996</v>
      </c>
      <c r="J78" s="37">
        <v>2856.8500000000004</v>
      </c>
      <c r="K78" s="28">
        <v>2748.95</v>
      </c>
      <c r="L78" s="28">
        <v>2635.75</v>
      </c>
      <c r="M78" s="28">
        <v>3.27895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4298.25</v>
      </c>
      <c r="D79" s="37">
        <v>4332.5</v>
      </c>
      <c r="E79" s="37">
        <v>4248.3500000000004</v>
      </c>
      <c r="F79" s="37">
        <v>4198.4500000000007</v>
      </c>
      <c r="G79" s="37">
        <v>4114.3000000000011</v>
      </c>
      <c r="H79" s="37">
        <v>4382.3999999999996</v>
      </c>
      <c r="I79" s="37">
        <v>4466.5499999999993</v>
      </c>
      <c r="J79" s="37">
        <v>4516.4499999999989</v>
      </c>
      <c r="K79" s="28">
        <v>4416.6499999999996</v>
      </c>
      <c r="L79" s="28">
        <v>4282.6000000000004</v>
      </c>
      <c r="M79" s="28">
        <v>5.8795099999999998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2699</v>
      </c>
      <c r="D80" s="37">
        <v>2695.4500000000003</v>
      </c>
      <c r="E80" s="37">
        <v>2672.0500000000006</v>
      </c>
      <c r="F80" s="37">
        <v>2645.1000000000004</v>
      </c>
      <c r="G80" s="37">
        <v>2621.7000000000007</v>
      </c>
      <c r="H80" s="37">
        <v>2722.4000000000005</v>
      </c>
      <c r="I80" s="37">
        <v>2745.8</v>
      </c>
      <c r="J80" s="37">
        <v>2772.7500000000005</v>
      </c>
      <c r="K80" s="28">
        <v>2718.85</v>
      </c>
      <c r="L80" s="28">
        <v>2668.5</v>
      </c>
      <c r="M80" s="28">
        <v>2.7328100000000002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495.8</v>
      </c>
      <c r="D81" s="37">
        <v>495.63333333333338</v>
      </c>
      <c r="E81" s="37">
        <v>487.36666666666679</v>
      </c>
      <c r="F81" s="37">
        <v>478.93333333333339</v>
      </c>
      <c r="G81" s="37">
        <v>470.6666666666668</v>
      </c>
      <c r="H81" s="37">
        <v>504.06666666666678</v>
      </c>
      <c r="I81" s="37">
        <v>512.33333333333326</v>
      </c>
      <c r="J81" s="37">
        <v>520.76666666666677</v>
      </c>
      <c r="K81" s="28">
        <v>503.9</v>
      </c>
      <c r="L81" s="28">
        <v>487.2</v>
      </c>
      <c r="M81" s="28">
        <v>1.9325300000000001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1395.6</v>
      </c>
      <c r="D82" s="37">
        <v>1388.7333333333333</v>
      </c>
      <c r="E82" s="37">
        <v>1349.9166666666667</v>
      </c>
      <c r="F82" s="37">
        <v>1304.2333333333333</v>
      </c>
      <c r="G82" s="37">
        <v>1265.4166666666667</v>
      </c>
      <c r="H82" s="37">
        <v>1434.4166666666667</v>
      </c>
      <c r="I82" s="37">
        <v>1473.2333333333333</v>
      </c>
      <c r="J82" s="37">
        <v>1518.9166666666667</v>
      </c>
      <c r="K82" s="28">
        <v>1427.55</v>
      </c>
      <c r="L82" s="28">
        <v>1343.05</v>
      </c>
      <c r="M82" s="28">
        <v>0.48565000000000003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1861.05</v>
      </c>
      <c r="D83" s="37">
        <v>1861.45</v>
      </c>
      <c r="E83" s="37">
        <v>1851</v>
      </c>
      <c r="F83" s="37">
        <v>1840.95</v>
      </c>
      <c r="G83" s="37">
        <v>1830.5</v>
      </c>
      <c r="H83" s="37">
        <v>1871.5</v>
      </c>
      <c r="I83" s="37">
        <v>1881.9500000000003</v>
      </c>
      <c r="J83" s="37">
        <v>1892</v>
      </c>
      <c r="K83" s="28">
        <v>1871.9</v>
      </c>
      <c r="L83" s="28">
        <v>1851.4</v>
      </c>
      <c r="M83" s="28">
        <v>4.5237100000000003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154.25</v>
      </c>
      <c r="D84" s="37">
        <v>154.85</v>
      </c>
      <c r="E84" s="37">
        <v>153.39999999999998</v>
      </c>
      <c r="F84" s="37">
        <v>152.54999999999998</v>
      </c>
      <c r="G84" s="37">
        <v>151.09999999999997</v>
      </c>
      <c r="H84" s="37">
        <v>155.69999999999999</v>
      </c>
      <c r="I84" s="37">
        <v>157.14999999999998</v>
      </c>
      <c r="J84" s="37">
        <v>158</v>
      </c>
      <c r="K84" s="28">
        <v>156.30000000000001</v>
      </c>
      <c r="L84" s="28">
        <v>154</v>
      </c>
      <c r="M84" s="28">
        <v>15.31378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99.75</v>
      </c>
      <c r="D85" s="37">
        <v>99.533333333333346</v>
      </c>
      <c r="E85" s="37">
        <v>97.216666666666697</v>
      </c>
      <c r="F85" s="37">
        <v>94.683333333333351</v>
      </c>
      <c r="G85" s="37">
        <v>92.366666666666703</v>
      </c>
      <c r="H85" s="37">
        <v>102.06666666666669</v>
      </c>
      <c r="I85" s="37">
        <v>104.38333333333333</v>
      </c>
      <c r="J85" s="37">
        <v>106.91666666666669</v>
      </c>
      <c r="K85" s="28">
        <v>101.85</v>
      </c>
      <c r="L85" s="28">
        <v>97</v>
      </c>
      <c r="M85" s="28">
        <v>358.43421000000001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256.25</v>
      </c>
      <c r="D86" s="37">
        <v>256.53333333333336</v>
      </c>
      <c r="E86" s="37">
        <v>253.11666666666673</v>
      </c>
      <c r="F86" s="37">
        <v>249.98333333333338</v>
      </c>
      <c r="G86" s="37">
        <v>246.56666666666675</v>
      </c>
      <c r="H86" s="37">
        <v>259.66666666666674</v>
      </c>
      <c r="I86" s="37">
        <v>263.08333333333337</v>
      </c>
      <c r="J86" s="37">
        <v>266.2166666666667</v>
      </c>
      <c r="K86" s="28">
        <v>259.95</v>
      </c>
      <c r="L86" s="28">
        <v>253.4</v>
      </c>
      <c r="M86" s="28">
        <v>9.3026099999999996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136.30000000000001</v>
      </c>
      <c r="D87" s="37">
        <v>137.51666666666668</v>
      </c>
      <c r="E87" s="37">
        <v>134.48333333333335</v>
      </c>
      <c r="F87" s="37">
        <v>132.66666666666666</v>
      </c>
      <c r="G87" s="37">
        <v>129.63333333333333</v>
      </c>
      <c r="H87" s="37">
        <v>139.33333333333337</v>
      </c>
      <c r="I87" s="37">
        <v>142.36666666666673</v>
      </c>
      <c r="J87" s="37">
        <v>144.18333333333339</v>
      </c>
      <c r="K87" s="28">
        <v>140.55000000000001</v>
      </c>
      <c r="L87" s="28">
        <v>135.69999999999999</v>
      </c>
      <c r="M87" s="28">
        <v>52.280529999999999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39.1</v>
      </c>
      <c r="D88" s="37">
        <v>39.333333333333336</v>
      </c>
      <c r="E88" s="37">
        <v>38.716666666666669</v>
      </c>
      <c r="F88" s="37">
        <v>38.333333333333336</v>
      </c>
      <c r="G88" s="37">
        <v>37.716666666666669</v>
      </c>
      <c r="H88" s="37">
        <v>39.716666666666669</v>
      </c>
      <c r="I88" s="37">
        <v>40.333333333333329</v>
      </c>
      <c r="J88" s="37">
        <v>40.716666666666669</v>
      </c>
      <c r="K88" s="28">
        <v>39.950000000000003</v>
      </c>
      <c r="L88" s="28">
        <v>38.950000000000003</v>
      </c>
      <c r="M88" s="28">
        <v>92.071010000000001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3252.9</v>
      </c>
      <c r="D89" s="37">
        <v>3217.4166666666665</v>
      </c>
      <c r="E89" s="37">
        <v>3155.4833333333331</v>
      </c>
      <c r="F89" s="37">
        <v>3058.0666666666666</v>
      </c>
      <c r="G89" s="37">
        <v>2996.1333333333332</v>
      </c>
      <c r="H89" s="37">
        <v>3314.833333333333</v>
      </c>
      <c r="I89" s="37">
        <v>3376.7666666666664</v>
      </c>
      <c r="J89" s="37">
        <v>3474.1833333333329</v>
      </c>
      <c r="K89" s="28">
        <v>3279.35</v>
      </c>
      <c r="L89" s="28">
        <v>3120</v>
      </c>
      <c r="M89" s="28">
        <v>2.4696199999999999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455.6</v>
      </c>
      <c r="D90" s="37">
        <v>460.09999999999997</v>
      </c>
      <c r="E90" s="37">
        <v>447.99999999999994</v>
      </c>
      <c r="F90" s="37">
        <v>440.4</v>
      </c>
      <c r="G90" s="37">
        <v>428.29999999999995</v>
      </c>
      <c r="H90" s="37">
        <v>467.69999999999993</v>
      </c>
      <c r="I90" s="37">
        <v>479.79999999999995</v>
      </c>
      <c r="J90" s="37">
        <v>487.39999999999992</v>
      </c>
      <c r="K90" s="28">
        <v>472.2</v>
      </c>
      <c r="L90" s="28">
        <v>452.5</v>
      </c>
      <c r="M90" s="28">
        <v>9.0711700000000004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809</v>
      </c>
      <c r="D91" s="37">
        <v>812.06666666666661</v>
      </c>
      <c r="E91" s="37">
        <v>798.73333333333323</v>
      </c>
      <c r="F91" s="37">
        <v>788.46666666666658</v>
      </c>
      <c r="G91" s="37">
        <v>775.13333333333321</v>
      </c>
      <c r="H91" s="37">
        <v>822.33333333333326</v>
      </c>
      <c r="I91" s="37">
        <v>835.66666666666674</v>
      </c>
      <c r="J91" s="37">
        <v>845.93333333333328</v>
      </c>
      <c r="K91" s="28">
        <v>825.4</v>
      </c>
      <c r="L91" s="28">
        <v>801.8</v>
      </c>
      <c r="M91" s="28">
        <v>5.4854599999999998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515.5</v>
      </c>
      <c r="D92" s="37">
        <v>518.16666666666663</v>
      </c>
      <c r="E92" s="37">
        <v>508.33333333333326</v>
      </c>
      <c r="F92" s="37">
        <v>501.16666666666663</v>
      </c>
      <c r="G92" s="37">
        <v>491.33333333333326</v>
      </c>
      <c r="H92" s="37">
        <v>525.33333333333326</v>
      </c>
      <c r="I92" s="37">
        <v>535.16666666666652</v>
      </c>
      <c r="J92" s="37">
        <v>542.33333333333326</v>
      </c>
      <c r="K92" s="28">
        <v>528</v>
      </c>
      <c r="L92" s="28">
        <v>511</v>
      </c>
      <c r="M92" s="28">
        <v>1.0761099999999999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1587.2</v>
      </c>
      <c r="D93" s="37">
        <v>1574.6666666666667</v>
      </c>
      <c r="E93" s="37">
        <v>1549.8833333333334</v>
      </c>
      <c r="F93" s="37">
        <v>1512.5666666666666</v>
      </c>
      <c r="G93" s="37">
        <v>1487.7833333333333</v>
      </c>
      <c r="H93" s="37">
        <v>1611.9833333333336</v>
      </c>
      <c r="I93" s="37">
        <v>1636.7666666666669</v>
      </c>
      <c r="J93" s="37">
        <v>1674.0833333333337</v>
      </c>
      <c r="K93" s="28">
        <v>1599.45</v>
      </c>
      <c r="L93" s="28">
        <v>1537.35</v>
      </c>
      <c r="M93" s="28">
        <v>9.4480699999999995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1692.45</v>
      </c>
      <c r="D94" s="37">
        <v>1705.5166666666664</v>
      </c>
      <c r="E94" s="37">
        <v>1674.2833333333328</v>
      </c>
      <c r="F94" s="37">
        <v>1656.1166666666663</v>
      </c>
      <c r="G94" s="37">
        <v>1624.8833333333328</v>
      </c>
      <c r="H94" s="37">
        <v>1723.6833333333329</v>
      </c>
      <c r="I94" s="37">
        <v>1754.9166666666665</v>
      </c>
      <c r="J94" s="37">
        <v>1773.083333333333</v>
      </c>
      <c r="K94" s="28">
        <v>1736.75</v>
      </c>
      <c r="L94" s="28">
        <v>1687.35</v>
      </c>
      <c r="M94" s="28">
        <v>10.316459999999999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660.05</v>
      </c>
      <c r="D95" s="37">
        <v>662.95</v>
      </c>
      <c r="E95" s="37">
        <v>651.30000000000007</v>
      </c>
      <c r="F95" s="37">
        <v>642.55000000000007</v>
      </c>
      <c r="G95" s="37">
        <v>630.90000000000009</v>
      </c>
      <c r="H95" s="37">
        <v>671.7</v>
      </c>
      <c r="I95" s="37">
        <v>683.35000000000014</v>
      </c>
      <c r="J95" s="37">
        <v>692.1</v>
      </c>
      <c r="K95" s="28">
        <v>674.6</v>
      </c>
      <c r="L95" s="28">
        <v>654.20000000000005</v>
      </c>
      <c r="M95" s="28">
        <v>7.0014599999999998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284.10000000000002</v>
      </c>
      <c r="D96" s="37">
        <v>283.31666666666666</v>
      </c>
      <c r="E96" s="37">
        <v>279.98333333333335</v>
      </c>
      <c r="F96" s="37">
        <v>275.86666666666667</v>
      </c>
      <c r="G96" s="37">
        <v>272.53333333333336</v>
      </c>
      <c r="H96" s="37">
        <v>287.43333333333334</v>
      </c>
      <c r="I96" s="37">
        <v>290.76666666666671</v>
      </c>
      <c r="J96" s="37">
        <v>294.88333333333333</v>
      </c>
      <c r="K96" s="28">
        <v>286.64999999999998</v>
      </c>
      <c r="L96" s="28">
        <v>279.2</v>
      </c>
      <c r="M96" s="28">
        <v>11.34422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1164.75</v>
      </c>
      <c r="D97" s="37">
        <v>1161.4833333333333</v>
      </c>
      <c r="E97" s="37">
        <v>1153.4666666666667</v>
      </c>
      <c r="F97" s="37">
        <v>1142.1833333333334</v>
      </c>
      <c r="G97" s="37">
        <v>1134.1666666666667</v>
      </c>
      <c r="H97" s="37">
        <v>1172.7666666666667</v>
      </c>
      <c r="I97" s="37">
        <v>1180.7833333333335</v>
      </c>
      <c r="J97" s="37">
        <v>1192.0666666666666</v>
      </c>
      <c r="K97" s="28">
        <v>1169.5</v>
      </c>
      <c r="L97" s="28">
        <v>1150.2</v>
      </c>
      <c r="M97" s="28">
        <v>17.060580000000002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2171.15</v>
      </c>
      <c r="D98" s="37">
        <v>2175.7833333333333</v>
      </c>
      <c r="E98" s="37">
        <v>2156.5666666666666</v>
      </c>
      <c r="F98" s="37">
        <v>2141.9833333333331</v>
      </c>
      <c r="G98" s="37">
        <v>2122.7666666666664</v>
      </c>
      <c r="H98" s="37">
        <v>2190.3666666666668</v>
      </c>
      <c r="I98" s="37">
        <v>2209.583333333333</v>
      </c>
      <c r="J98" s="37">
        <v>2224.166666666667</v>
      </c>
      <c r="K98" s="28">
        <v>2195</v>
      </c>
      <c r="L98" s="28">
        <v>2161.1999999999998</v>
      </c>
      <c r="M98" s="28">
        <v>1.7575799999999999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1522.1</v>
      </c>
      <c r="D99" s="37">
        <v>1516.1166666666668</v>
      </c>
      <c r="E99" s="37">
        <v>1501.5333333333335</v>
      </c>
      <c r="F99" s="37">
        <v>1480.9666666666667</v>
      </c>
      <c r="G99" s="37">
        <v>1466.3833333333334</v>
      </c>
      <c r="H99" s="37">
        <v>1536.6833333333336</v>
      </c>
      <c r="I99" s="37">
        <v>1551.2666666666667</v>
      </c>
      <c r="J99" s="37">
        <v>1571.8333333333337</v>
      </c>
      <c r="K99" s="28">
        <v>1530.7</v>
      </c>
      <c r="L99" s="28">
        <v>1495.55</v>
      </c>
      <c r="M99" s="28">
        <v>37.340330000000002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582</v>
      </c>
      <c r="D100" s="37">
        <v>582.65</v>
      </c>
      <c r="E100" s="37">
        <v>575.9</v>
      </c>
      <c r="F100" s="37">
        <v>569.79999999999995</v>
      </c>
      <c r="G100" s="37">
        <v>563.04999999999995</v>
      </c>
      <c r="H100" s="37">
        <v>588.75</v>
      </c>
      <c r="I100" s="37">
        <v>595.5</v>
      </c>
      <c r="J100" s="37">
        <v>601.6</v>
      </c>
      <c r="K100" s="28">
        <v>589.4</v>
      </c>
      <c r="L100" s="28">
        <v>576.54999999999995</v>
      </c>
      <c r="M100" s="28">
        <v>24.154050000000002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1201.1500000000001</v>
      </c>
      <c r="D101" s="37">
        <v>1195.5166666666667</v>
      </c>
      <c r="E101" s="37">
        <v>1185.1833333333334</v>
      </c>
      <c r="F101" s="37">
        <v>1169.2166666666667</v>
      </c>
      <c r="G101" s="37">
        <v>1158.8833333333334</v>
      </c>
      <c r="H101" s="37">
        <v>1211.4833333333333</v>
      </c>
      <c r="I101" s="37">
        <v>1221.8166666666668</v>
      </c>
      <c r="J101" s="37">
        <v>1237.7833333333333</v>
      </c>
      <c r="K101" s="28">
        <v>1205.8499999999999</v>
      </c>
      <c r="L101" s="28">
        <v>1179.55</v>
      </c>
      <c r="M101" s="28">
        <v>5.7841899999999997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2713.35</v>
      </c>
      <c r="D102" s="37">
        <v>2715.4500000000003</v>
      </c>
      <c r="E102" s="37">
        <v>2682.9000000000005</v>
      </c>
      <c r="F102" s="37">
        <v>2652.4500000000003</v>
      </c>
      <c r="G102" s="37">
        <v>2619.9000000000005</v>
      </c>
      <c r="H102" s="37">
        <v>2745.9000000000005</v>
      </c>
      <c r="I102" s="37">
        <v>2778.4500000000007</v>
      </c>
      <c r="J102" s="37">
        <v>2808.9000000000005</v>
      </c>
      <c r="K102" s="28">
        <v>2748</v>
      </c>
      <c r="L102" s="28">
        <v>2685</v>
      </c>
      <c r="M102" s="28">
        <v>5.2221399999999996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512</v>
      </c>
      <c r="D103" s="37">
        <v>517.4</v>
      </c>
      <c r="E103" s="37">
        <v>505.79999999999995</v>
      </c>
      <c r="F103" s="37">
        <v>499.59999999999997</v>
      </c>
      <c r="G103" s="37">
        <v>487.99999999999994</v>
      </c>
      <c r="H103" s="37">
        <v>523.59999999999991</v>
      </c>
      <c r="I103" s="37">
        <v>535.20000000000005</v>
      </c>
      <c r="J103" s="37">
        <v>541.4</v>
      </c>
      <c r="K103" s="28">
        <v>529</v>
      </c>
      <c r="L103" s="28">
        <v>511.2</v>
      </c>
      <c r="M103" s="28">
        <v>63.082630000000002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1301.05</v>
      </c>
      <c r="D104" s="37">
        <v>1311.2</v>
      </c>
      <c r="E104" s="37">
        <v>1284.4000000000001</v>
      </c>
      <c r="F104" s="37">
        <v>1267.75</v>
      </c>
      <c r="G104" s="37">
        <v>1240.95</v>
      </c>
      <c r="H104" s="37">
        <v>1327.8500000000001</v>
      </c>
      <c r="I104" s="37">
        <v>1354.6499999999999</v>
      </c>
      <c r="J104" s="37">
        <v>1371.3000000000002</v>
      </c>
      <c r="K104" s="28">
        <v>1338</v>
      </c>
      <c r="L104" s="28">
        <v>1294.55</v>
      </c>
      <c r="M104" s="28">
        <v>6.0264300000000004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117.25</v>
      </c>
      <c r="D105" s="37">
        <v>118.36666666666667</v>
      </c>
      <c r="E105" s="37">
        <v>113.58333333333334</v>
      </c>
      <c r="F105" s="37">
        <v>109.91666666666667</v>
      </c>
      <c r="G105" s="37">
        <v>105.13333333333334</v>
      </c>
      <c r="H105" s="37">
        <v>122.03333333333335</v>
      </c>
      <c r="I105" s="37">
        <v>126.81666666666668</v>
      </c>
      <c r="J105" s="37">
        <v>130.48333333333335</v>
      </c>
      <c r="K105" s="28">
        <v>123.15</v>
      </c>
      <c r="L105" s="28">
        <v>114.7</v>
      </c>
      <c r="M105" s="28">
        <v>101.44352000000001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292.75</v>
      </c>
      <c r="D106" s="37">
        <v>295.28333333333336</v>
      </c>
      <c r="E106" s="37">
        <v>288.56666666666672</v>
      </c>
      <c r="F106" s="37">
        <v>284.38333333333338</v>
      </c>
      <c r="G106" s="37">
        <v>277.66666666666674</v>
      </c>
      <c r="H106" s="37">
        <v>299.4666666666667</v>
      </c>
      <c r="I106" s="37">
        <v>306.18333333333328</v>
      </c>
      <c r="J106" s="37">
        <v>310.36666666666667</v>
      </c>
      <c r="K106" s="28">
        <v>302</v>
      </c>
      <c r="L106" s="28">
        <v>291.10000000000002</v>
      </c>
      <c r="M106" s="28">
        <v>17.955159999999999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2294.8000000000002</v>
      </c>
      <c r="D107" s="37">
        <v>2294.5333333333333</v>
      </c>
      <c r="E107" s="37">
        <v>2285.0166666666664</v>
      </c>
      <c r="F107" s="37">
        <v>2275.2333333333331</v>
      </c>
      <c r="G107" s="37">
        <v>2265.7166666666662</v>
      </c>
      <c r="H107" s="37">
        <v>2304.3166666666666</v>
      </c>
      <c r="I107" s="37">
        <v>2313.8333333333339</v>
      </c>
      <c r="J107" s="37">
        <v>2323.6166666666668</v>
      </c>
      <c r="K107" s="28">
        <v>2304.0500000000002</v>
      </c>
      <c r="L107" s="28">
        <v>2284.75</v>
      </c>
      <c r="M107" s="28">
        <v>7.3791900000000004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312.35000000000002</v>
      </c>
      <c r="D108" s="37">
        <v>313.2</v>
      </c>
      <c r="E108" s="37">
        <v>309.95</v>
      </c>
      <c r="F108" s="37">
        <v>307.55</v>
      </c>
      <c r="G108" s="37">
        <v>304.3</v>
      </c>
      <c r="H108" s="37">
        <v>315.59999999999997</v>
      </c>
      <c r="I108" s="37">
        <v>318.84999999999997</v>
      </c>
      <c r="J108" s="37">
        <v>321.24999999999994</v>
      </c>
      <c r="K108" s="28">
        <v>316.45</v>
      </c>
      <c r="L108" s="28">
        <v>310.8</v>
      </c>
      <c r="M108" s="28">
        <v>2.3096000000000001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2436.8000000000002</v>
      </c>
      <c r="D109" s="37">
        <v>2431.4833333333336</v>
      </c>
      <c r="E109" s="37">
        <v>2415.3166666666671</v>
      </c>
      <c r="F109" s="37">
        <v>2393.8333333333335</v>
      </c>
      <c r="G109" s="37">
        <v>2377.666666666667</v>
      </c>
      <c r="H109" s="37">
        <v>2452.9666666666672</v>
      </c>
      <c r="I109" s="37">
        <v>2469.1333333333332</v>
      </c>
      <c r="J109" s="37">
        <v>2490.6166666666672</v>
      </c>
      <c r="K109" s="28">
        <v>2447.65</v>
      </c>
      <c r="L109" s="28">
        <v>2410</v>
      </c>
      <c r="M109" s="28">
        <v>29.79739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754.45</v>
      </c>
      <c r="D110" s="37">
        <v>752.44999999999993</v>
      </c>
      <c r="E110" s="37">
        <v>741.99999999999989</v>
      </c>
      <c r="F110" s="37">
        <v>729.55</v>
      </c>
      <c r="G110" s="37">
        <v>719.09999999999991</v>
      </c>
      <c r="H110" s="37">
        <v>764.89999999999986</v>
      </c>
      <c r="I110" s="37">
        <v>775.34999999999991</v>
      </c>
      <c r="J110" s="37">
        <v>787.79999999999984</v>
      </c>
      <c r="K110" s="28">
        <v>762.9</v>
      </c>
      <c r="L110" s="28">
        <v>740</v>
      </c>
      <c r="M110" s="28">
        <v>109.67164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1266.75</v>
      </c>
      <c r="D111" s="37">
        <v>1268.8833333333334</v>
      </c>
      <c r="E111" s="37">
        <v>1252.9666666666669</v>
      </c>
      <c r="F111" s="37">
        <v>1239.1833333333334</v>
      </c>
      <c r="G111" s="37">
        <v>1223.2666666666669</v>
      </c>
      <c r="H111" s="37">
        <v>1282.666666666667</v>
      </c>
      <c r="I111" s="37">
        <v>1298.5833333333335</v>
      </c>
      <c r="J111" s="37">
        <v>1312.366666666667</v>
      </c>
      <c r="K111" s="28">
        <v>1284.8</v>
      </c>
      <c r="L111" s="28">
        <v>1255.0999999999999</v>
      </c>
      <c r="M111" s="28">
        <v>5.8151599999999997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510.55</v>
      </c>
      <c r="D112" s="37">
        <v>513.65</v>
      </c>
      <c r="E112" s="37">
        <v>505.94999999999993</v>
      </c>
      <c r="F112" s="37">
        <v>501.34999999999997</v>
      </c>
      <c r="G112" s="37">
        <v>493.64999999999992</v>
      </c>
      <c r="H112" s="37">
        <v>518.25</v>
      </c>
      <c r="I112" s="37">
        <v>525.95000000000005</v>
      </c>
      <c r="J112" s="37">
        <v>530.54999999999995</v>
      </c>
      <c r="K112" s="28">
        <v>521.35</v>
      </c>
      <c r="L112" s="28">
        <v>509.05</v>
      </c>
      <c r="M112" s="28">
        <v>15.164999999999999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655.45</v>
      </c>
      <c r="D113" s="37">
        <v>664.55</v>
      </c>
      <c r="E113" s="37">
        <v>634.19999999999993</v>
      </c>
      <c r="F113" s="37">
        <v>612.94999999999993</v>
      </c>
      <c r="G113" s="37">
        <v>582.59999999999991</v>
      </c>
      <c r="H113" s="37">
        <v>685.8</v>
      </c>
      <c r="I113" s="37">
        <v>716.14999999999986</v>
      </c>
      <c r="J113" s="37">
        <v>737.4</v>
      </c>
      <c r="K113" s="28">
        <v>694.9</v>
      </c>
      <c r="L113" s="28">
        <v>643.29999999999995</v>
      </c>
      <c r="M113" s="28">
        <v>11.37561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43.9</v>
      </c>
      <c r="D114" s="37">
        <v>44.183333333333337</v>
      </c>
      <c r="E114" s="37">
        <v>43.416666666666671</v>
      </c>
      <c r="F114" s="37">
        <v>42.933333333333337</v>
      </c>
      <c r="G114" s="37">
        <v>42.166666666666671</v>
      </c>
      <c r="H114" s="37">
        <v>44.666666666666671</v>
      </c>
      <c r="I114" s="37">
        <v>45.433333333333337</v>
      </c>
      <c r="J114" s="37">
        <v>45.916666666666671</v>
      </c>
      <c r="K114" s="28">
        <v>44.95</v>
      </c>
      <c r="L114" s="28">
        <v>43.7</v>
      </c>
      <c r="M114" s="28">
        <v>171.38792000000001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218</v>
      </c>
      <c r="D115" s="37">
        <v>218.81666666666669</v>
      </c>
      <c r="E115" s="37">
        <v>216.33333333333337</v>
      </c>
      <c r="F115" s="37">
        <v>214.66666666666669</v>
      </c>
      <c r="G115" s="37">
        <v>212.18333333333337</v>
      </c>
      <c r="H115" s="37">
        <v>220.48333333333338</v>
      </c>
      <c r="I115" s="37">
        <v>222.96666666666667</v>
      </c>
      <c r="J115" s="37">
        <v>224.63333333333338</v>
      </c>
      <c r="K115" s="28">
        <v>221.3</v>
      </c>
      <c r="L115" s="28">
        <v>217.15</v>
      </c>
      <c r="M115" s="28">
        <v>161.29016999999999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4756.7</v>
      </c>
      <c r="D116" s="37">
        <v>4791.8499999999995</v>
      </c>
      <c r="E116" s="37">
        <v>4604.8499999999985</v>
      </c>
      <c r="F116" s="37">
        <v>4452.9999999999991</v>
      </c>
      <c r="G116" s="37">
        <v>4265.9999999999982</v>
      </c>
      <c r="H116" s="37">
        <v>4943.6999999999989</v>
      </c>
      <c r="I116" s="37">
        <v>5130.7000000000007</v>
      </c>
      <c r="J116" s="37">
        <v>5282.5499999999993</v>
      </c>
      <c r="K116" s="28">
        <v>4978.8500000000004</v>
      </c>
      <c r="L116" s="28">
        <v>4640</v>
      </c>
      <c r="M116" s="28">
        <v>2.68716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147.15</v>
      </c>
      <c r="D117" s="37">
        <v>148.33333333333334</v>
      </c>
      <c r="E117" s="37">
        <v>145.06666666666669</v>
      </c>
      <c r="F117" s="37">
        <v>142.98333333333335</v>
      </c>
      <c r="G117" s="37">
        <v>139.7166666666667</v>
      </c>
      <c r="H117" s="37">
        <v>150.41666666666669</v>
      </c>
      <c r="I117" s="37">
        <v>153.68333333333334</v>
      </c>
      <c r="J117" s="37">
        <v>155.76666666666668</v>
      </c>
      <c r="K117" s="28">
        <v>151.6</v>
      </c>
      <c r="L117" s="28">
        <v>146.25</v>
      </c>
      <c r="M117" s="28">
        <v>16.150790000000001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204.95</v>
      </c>
      <c r="D118" s="37">
        <v>206.38333333333333</v>
      </c>
      <c r="E118" s="37">
        <v>202.21666666666664</v>
      </c>
      <c r="F118" s="37">
        <v>199.48333333333332</v>
      </c>
      <c r="G118" s="37">
        <v>195.31666666666663</v>
      </c>
      <c r="H118" s="37">
        <v>209.11666666666665</v>
      </c>
      <c r="I118" s="37">
        <v>213.28333333333333</v>
      </c>
      <c r="J118" s="37">
        <v>216.01666666666665</v>
      </c>
      <c r="K118" s="28">
        <v>210.55</v>
      </c>
      <c r="L118" s="28">
        <v>203.65</v>
      </c>
      <c r="M118" s="28">
        <v>35.435380000000002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119.2</v>
      </c>
      <c r="D119" s="37">
        <v>119.65000000000002</v>
      </c>
      <c r="E119" s="37">
        <v>118.15000000000003</v>
      </c>
      <c r="F119" s="37">
        <v>117.10000000000001</v>
      </c>
      <c r="G119" s="37">
        <v>115.60000000000002</v>
      </c>
      <c r="H119" s="37">
        <v>120.70000000000005</v>
      </c>
      <c r="I119" s="37">
        <v>122.20000000000002</v>
      </c>
      <c r="J119" s="37">
        <v>123.25000000000006</v>
      </c>
      <c r="K119" s="28">
        <v>121.15</v>
      </c>
      <c r="L119" s="28">
        <v>118.6</v>
      </c>
      <c r="M119" s="28">
        <v>57.302950000000003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803.4</v>
      </c>
      <c r="D120" s="37">
        <v>805.13333333333333</v>
      </c>
      <c r="E120" s="37">
        <v>794.26666666666665</v>
      </c>
      <c r="F120" s="37">
        <v>785.13333333333333</v>
      </c>
      <c r="G120" s="37">
        <v>774.26666666666665</v>
      </c>
      <c r="H120" s="37">
        <v>814.26666666666665</v>
      </c>
      <c r="I120" s="37">
        <v>825.13333333333321</v>
      </c>
      <c r="J120" s="37">
        <v>834.26666666666665</v>
      </c>
      <c r="K120" s="28">
        <v>816</v>
      </c>
      <c r="L120" s="28">
        <v>796</v>
      </c>
      <c r="M120" s="28">
        <v>30.008700000000001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22.05</v>
      </c>
      <c r="D121" s="37">
        <v>22.083333333333332</v>
      </c>
      <c r="E121" s="37">
        <v>21.966666666666665</v>
      </c>
      <c r="F121" s="37">
        <v>21.883333333333333</v>
      </c>
      <c r="G121" s="37">
        <v>21.766666666666666</v>
      </c>
      <c r="H121" s="37">
        <v>22.166666666666664</v>
      </c>
      <c r="I121" s="37">
        <v>22.283333333333331</v>
      </c>
      <c r="J121" s="37">
        <v>22.366666666666664</v>
      </c>
      <c r="K121" s="28">
        <v>22.2</v>
      </c>
      <c r="L121" s="28">
        <v>22</v>
      </c>
      <c r="M121" s="28">
        <v>53.254539999999999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370.55</v>
      </c>
      <c r="D122" s="37">
        <v>372.38333333333338</v>
      </c>
      <c r="E122" s="37">
        <v>367.21666666666675</v>
      </c>
      <c r="F122" s="37">
        <v>363.88333333333338</v>
      </c>
      <c r="G122" s="37">
        <v>358.71666666666675</v>
      </c>
      <c r="H122" s="37">
        <v>375.71666666666675</v>
      </c>
      <c r="I122" s="37">
        <v>380.88333333333338</v>
      </c>
      <c r="J122" s="37">
        <v>384.21666666666675</v>
      </c>
      <c r="K122" s="28">
        <v>377.55</v>
      </c>
      <c r="L122" s="28">
        <v>369.05</v>
      </c>
      <c r="M122" s="28">
        <v>16.92314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251.7</v>
      </c>
      <c r="D123" s="37">
        <v>251.71666666666667</v>
      </c>
      <c r="E123" s="37">
        <v>249.08333333333334</v>
      </c>
      <c r="F123" s="37">
        <v>246.46666666666667</v>
      </c>
      <c r="G123" s="37">
        <v>243.83333333333334</v>
      </c>
      <c r="H123" s="37">
        <v>254.33333333333334</v>
      </c>
      <c r="I123" s="37">
        <v>256.9666666666667</v>
      </c>
      <c r="J123" s="37">
        <v>259.58333333333337</v>
      </c>
      <c r="K123" s="28">
        <v>254.35</v>
      </c>
      <c r="L123" s="28">
        <v>249.1</v>
      </c>
      <c r="M123" s="28">
        <v>12.36492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952.45</v>
      </c>
      <c r="D124" s="37">
        <v>957.81666666666661</v>
      </c>
      <c r="E124" s="37">
        <v>943.63333333333321</v>
      </c>
      <c r="F124" s="37">
        <v>934.81666666666661</v>
      </c>
      <c r="G124" s="37">
        <v>920.63333333333321</v>
      </c>
      <c r="H124" s="37">
        <v>966.63333333333321</v>
      </c>
      <c r="I124" s="37">
        <v>980.81666666666661</v>
      </c>
      <c r="J124" s="37">
        <v>989.63333333333321</v>
      </c>
      <c r="K124" s="28">
        <v>972</v>
      </c>
      <c r="L124" s="28">
        <v>949</v>
      </c>
      <c r="M124" s="28">
        <v>35.359139999999996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4442.6499999999996</v>
      </c>
      <c r="D125" s="37">
        <v>4450.8166666666666</v>
      </c>
      <c r="E125" s="37">
        <v>4345.1333333333332</v>
      </c>
      <c r="F125" s="37">
        <v>4247.6166666666668</v>
      </c>
      <c r="G125" s="37">
        <v>4141.9333333333334</v>
      </c>
      <c r="H125" s="37">
        <v>4548.333333333333</v>
      </c>
      <c r="I125" s="37">
        <v>4654.0166666666655</v>
      </c>
      <c r="J125" s="37">
        <v>4751.5333333333328</v>
      </c>
      <c r="K125" s="28">
        <v>4556.5</v>
      </c>
      <c r="L125" s="28">
        <v>4353.3</v>
      </c>
      <c r="M125" s="28">
        <v>5.3618399999999999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1730.7</v>
      </c>
      <c r="D126" s="37">
        <v>1719.8333333333333</v>
      </c>
      <c r="E126" s="37">
        <v>1702.3666666666666</v>
      </c>
      <c r="F126" s="37">
        <v>1674.0333333333333</v>
      </c>
      <c r="G126" s="37">
        <v>1656.5666666666666</v>
      </c>
      <c r="H126" s="37">
        <v>1748.1666666666665</v>
      </c>
      <c r="I126" s="37">
        <v>1765.6333333333332</v>
      </c>
      <c r="J126" s="37">
        <v>1793.9666666666665</v>
      </c>
      <c r="K126" s="28">
        <v>1737.3</v>
      </c>
      <c r="L126" s="28">
        <v>1691.5</v>
      </c>
      <c r="M126" s="28">
        <v>51.2089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2086.5500000000002</v>
      </c>
      <c r="D127" s="37">
        <v>2069.3000000000002</v>
      </c>
      <c r="E127" s="37">
        <v>2042.4500000000003</v>
      </c>
      <c r="F127" s="37">
        <v>1998.3500000000001</v>
      </c>
      <c r="G127" s="37">
        <v>1971.5000000000002</v>
      </c>
      <c r="H127" s="37">
        <v>2113.4000000000005</v>
      </c>
      <c r="I127" s="37">
        <v>2140.2500000000009</v>
      </c>
      <c r="J127" s="37">
        <v>2184.3500000000004</v>
      </c>
      <c r="K127" s="28">
        <v>2096.15</v>
      </c>
      <c r="L127" s="28">
        <v>2025.2</v>
      </c>
      <c r="M127" s="28">
        <v>19.64631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961.8</v>
      </c>
      <c r="D128" s="37">
        <v>966.05000000000007</v>
      </c>
      <c r="E128" s="37">
        <v>949.10000000000014</v>
      </c>
      <c r="F128" s="37">
        <v>936.40000000000009</v>
      </c>
      <c r="G128" s="37">
        <v>919.45000000000016</v>
      </c>
      <c r="H128" s="37">
        <v>978.75000000000011</v>
      </c>
      <c r="I128" s="37">
        <v>995.70000000000016</v>
      </c>
      <c r="J128" s="37">
        <v>1008.4000000000001</v>
      </c>
      <c r="K128" s="28">
        <v>983</v>
      </c>
      <c r="L128" s="28">
        <v>953.35</v>
      </c>
      <c r="M128" s="28">
        <v>4.8691599999999999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339.35</v>
      </c>
      <c r="D129" s="37">
        <v>338.11666666666667</v>
      </c>
      <c r="E129" s="37">
        <v>334.23333333333335</v>
      </c>
      <c r="F129" s="37">
        <v>329.11666666666667</v>
      </c>
      <c r="G129" s="37">
        <v>325.23333333333335</v>
      </c>
      <c r="H129" s="37">
        <v>343.23333333333335</v>
      </c>
      <c r="I129" s="37">
        <v>347.11666666666667</v>
      </c>
      <c r="J129" s="37">
        <v>352.23333333333335</v>
      </c>
      <c r="K129" s="28">
        <v>342</v>
      </c>
      <c r="L129" s="28">
        <v>333</v>
      </c>
      <c r="M129" s="28">
        <v>9.4176199999999994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623.1</v>
      </c>
      <c r="D130" s="37">
        <v>626.44999999999993</v>
      </c>
      <c r="E130" s="37">
        <v>617.89999999999986</v>
      </c>
      <c r="F130" s="37">
        <v>612.69999999999993</v>
      </c>
      <c r="G130" s="37">
        <v>604.14999999999986</v>
      </c>
      <c r="H130" s="37">
        <v>631.64999999999986</v>
      </c>
      <c r="I130" s="37">
        <v>640.19999999999982</v>
      </c>
      <c r="J130" s="37">
        <v>645.39999999999986</v>
      </c>
      <c r="K130" s="28">
        <v>635</v>
      </c>
      <c r="L130" s="28">
        <v>621.25</v>
      </c>
      <c r="M130" s="28">
        <v>18.57572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415.15</v>
      </c>
      <c r="D131" s="37">
        <v>415.93333333333334</v>
      </c>
      <c r="E131" s="37">
        <v>408.2166666666667</v>
      </c>
      <c r="F131" s="37">
        <v>401.28333333333336</v>
      </c>
      <c r="G131" s="37">
        <v>393.56666666666672</v>
      </c>
      <c r="H131" s="37">
        <v>422.86666666666667</v>
      </c>
      <c r="I131" s="37">
        <v>430.58333333333326</v>
      </c>
      <c r="J131" s="37">
        <v>437.51666666666665</v>
      </c>
      <c r="K131" s="28">
        <v>423.65</v>
      </c>
      <c r="L131" s="28">
        <v>409</v>
      </c>
      <c r="M131" s="28">
        <v>60.473649999999999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2981.3</v>
      </c>
      <c r="D132" s="37">
        <v>2970.1</v>
      </c>
      <c r="E132" s="37">
        <v>2920.2</v>
      </c>
      <c r="F132" s="37">
        <v>2859.1</v>
      </c>
      <c r="G132" s="37">
        <v>2809.2</v>
      </c>
      <c r="H132" s="37">
        <v>3031.2</v>
      </c>
      <c r="I132" s="37">
        <v>3081.1000000000004</v>
      </c>
      <c r="J132" s="37">
        <v>3142.2</v>
      </c>
      <c r="K132" s="28">
        <v>3020</v>
      </c>
      <c r="L132" s="28">
        <v>2909</v>
      </c>
      <c r="M132" s="28">
        <v>6.7084700000000002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1827.1</v>
      </c>
      <c r="D133" s="37">
        <v>1826.8333333333333</v>
      </c>
      <c r="E133" s="37">
        <v>1802.3666666666666</v>
      </c>
      <c r="F133" s="37">
        <v>1777.6333333333332</v>
      </c>
      <c r="G133" s="37">
        <v>1753.1666666666665</v>
      </c>
      <c r="H133" s="37">
        <v>1851.5666666666666</v>
      </c>
      <c r="I133" s="37">
        <v>1876.0333333333333</v>
      </c>
      <c r="J133" s="37">
        <v>1900.7666666666667</v>
      </c>
      <c r="K133" s="28">
        <v>1851.3</v>
      </c>
      <c r="L133" s="28">
        <v>1802.1</v>
      </c>
      <c r="M133" s="28">
        <v>13.439109999999999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69.95</v>
      </c>
      <c r="D134" s="37">
        <v>70.616666666666674</v>
      </c>
      <c r="E134" s="37">
        <v>69.083333333333343</v>
      </c>
      <c r="F134" s="37">
        <v>68.216666666666669</v>
      </c>
      <c r="G134" s="37">
        <v>66.683333333333337</v>
      </c>
      <c r="H134" s="37">
        <v>71.483333333333348</v>
      </c>
      <c r="I134" s="37">
        <v>73.01666666666668</v>
      </c>
      <c r="J134" s="37">
        <v>73.883333333333354</v>
      </c>
      <c r="K134" s="28">
        <v>72.150000000000006</v>
      </c>
      <c r="L134" s="28">
        <v>69.75</v>
      </c>
      <c r="M134" s="28">
        <v>51.69706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4365.75</v>
      </c>
      <c r="D135" s="37">
        <v>4353.8499999999995</v>
      </c>
      <c r="E135" s="37">
        <v>4280.9499999999989</v>
      </c>
      <c r="F135" s="37">
        <v>4196.1499999999996</v>
      </c>
      <c r="G135" s="37">
        <v>4123.2499999999991</v>
      </c>
      <c r="H135" s="37">
        <v>4438.6499999999987</v>
      </c>
      <c r="I135" s="37">
        <v>4511.5499999999984</v>
      </c>
      <c r="J135" s="37">
        <v>4596.3499999999985</v>
      </c>
      <c r="K135" s="28">
        <v>4426.75</v>
      </c>
      <c r="L135" s="28">
        <v>4269.05</v>
      </c>
      <c r="M135" s="28">
        <v>2.6415500000000001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372.6</v>
      </c>
      <c r="D136" s="37">
        <v>373.91666666666669</v>
      </c>
      <c r="E136" s="37">
        <v>368.48333333333335</v>
      </c>
      <c r="F136" s="37">
        <v>364.36666666666667</v>
      </c>
      <c r="G136" s="37">
        <v>358.93333333333334</v>
      </c>
      <c r="H136" s="37">
        <v>378.03333333333336</v>
      </c>
      <c r="I136" s="37">
        <v>383.46666666666664</v>
      </c>
      <c r="J136" s="37">
        <v>387.58333333333337</v>
      </c>
      <c r="K136" s="28">
        <v>379.35</v>
      </c>
      <c r="L136" s="28">
        <v>369.8</v>
      </c>
      <c r="M136" s="28">
        <v>22.774329999999999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5861.3</v>
      </c>
      <c r="D137" s="37">
        <v>5840.0333333333328</v>
      </c>
      <c r="E137" s="37">
        <v>5760.0666666666657</v>
      </c>
      <c r="F137" s="37">
        <v>5658.833333333333</v>
      </c>
      <c r="G137" s="37">
        <v>5578.8666666666659</v>
      </c>
      <c r="H137" s="37">
        <v>5941.2666666666655</v>
      </c>
      <c r="I137" s="37">
        <v>6021.2333333333327</v>
      </c>
      <c r="J137" s="37">
        <v>6122.4666666666653</v>
      </c>
      <c r="K137" s="28">
        <v>5920</v>
      </c>
      <c r="L137" s="28">
        <v>5738.8</v>
      </c>
      <c r="M137" s="28">
        <v>1.2951999999999999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1863.95</v>
      </c>
      <c r="D138" s="37">
        <v>1865.5666666666668</v>
      </c>
      <c r="E138" s="37">
        <v>1847.2333333333336</v>
      </c>
      <c r="F138" s="37">
        <v>1830.5166666666667</v>
      </c>
      <c r="G138" s="37">
        <v>1812.1833333333334</v>
      </c>
      <c r="H138" s="37">
        <v>1882.2833333333338</v>
      </c>
      <c r="I138" s="37">
        <v>1900.6166666666672</v>
      </c>
      <c r="J138" s="37">
        <v>1917.3333333333339</v>
      </c>
      <c r="K138" s="28">
        <v>1883.9</v>
      </c>
      <c r="L138" s="28">
        <v>1848.85</v>
      </c>
      <c r="M138" s="28">
        <v>12.62585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539.70000000000005</v>
      </c>
      <c r="D139" s="37">
        <v>543.48333333333335</v>
      </c>
      <c r="E139" s="37">
        <v>534.2166666666667</v>
      </c>
      <c r="F139" s="37">
        <v>528.73333333333335</v>
      </c>
      <c r="G139" s="37">
        <v>519.4666666666667</v>
      </c>
      <c r="H139" s="37">
        <v>548.9666666666667</v>
      </c>
      <c r="I139" s="37">
        <v>558.23333333333335</v>
      </c>
      <c r="J139" s="37">
        <v>563.7166666666667</v>
      </c>
      <c r="K139" s="28">
        <v>552.75</v>
      </c>
      <c r="L139" s="28">
        <v>538</v>
      </c>
      <c r="M139" s="28">
        <v>15.040760000000001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760.75</v>
      </c>
      <c r="D140" s="37">
        <v>760</v>
      </c>
      <c r="E140" s="37">
        <v>753.6</v>
      </c>
      <c r="F140" s="37">
        <v>746.45</v>
      </c>
      <c r="G140" s="37">
        <v>740.05000000000007</v>
      </c>
      <c r="H140" s="37">
        <v>767.15</v>
      </c>
      <c r="I140" s="37">
        <v>773.55000000000007</v>
      </c>
      <c r="J140" s="37">
        <v>780.69999999999993</v>
      </c>
      <c r="K140" s="28">
        <v>766.4</v>
      </c>
      <c r="L140" s="28">
        <v>752.85</v>
      </c>
      <c r="M140" s="28">
        <v>10.274369999999999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64734.65</v>
      </c>
      <c r="D141" s="37">
        <v>64970.633333333331</v>
      </c>
      <c r="E141" s="37">
        <v>64366.366666666669</v>
      </c>
      <c r="F141" s="37">
        <v>63998.083333333336</v>
      </c>
      <c r="G141" s="37">
        <v>63393.816666666673</v>
      </c>
      <c r="H141" s="37">
        <v>65338.916666666664</v>
      </c>
      <c r="I141" s="37">
        <v>65943.18333333332</v>
      </c>
      <c r="J141" s="37">
        <v>66311.46666666666</v>
      </c>
      <c r="K141" s="28">
        <v>65574.899999999994</v>
      </c>
      <c r="L141" s="28">
        <v>64602.35</v>
      </c>
      <c r="M141" s="28">
        <v>0.10513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763.3</v>
      </c>
      <c r="D142" s="37">
        <v>765.11666666666667</v>
      </c>
      <c r="E142" s="37">
        <v>755.23333333333335</v>
      </c>
      <c r="F142" s="37">
        <v>747.16666666666663</v>
      </c>
      <c r="G142" s="37">
        <v>737.2833333333333</v>
      </c>
      <c r="H142" s="37">
        <v>773.18333333333339</v>
      </c>
      <c r="I142" s="37">
        <v>783.06666666666683</v>
      </c>
      <c r="J142" s="37">
        <v>791.13333333333344</v>
      </c>
      <c r="K142" s="28">
        <v>775</v>
      </c>
      <c r="L142" s="28">
        <v>757.05</v>
      </c>
      <c r="M142" s="28">
        <v>3.3461400000000001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153.4</v>
      </c>
      <c r="D143" s="37">
        <v>154.03333333333333</v>
      </c>
      <c r="E143" s="37">
        <v>151.61666666666667</v>
      </c>
      <c r="F143" s="37">
        <v>149.83333333333334</v>
      </c>
      <c r="G143" s="37">
        <v>147.41666666666669</v>
      </c>
      <c r="H143" s="37">
        <v>155.81666666666666</v>
      </c>
      <c r="I143" s="37">
        <v>158.23333333333335</v>
      </c>
      <c r="J143" s="37">
        <v>160.01666666666665</v>
      </c>
      <c r="K143" s="28">
        <v>156.44999999999999</v>
      </c>
      <c r="L143" s="28">
        <v>152.25</v>
      </c>
      <c r="M143" s="28">
        <v>47.031149999999997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841.1</v>
      </c>
      <c r="D144" s="37">
        <v>841.19999999999993</v>
      </c>
      <c r="E144" s="37">
        <v>831.89999999999986</v>
      </c>
      <c r="F144" s="37">
        <v>822.69999999999993</v>
      </c>
      <c r="G144" s="37">
        <v>813.39999999999986</v>
      </c>
      <c r="H144" s="37">
        <v>850.39999999999986</v>
      </c>
      <c r="I144" s="37">
        <v>859.69999999999982</v>
      </c>
      <c r="J144" s="37">
        <v>868.89999999999986</v>
      </c>
      <c r="K144" s="28">
        <v>850.5</v>
      </c>
      <c r="L144" s="28">
        <v>832</v>
      </c>
      <c r="M144" s="28">
        <v>22.55753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119.05</v>
      </c>
      <c r="D145" s="37">
        <v>119.66666666666667</v>
      </c>
      <c r="E145" s="37">
        <v>116.63333333333334</v>
      </c>
      <c r="F145" s="37">
        <v>114.21666666666667</v>
      </c>
      <c r="G145" s="37">
        <v>111.18333333333334</v>
      </c>
      <c r="H145" s="37">
        <v>122.08333333333334</v>
      </c>
      <c r="I145" s="37">
        <v>125.11666666666667</v>
      </c>
      <c r="J145" s="37">
        <v>127.53333333333335</v>
      </c>
      <c r="K145" s="28">
        <v>122.7</v>
      </c>
      <c r="L145" s="28">
        <v>117.25</v>
      </c>
      <c r="M145" s="28">
        <v>91.107849999999999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507.25</v>
      </c>
      <c r="D146" s="37">
        <v>505.05</v>
      </c>
      <c r="E146" s="37">
        <v>501.20000000000005</v>
      </c>
      <c r="F146" s="37">
        <v>495.15000000000003</v>
      </c>
      <c r="G146" s="37">
        <v>491.30000000000007</v>
      </c>
      <c r="H146" s="37">
        <v>511.1</v>
      </c>
      <c r="I146" s="37">
        <v>514.95000000000005</v>
      </c>
      <c r="J146" s="37">
        <v>521</v>
      </c>
      <c r="K146" s="28">
        <v>508.9</v>
      </c>
      <c r="L146" s="28">
        <v>499</v>
      </c>
      <c r="M146" s="28">
        <v>15.052809999999999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8612.7000000000007</v>
      </c>
      <c r="D147" s="37">
        <v>8593.5166666666682</v>
      </c>
      <c r="E147" s="37">
        <v>8462.7833333333365</v>
      </c>
      <c r="F147" s="37">
        <v>8312.8666666666686</v>
      </c>
      <c r="G147" s="37">
        <v>8182.1333333333369</v>
      </c>
      <c r="H147" s="37">
        <v>8743.4333333333361</v>
      </c>
      <c r="I147" s="37">
        <v>8874.1666666666697</v>
      </c>
      <c r="J147" s="37">
        <v>9024.0833333333358</v>
      </c>
      <c r="K147" s="28">
        <v>8724.25</v>
      </c>
      <c r="L147" s="28">
        <v>8443.6</v>
      </c>
      <c r="M147" s="28">
        <v>6.2604899999999999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842.7</v>
      </c>
      <c r="D148" s="37">
        <v>843.48333333333323</v>
      </c>
      <c r="E148" s="37">
        <v>830.96666666666647</v>
      </c>
      <c r="F148" s="37">
        <v>819.23333333333323</v>
      </c>
      <c r="G148" s="37">
        <v>806.71666666666647</v>
      </c>
      <c r="H148" s="37">
        <v>855.21666666666647</v>
      </c>
      <c r="I148" s="37">
        <v>867.73333333333312</v>
      </c>
      <c r="J148" s="37">
        <v>879.46666666666647</v>
      </c>
      <c r="K148" s="28">
        <v>856</v>
      </c>
      <c r="L148" s="28">
        <v>831.75</v>
      </c>
      <c r="M148" s="28">
        <v>3.19346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3847.95</v>
      </c>
      <c r="D149" s="37">
        <v>3811.5666666666671</v>
      </c>
      <c r="E149" s="37">
        <v>3751.3833333333341</v>
      </c>
      <c r="F149" s="37">
        <v>3654.8166666666671</v>
      </c>
      <c r="G149" s="37">
        <v>3594.6333333333341</v>
      </c>
      <c r="H149" s="37">
        <v>3908.1333333333341</v>
      </c>
      <c r="I149" s="37">
        <v>3968.3166666666675</v>
      </c>
      <c r="J149" s="37">
        <v>4064.8833333333341</v>
      </c>
      <c r="K149" s="28">
        <v>3871.75</v>
      </c>
      <c r="L149" s="28">
        <v>3715</v>
      </c>
      <c r="M149" s="28">
        <v>5.6232800000000003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3064.9</v>
      </c>
      <c r="D150" s="37">
        <v>3031.85</v>
      </c>
      <c r="E150" s="37">
        <v>2980.75</v>
      </c>
      <c r="F150" s="37">
        <v>2896.6</v>
      </c>
      <c r="G150" s="37">
        <v>2845.5</v>
      </c>
      <c r="H150" s="37">
        <v>3116</v>
      </c>
      <c r="I150" s="37">
        <v>3167.0999999999995</v>
      </c>
      <c r="J150" s="37">
        <v>3251.25</v>
      </c>
      <c r="K150" s="28">
        <v>3082.95</v>
      </c>
      <c r="L150" s="28">
        <v>2947.7</v>
      </c>
      <c r="M150" s="28">
        <v>5.0234699999999997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1321.85</v>
      </c>
      <c r="D151" s="37">
        <v>1326.1000000000001</v>
      </c>
      <c r="E151" s="37">
        <v>1304.2500000000002</v>
      </c>
      <c r="F151" s="37">
        <v>1286.6500000000001</v>
      </c>
      <c r="G151" s="37">
        <v>1264.8000000000002</v>
      </c>
      <c r="H151" s="37">
        <v>1343.7000000000003</v>
      </c>
      <c r="I151" s="37">
        <v>1365.5500000000002</v>
      </c>
      <c r="J151" s="37">
        <v>1383.1500000000003</v>
      </c>
      <c r="K151" s="28">
        <v>1347.95</v>
      </c>
      <c r="L151" s="28">
        <v>1308.5</v>
      </c>
      <c r="M151" s="28">
        <v>9.4824300000000008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866.85</v>
      </c>
      <c r="D152" s="37">
        <v>869.85</v>
      </c>
      <c r="E152" s="37">
        <v>858</v>
      </c>
      <c r="F152" s="37">
        <v>849.15</v>
      </c>
      <c r="G152" s="37">
        <v>837.3</v>
      </c>
      <c r="H152" s="37">
        <v>878.7</v>
      </c>
      <c r="I152" s="37">
        <v>890.55000000000018</v>
      </c>
      <c r="J152" s="37">
        <v>899.40000000000009</v>
      </c>
      <c r="K152" s="28">
        <v>881.7</v>
      </c>
      <c r="L152" s="28">
        <v>861</v>
      </c>
      <c r="M152" s="28">
        <v>1.12557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140.05000000000001</v>
      </c>
      <c r="D153" s="37">
        <v>141.03333333333333</v>
      </c>
      <c r="E153" s="37">
        <v>138.66666666666666</v>
      </c>
      <c r="F153" s="37">
        <v>137.28333333333333</v>
      </c>
      <c r="G153" s="37">
        <v>134.91666666666666</v>
      </c>
      <c r="H153" s="37">
        <v>142.41666666666666</v>
      </c>
      <c r="I153" s="37">
        <v>144.78333333333333</v>
      </c>
      <c r="J153" s="37">
        <v>146.16666666666666</v>
      </c>
      <c r="K153" s="28">
        <v>143.4</v>
      </c>
      <c r="L153" s="28">
        <v>139.65</v>
      </c>
      <c r="M153" s="28">
        <v>48.991019999999999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131.94999999999999</v>
      </c>
      <c r="D154" s="37">
        <v>132.41666666666666</v>
      </c>
      <c r="E154" s="37">
        <v>130.68333333333331</v>
      </c>
      <c r="F154" s="37">
        <v>129.41666666666666</v>
      </c>
      <c r="G154" s="37">
        <v>127.68333333333331</v>
      </c>
      <c r="H154" s="37">
        <v>133.68333333333331</v>
      </c>
      <c r="I154" s="37">
        <v>135.41666666666666</v>
      </c>
      <c r="J154" s="37">
        <v>136.68333333333331</v>
      </c>
      <c r="K154" s="28">
        <v>134.15</v>
      </c>
      <c r="L154" s="28">
        <v>131.15</v>
      </c>
      <c r="M154" s="28">
        <v>122.12739999999999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111.65</v>
      </c>
      <c r="D155" s="37">
        <v>112.7</v>
      </c>
      <c r="E155" s="37">
        <v>109.9</v>
      </c>
      <c r="F155" s="37">
        <v>108.15</v>
      </c>
      <c r="G155" s="37">
        <v>105.35000000000001</v>
      </c>
      <c r="H155" s="37">
        <v>114.45</v>
      </c>
      <c r="I155" s="37">
        <v>117.24999999999999</v>
      </c>
      <c r="J155" s="37">
        <v>119</v>
      </c>
      <c r="K155" s="28">
        <v>115.5</v>
      </c>
      <c r="L155" s="28">
        <v>110.95</v>
      </c>
      <c r="M155" s="28">
        <v>178.71734000000001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3817.95</v>
      </c>
      <c r="D156" s="37">
        <v>3839.4</v>
      </c>
      <c r="E156" s="37">
        <v>3750.55</v>
      </c>
      <c r="F156" s="37">
        <v>3683.15</v>
      </c>
      <c r="G156" s="37">
        <v>3594.3</v>
      </c>
      <c r="H156" s="37">
        <v>3906.8</v>
      </c>
      <c r="I156" s="37">
        <v>3995.6499999999996</v>
      </c>
      <c r="J156" s="37">
        <v>4063.05</v>
      </c>
      <c r="K156" s="28">
        <v>3928.25</v>
      </c>
      <c r="L156" s="28">
        <v>3772</v>
      </c>
      <c r="M156" s="28">
        <v>3.1600100000000002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18106.099999999999</v>
      </c>
      <c r="D157" s="37">
        <v>18030.366666666665</v>
      </c>
      <c r="E157" s="37">
        <v>17900.73333333333</v>
      </c>
      <c r="F157" s="37">
        <v>17695.366666666665</v>
      </c>
      <c r="G157" s="37">
        <v>17565.73333333333</v>
      </c>
      <c r="H157" s="37">
        <v>18235.73333333333</v>
      </c>
      <c r="I157" s="37">
        <v>18365.366666666669</v>
      </c>
      <c r="J157" s="37">
        <v>18570.73333333333</v>
      </c>
      <c r="K157" s="28">
        <v>18160</v>
      </c>
      <c r="L157" s="28">
        <v>17825</v>
      </c>
      <c r="M157" s="28">
        <v>0.37036000000000002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303.95</v>
      </c>
      <c r="D158" s="37">
        <v>306.58333333333331</v>
      </c>
      <c r="E158" s="37">
        <v>299.41666666666663</v>
      </c>
      <c r="F158" s="37">
        <v>294.88333333333333</v>
      </c>
      <c r="G158" s="37">
        <v>287.71666666666664</v>
      </c>
      <c r="H158" s="37">
        <v>311.11666666666662</v>
      </c>
      <c r="I158" s="37">
        <v>318.28333333333325</v>
      </c>
      <c r="J158" s="37">
        <v>322.81666666666661</v>
      </c>
      <c r="K158" s="28">
        <v>313.75</v>
      </c>
      <c r="L158" s="28">
        <v>302.05</v>
      </c>
      <c r="M158" s="28">
        <v>4.49282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892.55</v>
      </c>
      <c r="D159" s="37">
        <v>890.51666666666677</v>
      </c>
      <c r="E159" s="37">
        <v>876.48333333333358</v>
      </c>
      <c r="F159" s="37">
        <v>860.41666666666686</v>
      </c>
      <c r="G159" s="37">
        <v>846.38333333333367</v>
      </c>
      <c r="H159" s="37">
        <v>906.58333333333348</v>
      </c>
      <c r="I159" s="37">
        <v>920.61666666666656</v>
      </c>
      <c r="J159" s="37">
        <v>936.68333333333339</v>
      </c>
      <c r="K159" s="28">
        <v>904.55</v>
      </c>
      <c r="L159" s="28">
        <v>874.45</v>
      </c>
      <c r="M159" s="28">
        <v>4.8464299999999998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163.4</v>
      </c>
      <c r="D160" s="37">
        <v>164.66666666666669</v>
      </c>
      <c r="E160" s="37">
        <v>161.78333333333336</v>
      </c>
      <c r="F160" s="37">
        <v>160.16666666666669</v>
      </c>
      <c r="G160" s="37">
        <v>157.28333333333336</v>
      </c>
      <c r="H160" s="37">
        <v>166.28333333333336</v>
      </c>
      <c r="I160" s="37">
        <v>169.16666666666669</v>
      </c>
      <c r="J160" s="37">
        <v>170.78333333333336</v>
      </c>
      <c r="K160" s="28">
        <v>167.55</v>
      </c>
      <c r="L160" s="28">
        <v>163.05000000000001</v>
      </c>
      <c r="M160" s="28">
        <v>142.2226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225.35</v>
      </c>
      <c r="D161" s="37">
        <v>227.23333333333335</v>
      </c>
      <c r="E161" s="37">
        <v>223.1166666666667</v>
      </c>
      <c r="F161" s="37">
        <v>220.88333333333335</v>
      </c>
      <c r="G161" s="37">
        <v>216.76666666666671</v>
      </c>
      <c r="H161" s="37">
        <v>229.4666666666667</v>
      </c>
      <c r="I161" s="37">
        <v>233.58333333333337</v>
      </c>
      <c r="J161" s="37">
        <v>235.81666666666669</v>
      </c>
      <c r="K161" s="28">
        <v>231.35</v>
      </c>
      <c r="L161" s="28">
        <v>225</v>
      </c>
      <c r="M161" s="28">
        <v>6.7036899999999999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2505.6</v>
      </c>
      <c r="D162" s="37">
        <v>2527.3333333333335</v>
      </c>
      <c r="E162" s="37">
        <v>2471.8666666666668</v>
      </c>
      <c r="F162" s="37">
        <v>2438.1333333333332</v>
      </c>
      <c r="G162" s="37">
        <v>2382.6666666666665</v>
      </c>
      <c r="H162" s="37">
        <v>2561.0666666666671</v>
      </c>
      <c r="I162" s="37">
        <v>2616.5333333333333</v>
      </c>
      <c r="J162" s="37">
        <v>2650.2666666666673</v>
      </c>
      <c r="K162" s="28">
        <v>2582.8000000000002</v>
      </c>
      <c r="L162" s="28">
        <v>2493.6</v>
      </c>
      <c r="M162" s="28">
        <v>3.2480899999999999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41019.800000000003</v>
      </c>
      <c r="D163" s="37">
        <v>41210.233333333337</v>
      </c>
      <c r="E163" s="37">
        <v>40549.716666666674</v>
      </c>
      <c r="F163" s="37">
        <v>40079.633333333339</v>
      </c>
      <c r="G163" s="37">
        <v>39419.116666666676</v>
      </c>
      <c r="H163" s="37">
        <v>41680.316666666673</v>
      </c>
      <c r="I163" s="37">
        <v>42340.833333333336</v>
      </c>
      <c r="J163" s="37">
        <v>42810.916666666672</v>
      </c>
      <c r="K163" s="28">
        <v>41870.75</v>
      </c>
      <c r="L163" s="28">
        <v>40740.15</v>
      </c>
      <c r="M163" s="28">
        <v>0.18653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208.35</v>
      </c>
      <c r="D164" s="37">
        <v>209.58333333333334</v>
      </c>
      <c r="E164" s="37">
        <v>206.81666666666669</v>
      </c>
      <c r="F164" s="37">
        <v>205.28333333333336</v>
      </c>
      <c r="G164" s="37">
        <v>202.51666666666671</v>
      </c>
      <c r="H164" s="37">
        <v>211.11666666666667</v>
      </c>
      <c r="I164" s="37">
        <v>213.88333333333333</v>
      </c>
      <c r="J164" s="37">
        <v>215.41666666666666</v>
      </c>
      <c r="K164" s="28">
        <v>212.35</v>
      </c>
      <c r="L164" s="28">
        <v>208.05</v>
      </c>
      <c r="M164" s="28">
        <v>13.995139999999999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4292.45</v>
      </c>
      <c r="D165" s="37">
        <v>4305.1166666666659</v>
      </c>
      <c r="E165" s="37">
        <v>4267.3333333333321</v>
      </c>
      <c r="F165" s="37">
        <v>4242.2166666666662</v>
      </c>
      <c r="G165" s="37">
        <v>4204.4333333333325</v>
      </c>
      <c r="H165" s="37">
        <v>4330.2333333333318</v>
      </c>
      <c r="I165" s="37">
        <v>4368.0166666666664</v>
      </c>
      <c r="J165" s="37">
        <v>4393.1333333333314</v>
      </c>
      <c r="K165" s="28">
        <v>4342.8999999999996</v>
      </c>
      <c r="L165" s="28">
        <v>4280</v>
      </c>
      <c r="M165" s="28">
        <v>0.26579000000000003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2426.3000000000002</v>
      </c>
      <c r="D166" s="37">
        <v>2426.1333333333337</v>
      </c>
      <c r="E166" s="37">
        <v>2398.9666666666672</v>
      </c>
      <c r="F166" s="37">
        <v>2371.6333333333337</v>
      </c>
      <c r="G166" s="37">
        <v>2344.4666666666672</v>
      </c>
      <c r="H166" s="37">
        <v>2453.4666666666672</v>
      </c>
      <c r="I166" s="37">
        <v>2480.6333333333341</v>
      </c>
      <c r="J166" s="37">
        <v>2507.9666666666672</v>
      </c>
      <c r="K166" s="28">
        <v>2453.3000000000002</v>
      </c>
      <c r="L166" s="28">
        <v>2398.8000000000002</v>
      </c>
      <c r="M166" s="28">
        <v>1.8748100000000001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2096.9</v>
      </c>
      <c r="D167" s="37">
        <v>2116.85</v>
      </c>
      <c r="E167" s="37">
        <v>2063.7999999999997</v>
      </c>
      <c r="F167" s="37">
        <v>2030.6999999999998</v>
      </c>
      <c r="G167" s="37">
        <v>1977.6499999999996</v>
      </c>
      <c r="H167" s="37">
        <v>2149.9499999999998</v>
      </c>
      <c r="I167" s="37">
        <v>2203</v>
      </c>
      <c r="J167" s="37">
        <v>2236.1</v>
      </c>
      <c r="K167" s="28">
        <v>2169.9</v>
      </c>
      <c r="L167" s="28">
        <v>2083.75</v>
      </c>
      <c r="M167" s="28">
        <v>8.3405299999999993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2380.9499999999998</v>
      </c>
      <c r="D168" s="37">
        <v>2377.7333333333331</v>
      </c>
      <c r="E168" s="37">
        <v>2341.2166666666662</v>
      </c>
      <c r="F168" s="37">
        <v>2301.4833333333331</v>
      </c>
      <c r="G168" s="37">
        <v>2264.9666666666662</v>
      </c>
      <c r="H168" s="37">
        <v>2417.4666666666662</v>
      </c>
      <c r="I168" s="37">
        <v>2453.9833333333336</v>
      </c>
      <c r="J168" s="37">
        <v>2493.7166666666662</v>
      </c>
      <c r="K168" s="28">
        <v>2414.25</v>
      </c>
      <c r="L168" s="28">
        <v>2338</v>
      </c>
      <c r="M168" s="28">
        <v>3.3851399999999998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118.5</v>
      </c>
      <c r="D169" s="37">
        <v>118.26666666666667</v>
      </c>
      <c r="E169" s="37">
        <v>117.03333333333333</v>
      </c>
      <c r="F169" s="37">
        <v>115.56666666666666</v>
      </c>
      <c r="G169" s="37">
        <v>114.33333333333333</v>
      </c>
      <c r="H169" s="37">
        <v>119.73333333333333</v>
      </c>
      <c r="I169" s="37">
        <v>120.96666666666665</v>
      </c>
      <c r="J169" s="37">
        <v>122.43333333333334</v>
      </c>
      <c r="K169" s="28">
        <v>119.5</v>
      </c>
      <c r="L169" s="28">
        <v>116.8</v>
      </c>
      <c r="M169" s="28">
        <v>55.572150000000001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198.15</v>
      </c>
      <c r="D170" s="37">
        <v>197.56666666666669</v>
      </c>
      <c r="E170" s="37">
        <v>196.13333333333338</v>
      </c>
      <c r="F170" s="37">
        <v>194.1166666666667</v>
      </c>
      <c r="G170" s="37">
        <v>192.68333333333339</v>
      </c>
      <c r="H170" s="37">
        <v>199.58333333333337</v>
      </c>
      <c r="I170" s="37">
        <v>201.01666666666671</v>
      </c>
      <c r="J170" s="37">
        <v>203.03333333333336</v>
      </c>
      <c r="K170" s="28">
        <v>199</v>
      </c>
      <c r="L170" s="28">
        <v>195.55</v>
      </c>
      <c r="M170" s="28">
        <v>80.119789999999995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446.35</v>
      </c>
      <c r="D171" s="37">
        <v>445.70000000000005</v>
      </c>
      <c r="E171" s="37">
        <v>439.60000000000008</v>
      </c>
      <c r="F171" s="37">
        <v>432.85</v>
      </c>
      <c r="G171" s="37">
        <v>426.75000000000006</v>
      </c>
      <c r="H171" s="37">
        <v>452.4500000000001</v>
      </c>
      <c r="I171" s="37">
        <v>458.55</v>
      </c>
      <c r="J171" s="37">
        <v>465.30000000000013</v>
      </c>
      <c r="K171" s="28">
        <v>451.8</v>
      </c>
      <c r="L171" s="28">
        <v>438.95</v>
      </c>
      <c r="M171" s="28">
        <v>8.0145999999999997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15529.8</v>
      </c>
      <c r="D172" s="37">
        <v>15500.116666666667</v>
      </c>
      <c r="E172" s="37">
        <v>15229.683333333334</v>
      </c>
      <c r="F172" s="37">
        <v>14929.566666666668</v>
      </c>
      <c r="G172" s="37">
        <v>14659.133333333335</v>
      </c>
      <c r="H172" s="37">
        <v>15800.233333333334</v>
      </c>
      <c r="I172" s="37">
        <v>16070.666666666664</v>
      </c>
      <c r="J172" s="37">
        <v>16370.783333333333</v>
      </c>
      <c r="K172" s="28">
        <v>15770.55</v>
      </c>
      <c r="L172" s="28">
        <v>15200</v>
      </c>
      <c r="M172" s="28">
        <v>9.0819999999999998E-2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37.5</v>
      </c>
      <c r="D173" s="37">
        <v>37.5</v>
      </c>
      <c r="E173" s="37">
        <v>37.200000000000003</v>
      </c>
      <c r="F173" s="37">
        <v>36.900000000000006</v>
      </c>
      <c r="G173" s="37">
        <v>36.600000000000009</v>
      </c>
      <c r="H173" s="37">
        <v>37.799999999999997</v>
      </c>
      <c r="I173" s="37">
        <v>38.099999999999994</v>
      </c>
      <c r="J173" s="37">
        <v>38.399999999999991</v>
      </c>
      <c r="K173" s="28">
        <v>37.799999999999997</v>
      </c>
      <c r="L173" s="28">
        <v>37.200000000000003</v>
      </c>
      <c r="M173" s="28">
        <v>346.70089999999999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137.94999999999999</v>
      </c>
      <c r="D174" s="37">
        <v>139.04999999999998</v>
      </c>
      <c r="E174" s="37">
        <v>136.39999999999998</v>
      </c>
      <c r="F174" s="37">
        <v>134.85</v>
      </c>
      <c r="G174" s="37">
        <v>132.19999999999999</v>
      </c>
      <c r="H174" s="37">
        <v>140.59999999999997</v>
      </c>
      <c r="I174" s="37">
        <v>143.25</v>
      </c>
      <c r="J174" s="37">
        <v>144.79999999999995</v>
      </c>
      <c r="K174" s="28">
        <v>141.69999999999999</v>
      </c>
      <c r="L174" s="28">
        <v>137.5</v>
      </c>
      <c r="M174" s="28">
        <v>88.204369999999997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125.5</v>
      </c>
      <c r="D175" s="37">
        <v>125.76666666666665</v>
      </c>
      <c r="E175" s="37">
        <v>124.0833333333333</v>
      </c>
      <c r="F175" s="37">
        <v>122.66666666666664</v>
      </c>
      <c r="G175" s="37">
        <v>120.98333333333329</v>
      </c>
      <c r="H175" s="37">
        <v>127.18333333333331</v>
      </c>
      <c r="I175" s="37">
        <v>128.86666666666665</v>
      </c>
      <c r="J175" s="37">
        <v>130.2833333333333</v>
      </c>
      <c r="K175" s="28">
        <v>127.45</v>
      </c>
      <c r="L175" s="28">
        <v>124.35</v>
      </c>
      <c r="M175" s="28">
        <v>26.670970000000001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2399.9</v>
      </c>
      <c r="D176" s="37">
        <v>2407.3333333333335</v>
      </c>
      <c r="E176" s="37">
        <v>2377.166666666667</v>
      </c>
      <c r="F176" s="37">
        <v>2354.4333333333334</v>
      </c>
      <c r="G176" s="37">
        <v>2324.2666666666669</v>
      </c>
      <c r="H176" s="37">
        <v>2430.0666666666671</v>
      </c>
      <c r="I176" s="37">
        <v>2460.233333333334</v>
      </c>
      <c r="J176" s="37">
        <v>2482.9666666666672</v>
      </c>
      <c r="K176" s="28">
        <v>2437.5</v>
      </c>
      <c r="L176" s="28">
        <v>2384.6</v>
      </c>
      <c r="M176" s="28">
        <v>51.259680000000003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802.45</v>
      </c>
      <c r="D177" s="37">
        <v>809.94999999999993</v>
      </c>
      <c r="E177" s="37">
        <v>793.49999999999989</v>
      </c>
      <c r="F177" s="37">
        <v>784.55</v>
      </c>
      <c r="G177" s="37">
        <v>768.09999999999991</v>
      </c>
      <c r="H177" s="37">
        <v>818.89999999999986</v>
      </c>
      <c r="I177" s="37">
        <v>835.34999999999991</v>
      </c>
      <c r="J177" s="37">
        <v>844.29999999999984</v>
      </c>
      <c r="K177" s="28">
        <v>826.4</v>
      </c>
      <c r="L177" s="28">
        <v>801</v>
      </c>
      <c r="M177" s="28">
        <v>11.516249999999999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1134.75</v>
      </c>
      <c r="D178" s="37">
        <v>1136.0833333333333</v>
      </c>
      <c r="E178" s="37">
        <v>1121.6666666666665</v>
      </c>
      <c r="F178" s="37">
        <v>1108.5833333333333</v>
      </c>
      <c r="G178" s="37">
        <v>1094.1666666666665</v>
      </c>
      <c r="H178" s="37">
        <v>1149.1666666666665</v>
      </c>
      <c r="I178" s="37">
        <v>1163.583333333333</v>
      </c>
      <c r="J178" s="37">
        <v>1176.6666666666665</v>
      </c>
      <c r="K178" s="28">
        <v>1150.5</v>
      </c>
      <c r="L178" s="28">
        <v>1123</v>
      </c>
      <c r="M178" s="28">
        <v>10.20384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2375.4</v>
      </c>
      <c r="D179" s="37">
        <v>2372.1166666666668</v>
      </c>
      <c r="E179" s="37">
        <v>2337.2833333333338</v>
      </c>
      <c r="F179" s="37">
        <v>2299.166666666667</v>
      </c>
      <c r="G179" s="37">
        <v>2264.3333333333339</v>
      </c>
      <c r="H179" s="37">
        <v>2410.2333333333336</v>
      </c>
      <c r="I179" s="37">
        <v>2445.0666666666666</v>
      </c>
      <c r="J179" s="37">
        <v>2483.1833333333334</v>
      </c>
      <c r="K179" s="28">
        <v>2406.9499999999998</v>
      </c>
      <c r="L179" s="28">
        <v>2334</v>
      </c>
      <c r="M179" s="28">
        <v>3.9465699999999999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7172.7</v>
      </c>
      <c r="D180" s="37">
        <v>7199.7166666666672</v>
      </c>
      <c r="E180" s="37">
        <v>7121.4333333333343</v>
      </c>
      <c r="F180" s="37">
        <v>7070.166666666667</v>
      </c>
      <c r="G180" s="37">
        <v>6991.8833333333341</v>
      </c>
      <c r="H180" s="37">
        <v>7250.9833333333345</v>
      </c>
      <c r="I180" s="37">
        <v>7329.2666666666673</v>
      </c>
      <c r="J180" s="37">
        <v>7380.5333333333347</v>
      </c>
      <c r="K180" s="28">
        <v>7278</v>
      </c>
      <c r="L180" s="28">
        <v>7148.45</v>
      </c>
      <c r="M180" s="28">
        <v>0.10571999999999999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24678.35</v>
      </c>
      <c r="D181" s="37">
        <v>24573.8</v>
      </c>
      <c r="E181" s="37">
        <v>24154.6</v>
      </c>
      <c r="F181" s="37">
        <v>23630.85</v>
      </c>
      <c r="G181" s="37">
        <v>23211.649999999998</v>
      </c>
      <c r="H181" s="37">
        <v>25097.55</v>
      </c>
      <c r="I181" s="37">
        <v>25516.750000000004</v>
      </c>
      <c r="J181" s="37">
        <v>26040.5</v>
      </c>
      <c r="K181" s="28">
        <v>24993</v>
      </c>
      <c r="L181" s="28">
        <v>24050.05</v>
      </c>
      <c r="M181" s="28">
        <v>0.65698000000000001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1220.2</v>
      </c>
      <c r="D182" s="37">
        <v>1227.6166666666666</v>
      </c>
      <c r="E182" s="37">
        <v>1202.6833333333332</v>
      </c>
      <c r="F182" s="37">
        <v>1185.1666666666665</v>
      </c>
      <c r="G182" s="37">
        <v>1160.2333333333331</v>
      </c>
      <c r="H182" s="37">
        <v>1245.1333333333332</v>
      </c>
      <c r="I182" s="37">
        <v>1270.0666666666666</v>
      </c>
      <c r="J182" s="37">
        <v>1287.5833333333333</v>
      </c>
      <c r="K182" s="28">
        <v>1252.55</v>
      </c>
      <c r="L182" s="28">
        <v>1210.0999999999999</v>
      </c>
      <c r="M182" s="28">
        <v>9.0920299999999994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2415.6</v>
      </c>
      <c r="D183" s="37">
        <v>2432.4</v>
      </c>
      <c r="E183" s="37">
        <v>2389.2000000000003</v>
      </c>
      <c r="F183" s="37">
        <v>2362.8000000000002</v>
      </c>
      <c r="G183" s="37">
        <v>2319.6000000000004</v>
      </c>
      <c r="H183" s="37">
        <v>2458.8000000000002</v>
      </c>
      <c r="I183" s="37">
        <v>2502</v>
      </c>
      <c r="J183" s="37">
        <v>2528.4</v>
      </c>
      <c r="K183" s="28">
        <v>2475.6</v>
      </c>
      <c r="L183" s="28">
        <v>2406</v>
      </c>
      <c r="M183" s="28">
        <v>2.56134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511.85</v>
      </c>
      <c r="D184" s="37">
        <v>511.33333333333331</v>
      </c>
      <c r="E184" s="37">
        <v>505.16666666666663</v>
      </c>
      <c r="F184" s="37">
        <v>498.48333333333329</v>
      </c>
      <c r="G184" s="37">
        <v>492.31666666666661</v>
      </c>
      <c r="H184" s="37">
        <v>518.01666666666665</v>
      </c>
      <c r="I184" s="37">
        <v>524.18333333333328</v>
      </c>
      <c r="J184" s="37">
        <v>530.86666666666667</v>
      </c>
      <c r="K184" s="28">
        <v>517.5</v>
      </c>
      <c r="L184" s="28">
        <v>504.65</v>
      </c>
      <c r="M184" s="28">
        <v>168.66932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95.6</v>
      </c>
      <c r="D185" s="37">
        <v>96.266666666666666</v>
      </c>
      <c r="E185" s="37">
        <v>94.633333333333326</v>
      </c>
      <c r="F185" s="37">
        <v>93.666666666666657</v>
      </c>
      <c r="G185" s="37">
        <v>92.033333333333317</v>
      </c>
      <c r="H185" s="37">
        <v>97.233333333333334</v>
      </c>
      <c r="I185" s="37">
        <v>98.866666666666688</v>
      </c>
      <c r="J185" s="37">
        <v>99.833333333333343</v>
      </c>
      <c r="K185" s="28">
        <v>97.9</v>
      </c>
      <c r="L185" s="28">
        <v>95.3</v>
      </c>
      <c r="M185" s="28">
        <v>247.2679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843.85</v>
      </c>
      <c r="D186" s="37">
        <v>849.11666666666667</v>
      </c>
      <c r="E186" s="37">
        <v>834.23333333333335</v>
      </c>
      <c r="F186" s="37">
        <v>824.61666666666667</v>
      </c>
      <c r="G186" s="37">
        <v>809.73333333333335</v>
      </c>
      <c r="H186" s="37">
        <v>858.73333333333335</v>
      </c>
      <c r="I186" s="37">
        <v>873.61666666666679</v>
      </c>
      <c r="J186" s="37">
        <v>883.23333333333335</v>
      </c>
      <c r="K186" s="28">
        <v>864</v>
      </c>
      <c r="L186" s="28">
        <v>839.5</v>
      </c>
      <c r="M186" s="28">
        <v>23.057130000000001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472.7</v>
      </c>
      <c r="D187" s="37">
        <v>477.4666666666667</v>
      </c>
      <c r="E187" s="37">
        <v>466.23333333333341</v>
      </c>
      <c r="F187" s="37">
        <v>459.76666666666671</v>
      </c>
      <c r="G187" s="37">
        <v>448.53333333333342</v>
      </c>
      <c r="H187" s="37">
        <v>483.93333333333339</v>
      </c>
      <c r="I187" s="37">
        <v>495.16666666666674</v>
      </c>
      <c r="J187" s="37">
        <v>501.63333333333338</v>
      </c>
      <c r="K187" s="28">
        <v>488.7</v>
      </c>
      <c r="L187" s="28">
        <v>471</v>
      </c>
      <c r="M187" s="28">
        <v>13.869719999999999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548.04999999999995</v>
      </c>
      <c r="D188" s="37">
        <v>552.83333333333337</v>
      </c>
      <c r="E188" s="37">
        <v>540.2166666666667</v>
      </c>
      <c r="F188" s="37">
        <v>532.38333333333333</v>
      </c>
      <c r="G188" s="37">
        <v>519.76666666666665</v>
      </c>
      <c r="H188" s="37">
        <v>560.66666666666674</v>
      </c>
      <c r="I188" s="37">
        <v>573.2833333333333</v>
      </c>
      <c r="J188" s="37">
        <v>581.11666666666679</v>
      </c>
      <c r="K188" s="28">
        <v>565.45000000000005</v>
      </c>
      <c r="L188" s="28">
        <v>545</v>
      </c>
      <c r="M188" s="28">
        <v>7.7209399999999997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658.4</v>
      </c>
      <c r="D189" s="37">
        <v>662.23333333333323</v>
      </c>
      <c r="E189" s="37">
        <v>653.16666666666652</v>
      </c>
      <c r="F189" s="37">
        <v>647.93333333333328</v>
      </c>
      <c r="G189" s="37">
        <v>638.86666666666656</v>
      </c>
      <c r="H189" s="37">
        <v>667.46666666666647</v>
      </c>
      <c r="I189" s="37">
        <v>676.5333333333333</v>
      </c>
      <c r="J189" s="37">
        <v>681.76666666666642</v>
      </c>
      <c r="K189" s="28">
        <v>671.3</v>
      </c>
      <c r="L189" s="28">
        <v>657</v>
      </c>
      <c r="M189" s="28">
        <v>17.57845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876.9</v>
      </c>
      <c r="D190" s="37">
        <v>879.80000000000007</v>
      </c>
      <c r="E190" s="37">
        <v>869.10000000000014</v>
      </c>
      <c r="F190" s="37">
        <v>861.30000000000007</v>
      </c>
      <c r="G190" s="37">
        <v>850.60000000000014</v>
      </c>
      <c r="H190" s="37">
        <v>887.60000000000014</v>
      </c>
      <c r="I190" s="37">
        <v>898.30000000000018</v>
      </c>
      <c r="J190" s="37">
        <v>906.10000000000014</v>
      </c>
      <c r="K190" s="28">
        <v>890.5</v>
      </c>
      <c r="L190" s="28">
        <v>872</v>
      </c>
      <c r="M190" s="28">
        <v>11.19313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1233.3499999999999</v>
      </c>
      <c r="D191" s="37">
        <v>1228.4666666666667</v>
      </c>
      <c r="E191" s="37">
        <v>1212.4833333333333</v>
      </c>
      <c r="F191" s="37">
        <v>1191.6166666666666</v>
      </c>
      <c r="G191" s="37">
        <v>1175.6333333333332</v>
      </c>
      <c r="H191" s="37">
        <v>1249.3333333333335</v>
      </c>
      <c r="I191" s="37">
        <v>1265.3166666666671</v>
      </c>
      <c r="J191" s="37">
        <v>1286.1833333333336</v>
      </c>
      <c r="K191" s="28">
        <v>1244.45</v>
      </c>
      <c r="L191" s="28">
        <v>1207.5999999999999</v>
      </c>
      <c r="M191" s="28">
        <v>2.85832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3719.4</v>
      </c>
      <c r="D192" s="37">
        <v>3750.9166666666665</v>
      </c>
      <c r="E192" s="37">
        <v>3674.0333333333328</v>
      </c>
      <c r="F192" s="37">
        <v>3628.6666666666665</v>
      </c>
      <c r="G192" s="37">
        <v>3551.7833333333328</v>
      </c>
      <c r="H192" s="37">
        <v>3796.2833333333328</v>
      </c>
      <c r="I192" s="37">
        <v>3873.166666666667</v>
      </c>
      <c r="J192" s="37">
        <v>3918.5333333333328</v>
      </c>
      <c r="K192" s="28">
        <v>3827.8</v>
      </c>
      <c r="L192" s="28">
        <v>3705.55</v>
      </c>
      <c r="M192" s="28">
        <v>74.659220000000005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713.2</v>
      </c>
      <c r="D193" s="37">
        <v>713.01666666666677</v>
      </c>
      <c r="E193" s="37">
        <v>704.68333333333351</v>
      </c>
      <c r="F193" s="37">
        <v>696.16666666666674</v>
      </c>
      <c r="G193" s="37">
        <v>687.83333333333348</v>
      </c>
      <c r="H193" s="37">
        <v>721.53333333333353</v>
      </c>
      <c r="I193" s="37">
        <v>729.86666666666679</v>
      </c>
      <c r="J193" s="37">
        <v>738.38333333333355</v>
      </c>
      <c r="K193" s="28">
        <v>721.35</v>
      </c>
      <c r="L193" s="28">
        <v>704.5</v>
      </c>
      <c r="M193" s="28">
        <v>15.42807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6733</v>
      </c>
      <c r="D194" s="37">
        <v>6795.666666666667</v>
      </c>
      <c r="E194" s="37">
        <v>6647.7333333333336</v>
      </c>
      <c r="F194" s="37">
        <v>6562.4666666666662</v>
      </c>
      <c r="G194" s="37">
        <v>6414.5333333333328</v>
      </c>
      <c r="H194" s="37">
        <v>6880.9333333333343</v>
      </c>
      <c r="I194" s="37">
        <v>7028.8666666666668</v>
      </c>
      <c r="J194" s="37">
        <v>7114.133333333335</v>
      </c>
      <c r="K194" s="28">
        <v>6943.6</v>
      </c>
      <c r="L194" s="28">
        <v>6710.4</v>
      </c>
      <c r="M194" s="28">
        <v>2.35154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494.45</v>
      </c>
      <c r="D195" s="37">
        <v>493.64999999999992</v>
      </c>
      <c r="E195" s="37">
        <v>486.89999999999986</v>
      </c>
      <c r="F195" s="37">
        <v>479.34999999999997</v>
      </c>
      <c r="G195" s="37">
        <v>472.59999999999991</v>
      </c>
      <c r="H195" s="37">
        <v>501.19999999999982</v>
      </c>
      <c r="I195" s="37">
        <v>507.94999999999993</v>
      </c>
      <c r="J195" s="37">
        <v>515.49999999999977</v>
      </c>
      <c r="K195" s="28">
        <v>500.4</v>
      </c>
      <c r="L195" s="28">
        <v>486.1</v>
      </c>
      <c r="M195" s="28">
        <v>225.92160999999999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225</v>
      </c>
      <c r="D196" s="37">
        <v>224.96666666666667</v>
      </c>
      <c r="E196" s="37">
        <v>222.28333333333333</v>
      </c>
      <c r="F196" s="37">
        <v>219.56666666666666</v>
      </c>
      <c r="G196" s="37">
        <v>216.88333333333333</v>
      </c>
      <c r="H196" s="37">
        <v>227.68333333333334</v>
      </c>
      <c r="I196" s="37">
        <v>230.36666666666667</v>
      </c>
      <c r="J196" s="37">
        <v>233.08333333333334</v>
      </c>
      <c r="K196" s="28">
        <v>227.65</v>
      </c>
      <c r="L196" s="28">
        <v>222.25</v>
      </c>
      <c r="M196" s="28">
        <v>246.57963000000001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1181.8499999999999</v>
      </c>
      <c r="D197" s="37">
        <v>1186.0833333333333</v>
      </c>
      <c r="E197" s="37">
        <v>1170.1666666666665</v>
      </c>
      <c r="F197" s="37">
        <v>1158.4833333333333</v>
      </c>
      <c r="G197" s="37">
        <v>1142.5666666666666</v>
      </c>
      <c r="H197" s="37">
        <v>1197.7666666666664</v>
      </c>
      <c r="I197" s="37">
        <v>1213.6833333333329</v>
      </c>
      <c r="J197" s="37">
        <v>1225.3666666666663</v>
      </c>
      <c r="K197" s="28">
        <v>1202</v>
      </c>
      <c r="L197" s="28">
        <v>1174.4000000000001</v>
      </c>
      <c r="M197" s="28">
        <v>49.787320000000001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1418.2</v>
      </c>
      <c r="D198" s="37">
        <v>1422.7666666666664</v>
      </c>
      <c r="E198" s="37">
        <v>1405.5333333333328</v>
      </c>
      <c r="F198" s="37">
        <v>1392.8666666666663</v>
      </c>
      <c r="G198" s="37">
        <v>1375.6333333333328</v>
      </c>
      <c r="H198" s="37">
        <v>1435.4333333333329</v>
      </c>
      <c r="I198" s="37">
        <v>1452.6666666666665</v>
      </c>
      <c r="J198" s="37">
        <v>1465.333333333333</v>
      </c>
      <c r="K198" s="28">
        <v>1440</v>
      </c>
      <c r="L198" s="28">
        <v>1410.1</v>
      </c>
      <c r="M198" s="28">
        <v>21.094609999999999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823.95</v>
      </c>
      <c r="D199" s="37">
        <v>822.85</v>
      </c>
      <c r="E199" s="37">
        <v>806.5</v>
      </c>
      <c r="F199" s="37">
        <v>789.05</v>
      </c>
      <c r="G199" s="37">
        <v>772.69999999999993</v>
      </c>
      <c r="H199" s="37">
        <v>840.30000000000007</v>
      </c>
      <c r="I199" s="37">
        <v>856.6500000000002</v>
      </c>
      <c r="J199" s="37">
        <v>874.10000000000014</v>
      </c>
      <c r="K199" s="28">
        <v>839.2</v>
      </c>
      <c r="L199" s="28">
        <v>805.4</v>
      </c>
      <c r="M199" s="28">
        <v>9.1284799999999997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2454.35</v>
      </c>
      <c r="D200" s="37">
        <v>2451.1333333333337</v>
      </c>
      <c r="E200" s="37">
        <v>2414.2666666666673</v>
      </c>
      <c r="F200" s="37">
        <v>2374.1833333333338</v>
      </c>
      <c r="G200" s="37">
        <v>2337.3166666666675</v>
      </c>
      <c r="H200" s="37">
        <v>2491.2166666666672</v>
      </c>
      <c r="I200" s="37">
        <v>2528.083333333333</v>
      </c>
      <c r="J200" s="37">
        <v>2568.166666666667</v>
      </c>
      <c r="K200" s="28">
        <v>2488</v>
      </c>
      <c r="L200" s="28">
        <v>2411.0500000000002</v>
      </c>
      <c r="M200" s="28">
        <v>7.8856799999999998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2654.9</v>
      </c>
      <c r="D201" s="37">
        <v>2646.2333333333336</v>
      </c>
      <c r="E201" s="37">
        <v>2623.7666666666673</v>
      </c>
      <c r="F201" s="37">
        <v>2592.6333333333337</v>
      </c>
      <c r="G201" s="37">
        <v>2570.1666666666674</v>
      </c>
      <c r="H201" s="37">
        <v>2677.3666666666672</v>
      </c>
      <c r="I201" s="37">
        <v>2699.8333333333335</v>
      </c>
      <c r="J201" s="37">
        <v>2730.9666666666672</v>
      </c>
      <c r="K201" s="28">
        <v>2668.7</v>
      </c>
      <c r="L201" s="28">
        <v>2615.1</v>
      </c>
      <c r="M201" s="28">
        <v>0.87566999999999995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477.65</v>
      </c>
      <c r="D202" s="37">
        <v>478.61666666666662</v>
      </c>
      <c r="E202" s="37">
        <v>472.28333333333325</v>
      </c>
      <c r="F202" s="37">
        <v>466.91666666666663</v>
      </c>
      <c r="G202" s="37">
        <v>460.58333333333326</v>
      </c>
      <c r="H202" s="37">
        <v>483.98333333333323</v>
      </c>
      <c r="I202" s="37">
        <v>490.31666666666661</v>
      </c>
      <c r="J202" s="37">
        <v>495.68333333333322</v>
      </c>
      <c r="K202" s="28">
        <v>484.95</v>
      </c>
      <c r="L202" s="28">
        <v>473.25</v>
      </c>
      <c r="M202" s="28">
        <v>5.5972099999999996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1035.3499999999999</v>
      </c>
      <c r="D203" s="37">
        <v>1033.7166666666665</v>
      </c>
      <c r="E203" s="37">
        <v>1012.633333333333</v>
      </c>
      <c r="F203" s="37">
        <v>989.91666666666652</v>
      </c>
      <c r="G203" s="37">
        <v>968.83333333333303</v>
      </c>
      <c r="H203" s="37">
        <v>1056.4333333333329</v>
      </c>
      <c r="I203" s="37">
        <v>1077.5166666666664</v>
      </c>
      <c r="J203" s="37">
        <v>1100.2333333333329</v>
      </c>
      <c r="K203" s="28">
        <v>1054.8</v>
      </c>
      <c r="L203" s="28">
        <v>1011</v>
      </c>
      <c r="M203" s="28">
        <v>5.7690200000000003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704.15</v>
      </c>
      <c r="D204" s="37">
        <v>710.30000000000007</v>
      </c>
      <c r="E204" s="37">
        <v>695.70000000000016</v>
      </c>
      <c r="F204" s="37">
        <v>687.25000000000011</v>
      </c>
      <c r="G204" s="37">
        <v>672.6500000000002</v>
      </c>
      <c r="H204" s="37">
        <v>718.75000000000011</v>
      </c>
      <c r="I204" s="37">
        <v>733.35</v>
      </c>
      <c r="J204" s="37">
        <v>741.80000000000007</v>
      </c>
      <c r="K204" s="28">
        <v>724.9</v>
      </c>
      <c r="L204" s="28">
        <v>701.85</v>
      </c>
      <c r="M204" s="28">
        <v>25.774550000000001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6813.45</v>
      </c>
      <c r="D205" s="37">
        <v>6839</v>
      </c>
      <c r="E205" s="37">
        <v>6765.45</v>
      </c>
      <c r="F205" s="37">
        <v>6717.45</v>
      </c>
      <c r="G205" s="37">
        <v>6643.9</v>
      </c>
      <c r="H205" s="37">
        <v>6887</v>
      </c>
      <c r="I205" s="37">
        <v>6960.5499999999993</v>
      </c>
      <c r="J205" s="37">
        <v>7008.55</v>
      </c>
      <c r="K205" s="28">
        <v>6912.55</v>
      </c>
      <c r="L205" s="28">
        <v>6791</v>
      </c>
      <c r="M205" s="28">
        <v>4.2434599999999998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42.75</v>
      </c>
      <c r="D206" s="37">
        <v>42.816666666666663</v>
      </c>
      <c r="E206" s="37">
        <v>42.333333333333329</v>
      </c>
      <c r="F206" s="37">
        <v>41.916666666666664</v>
      </c>
      <c r="G206" s="37">
        <v>41.43333333333333</v>
      </c>
      <c r="H206" s="37">
        <v>43.233333333333327</v>
      </c>
      <c r="I206" s="37">
        <v>43.716666666666661</v>
      </c>
      <c r="J206" s="37">
        <v>44.133333333333326</v>
      </c>
      <c r="K206" s="28">
        <v>43.3</v>
      </c>
      <c r="L206" s="28">
        <v>42.4</v>
      </c>
      <c r="M206" s="28">
        <v>80.916150000000002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1525.35</v>
      </c>
      <c r="D207" s="37">
        <v>1530.7333333333333</v>
      </c>
      <c r="E207" s="37">
        <v>1511.6166666666668</v>
      </c>
      <c r="F207" s="37">
        <v>1497.8833333333334</v>
      </c>
      <c r="G207" s="37">
        <v>1478.7666666666669</v>
      </c>
      <c r="H207" s="37">
        <v>1544.4666666666667</v>
      </c>
      <c r="I207" s="37">
        <v>1563.583333333333</v>
      </c>
      <c r="J207" s="37">
        <v>1577.3166666666666</v>
      </c>
      <c r="K207" s="28">
        <v>1549.85</v>
      </c>
      <c r="L207" s="28">
        <v>1517</v>
      </c>
      <c r="M207" s="28">
        <v>2.1441699999999999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838.85</v>
      </c>
      <c r="D208" s="37">
        <v>835.68333333333339</v>
      </c>
      <c r="E208" s="37">
        <v>826.96666666666681</v>
      </c>
      <c r="F208" s="37">
        <v>815.08333333333337</v>
      </c>
      <c r="G208" s="37">
        <v>806.36666666666679</v>
      </c>
      <c r="H208" s="37">
        <v>847.56666666666683</v>
      </c>
      <c r="I208" s="37">
        <v>856.28333333333353</v>
      </c>
      <c r="J208" s="37">
        <v>868.16666666666686</v>
      </c>
      <c r="K208" s="28">
        <v>844.4</v>
      </c>
      <c r="L208" s="28">
        <v>823.8</v>
      </c>
      <c r="M208" s="28">
        <v>11.74568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940.2</v>
      </c>
      <c r="D209" s="37">
        <v>946.4</v>
      </c>
      <c r="E209" s="37">
        <v>923.8</v>
      </c>
      <c r="F209" s="37">
        <v>907.4</v>
      </c>
      <c r="G209" s="37">
        <v>884.8</v>
      </c>
      <c r="H209" s="37">
        <v>962.8</v>
      </c>
      <c r="I209" s="37">
        <v>985.40000000000009</v>
      </c>
      <c r="J209" s="37">
        <v>1001.8</v>
      </c>
      <c r="K209" s="28">
        <v>969</v>
      </c>
      <c r="L209" s="28">
        <v>930</v>
      </c>
      <c r="M209" s="28">
        <v>4.1617499999999996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353.95</v>
      </c>
      <c r="D210" s="37">
        <v>357.55</v>
      </c>
      <c r="E210" s="37">
        <v>349.5</v>
      </c>
      <c r="F210" s="37">
        <v>345.05</v>
      </c>
      <c r="G210" s="37">
        <v>337</v>
      </c>
      <c r="H210" s="37">
        <v>362</v>
      </c>
      <c r="I210" s="37">
        <v>370.05000000000007</v>
      </c>
      <c r="J210" s="37">
        <v>374.5</v>
      </c>
      <c r="K210" s="28">
        <v>365.6</v>
      </c>
      <c r="L210" s="28">
        <v>353.1</v>
      </c>
      <c r="M210" s="28">
        <v>57.936889999999998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11.25</v>
      </c>
      <c r="D211" s="37">
        <v>11.1</v>
      </c>
      <c r="E211" s="37">
        <v>10.549999999999999</v>
      </c>
      <c r="F211" s="37">
        <v>9.85</v>
      </c>
      <c r="G211" s="37">
        <v>9.2999999999999989</v>
      </c>
      <c r="H211" s="37">
        <v>11.799999999999999</v>
      </c>
      <c r="I211" s="37">
        <v>12.35</v>
      </c>
      <c r="J211" s="37">
        <v>13.049999999999999</v>
      </c>
      <c r="K211" s="28">
        <v>11.65</v>
      </c>
      <c r="L211" s="28">
        <v>10.4</v>
      </c>
      <c r="M211" s="28">
        <v>4485.1146399999998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1243.6500000000001</v>
      </c>
      <c r="D212" s="37">
        <v>1248.45</v>
      </c>
      <c r="E212" s="37">
        <v>1231.3000000000002</v>
      </c>
      <c r="F212" s="37">
        <v>1218.95</v>
      </c>
      <c r="G212" s="37">
        <v>1201.8000000000002</v>
      </c>
      <c r="H212" s="37">
        <v>1260.8000000000002</v>
      </c>
      <c r="I212" s="37">
        <v>1277.9500000000003</v>
      </c>
      <c r="J212" s="37">
        <v>1290.3000000000002</v>
      </c>
      <c r="K212" s="28">
        <v>1265.5999999999999</v>
      </c>
      <c r="L212" s="28">
        <v>1236.0999999999999</v>
      </c>
      <c r="M212" s="28">
        <v>20.719270000000002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1694.75</v>
      </c>
      <c r="D213" s="37">
        <v>1690.8999999999999</v>
      </c>
      <c r="E213" s="37">
        <v>1676.7999999999997</v>
      </c>
      <c r="F213" s="37">
        <v>1658.85</v>
      </c>
      <c r="G213" s="37">
        <v>1644.7499999999998</v>
      </c>
      <c r="H213" s="37">
        <v>1708.8499999999997</v>
      </c>
      <c r="I213" s="37">
        <v>1722.9499999999996</v>
      </c>
      <c r="J213" s="37">
        <v>1740.8999999999996</v>
      </c>
      <c r="K213" s="28">
        <v>1705</v>
      </c>
      <c r="L213" s="28">
        <v>1672.95</v>
      </c>
      <c r="M213" s="28">
        <v>0.76288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570.79999999999995</v>
      </c>
      <c r="D214" s="37">
        <v>566.30000000000007</v>
      </c>
      <c r="E214" s="37">
        <v>559.90000000000009</v>
      </c>
      <c r="F214" s="37">
        <v>549</v>
      </c>
      <c r="G214" s="37">
        <v>542.6</v>
      </c>
      <c r="H214" s="37">
        <v>577.20000000000016</v>
      </c>
      <c r="I214" s="37">
        <v>583.6</v>
      </c>
      <c r="J214" s="37">
        <v>594.50000000000023</v>
      </c>
      <c r="K214" s="37">
        <v>572.70000000000005</v>
      </c>
      <c r="L214" s="37">
        <v>555.4</v>
      </c>
      <c r="M214" s="37">
        <v>87.670010000000005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13.65</v>
      </c>
      <c r="D215" s="37">
        <v>13.683333333333335</v>
      </c>
      <c r="E215" s="37">
        <v>13.56666666666667</v>
      </c>
      <c r="F215" s="37">
        <v>13.483333333333334</v>
      </c>
      <c r="G215" s="37">
        <v>13.366666666666669</v>
      </c>
      <c r="H215" s="37">
        <v>13.766666666666671</v>
      </c>
      <c r="I215" s="37">
        <v>13.883333333333335</v>
      </c>
      <c r="J215" s="37">
        <v>13.966666666666672</v>
      </c>
      <c r="K215" s="37">
        <v>13.8</v>
      </c>
      <c r="L215" s="37">
        <v>13.6</v>
      </c>
      <c r="M215" s="37" t="e">
        <v>#N/A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254.35</v>
      </c>
      <c r="D216" s="37">
        <v>256.33333333333331</v>
      </c>
      <c r="E216" s="37">
        <v>250.81666666666661</v>
      </c>
      <c r="F216" s="37">
        <v>247.2833333333333</v>
      </c>
      <c r="G216" s="37">
        <v>241.76666666666659</v>
      </c>
      <c r="H216" s="37">
        <v>259.86666666666662</v>
      </c>
      <c r="I216" s="37">
        <v>265.38333333333338</v>
      </c>
      <c r="J216" s="37">
        <v>268.91666666666663</v>
      </c>
      <c r="K216" s="37">
        <v>261.85000000000002</v>
      </c>
      <c r="L216" s="37">
        <v>252.8</v>
      </c>
      <c r="M216" s="37" t="e">
        <v>#N/A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6"/>
      <c r="B1" s="47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2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9" t="s">
        <v>16</v>
      </c>
      <c r="B9" s="471" t="s">
        <v>18</v>
      </c>
      <c r="C9" s="475" t="s">
        <v>20</v>
      </c>
      <c r="D9" s="475" t="s">
        <v>21</v>
      </c>
      <c r="E9" s="466" t="s">
        <v>22</v>
      </c>
      <c r="F9" s="467"/>
      <c r="G9" s="468"/>
      <c r="H9" s="466" t="s">
        <v>23</v>
      </c>
      <c r="I9" s="467"/>
      <c r="J9" s="468"/>
      <c r="K9" s="23"/>
      <c r="L9" s="24"/>
      <c r="M9" s="50"/>
      <c r="N9" s="1"/>
      <c r="O9" s="1"/>
    </row>
    <row r="10" spans="1:15" ht="42.75" customHeight="1">
      <c r="A10" s="473"/>
      <c r="B10" s="474"/>
      <c r="C10" s="474"/>
      <c r="D10" s="4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7" t="s">
        <v>289</v>
      </c>
      <c r="C11" s="349">
        <v>22156.3</v>
      </c>
      <c r="D11" s="350">
        <v>21965.733333333334</v>
      </c>
      <c r="E11" s="350">
        <v>21690.616666666669</v>
      </c>
      <c r="F11" s="350">
        <v>21224.933333333334</v>
      </c>
      <c r="G11" s="350">
        <v>20949.816666666669</v>
      </c>
      <c r="H11" s="350">
        <v>22431.416666666668</v>
      </c>
      <c r="I11" s="350">
        <v>22706.533333333329</v>
      </c>
      <c r="J11" s="350">
        <v>23172.216666666667</v>
      </c>
      <c r="K11" s="349">
        <v>22240.85</v>
      </c>
      <c r="L11" s="349">
        <v>21500.05</v>
      </c>
      <c r="M11" s="349">
        <v>3.5589999999999997E-2</v>
      </c>
      <c r="N11" s="1"/>
      <c r="O11" s="1"/>
    </row>
    <row r="12" spans="1:15" ht="12" customHeight="1">
      <c r="A12" s="30">
        <v>2</v>
      </c>
      <c r="B12" s="378" t="s">
        <v>294</v>
      </c>
      <c r="C12" s="349">
        <v>493.25</v>
      </c>
      <c r="D12" s="350">
        <v>494.08333333333331</v>
      </c>
      <c r="E12" s="350">
        <v>490.76666666666665</v>
      </c>
      <c r="F12" s="350">
        <v>488.28333333333336</v>
      </c>
      <c r="G12" s="350">
        <v>484.9666666666667</v>
      </c>
      <c r="H12" s="350">
        <v>496.56666666666661</v>
      </c>
      <c r="I12" s="350">
        <v>499.88333333333333</v>
      </c>
      <c r="J12" s="350">
        <v>502.36666666666656</v>
      </c>
      <c r="K12" s="349">
        <v>497.4</v>
      </c>
      <c r="L12" s="349">
        <v>491.6</v>
      </c>
      <c r="M12" s="349">
        <v>1.02227</v>
      </c>
      <c r="N12" s="1"/>
      <c r="O12" s="1"/>
    </row>
    <row r="13" spans="1:15" ht="12" customHeight="1">
      <c r="A13" s="30">
        <v>3</v>
      </c>
      <c r="B13" s="378" t="s">
        <v>39</v>
      </c>
      <c r="C13" s="349">
        <v>935.3</v>
      </c>
      <c r="D13" s="350">
        <v>942.69999999999993</v>
      </c>
      <c r="E13" s="350">
        <v>924.59999999999991</v>
      </c>
      <c r="F13" s="350">
        <v>913.9</v>
      </c>
      <c r="G13" s="350">
        <v>895.8</v>
      </c>
      <c r="H13" s="350">
        <v>953.39999999999986</v>
      </c>
      <c r="I13" s="350">
        <v>971.5</v>
      </c>
      <c r="J13" s="350">
        <v>982.19999999999982</v>
      </c>
      <c r="K13" s="349">
        <v>960.8</v>
      </c>
      <c r="L13" s="349">
        <v>932</v>
      </c>
      <c r="M13" s="349">
        <v>6.6199199999999996</v>
      </c>
      <c r="N13" s="1"/>
      <c r="O13" s="1"/>
    </row>
    <row r="14" spans="1:15" ht="12" customHeight="1">
      <c r="A14" s="30">
        <v>4</v>
      </c>
      <c r="B14" s="378" t="s">
        <v>295</v>
      </c>
      <c r="C14" s="349">
        <v>3017.2</v>
      </c>
      <c r="D14" s="350">
        <v>3016.5666666666671</v>
      </c>
      <c r="E14" s="350">
        <v>2964.6333333333341</v>
      </c>
      <c r="F14" s="350">
        <v>2912.0666666666671</v>
      </c>
      <c r="G14" s="350">
        <v>2860.1333333333341</v>
      </c>
      <c r="H14" s="350">
        <v>3069.1333333333341</v>
      </c>
      <c r="I14" s="350">
        <v>3121.0666666666675</v>
      </c>
      <c r="J14" s="350">
        <v>3173.6333333333341</v>
      </c>
      <c r="K14" s="349">
        <v>3068.5</v>
      </c>
      <c r="L14" s="349">
        <v>2964</v>
      </c>
      <c r="M14" s="349">
        <v>0.59733999999999998</v>
      </c>
      <c r="N14" s="1"/>
      <c r="O14" s="1"/>
    </row>
    <row r="15" spans="1:15" ht="12" customHeight="1">
      <c r="A15" s="30">
        <v>5</v>
      </c>
      <c r="B15" s="378" t="s">
        <v>290</v>
      </c>
      <c r="C15" s="349">
        <v>2101.1</v>
      </c>
      <c r="D15" s="350">
        <v>2081.6666666666665</v>
      </c>
      <c r="E15" s="350">
        <v>2044.4333333333329</v>
      </c>
      <c r="F15" s="350">
        <v>1987.7666666666664</v>
      </c>
      <c r="G15" s="350">
        <v>1950.5333333333328</v>
      </c>
      <c r="H15" s="350">
        <v>2138.333333333333</v>
      </c>
      <c r="I15" s="350">
        <v>2175.5666666666666</v>
      </c>
      <c r="J15" s="350">
        <v>2232.2333333333331</v>
      </c>
      <c r="K15" s="349">
        <v>2118.9</v>
      </c>
      <c r="L15" s="349">
        <v>2025</v>
      </c>
      <c r="M15" s="349">
        <v>3.7544400000000002</v>
      </c>
      <c r="N15" s="1"/>
      <c r="O15" s="1"/>
    </row>
    <row r="16" spans="1:15" ht="12" customHeight="1">
      <c r="A16" s="30">
        <v>6</v>
      </c>
      <c r="B16" s="378" t="s">
        <v>239</v>
      </c>
      <c r="C16" s="349">
        <v>16292.3</v>
      </c>
      <c r="D16" s="350">
        <v>16411.766666666666</v>
      </c>
      <c r="E16" s="350">
        <v>16060.533333333333</v>
      </c>
      <c r="F16" s="350">
        <v>15828.766666666666</v>
      </c>
      <c r="G16" s="350">
        <v>15477.533333333333</v>
      </c>
      <c r="H16" s="350">
        <v>16643.533333333333</v>
      </c>
      <c r="I16" s="350">
        <v>16994.766666666663</v>
      </c>
      <c r="J16" s="350">
        <v>17226.533333333333</v>
      </c>
      <c r="K16" s="349">
        <v>16763</v>
      </c>
      <c r="L16" s="349">
        <v>16180</v>
      </c>
      <c r="M16" s="349">
        <v>0.29532999999999998</v>
      </c>
      <c r="N16" s="1"/>
      <c r="O16" s="1"/>
    </row>
    <row r="17" spans="1:15" ht="12" customHeight="1">
      <c r="A17" s="30">
        <v>7</v>
      </c>
      <c r="B17" s="378" t="s">
        <v>243</v>
      </c>
      <c r="C17" s="349">
        <v>107.6</v>
      </c>
      <c r="D17" s="350">
        <v>109.16666666666667</v>
      </c>
      <c r="E17" s="350">
        <v>105.43333333333334</v>
      </c>
      <c r="F17" s="350">
        <v>103.26666666666667</v>
      </c>
      <c r="G17" s="350">
        <v>99.533333333333331</v>
      </c>
      <c r="H17" s="350">
        <v>111.33333333333334</v>
      </c>
      <c r="I17" s="350">
        <v>115.06666666666666</v>
      </c>
      <c r="J17" s="350">
        <v>117.23333333333335</v>
      </c>
      <c r="K17" s="349">
        <v>112.9</v>
      </c>
      <c r="L17" s="349">
        <v>107</v>
      </c>
      <c r="M17" s="349">
        <v>48.592309999999998</v>
      </c>
      <c r="N17" s="1"/>
      <c r="O17" s="1"/>
    </row>
    <row r="18" spans="1:15" ht="12" customHeight="1">
      <c r="A18" s="30">
        <v>8</v>
      </c>
      <c r="B18" s="378" t="s">
        <v>41</v>
      </c>
      <c r="C18" s="349">
        <v>268.3</v>
      </c>
      <c r="D18" s="350">
        <v>269.56666666666666</v>
      </c>
      <c r="E18" s="350">
        <v>264.93333333333334</v>
      </c>
      <c r="F18" s="350">
        <v>261.56666666666666</v>
      </c>
      <c r="G18" s="350">
        <v>256.93333333333334</v>
      </c>
      <c r="H18" s="350">
        <v>272.93333333333334</v>
      </c>
      <c r="I18" s="350">
        <v>277.56666666666666</v>
      </c>
      <c r="J18" s="350">
        <v>280.93333333333334</v>
      </c>
      <c r="K18" s="349">
        <v>274.2</v>
      </c>
      <c r="L18" s="349">
        <v>266.2</v>
      </c>
      <c r="M18" s="349">
        <v>17.396619999999999</v>
      </c>
      <c r="N18" s="1"/>
      <c r="O18" s="1"/>
    </row>
    <row r="19" spans="1:15" ht="12" customHeight="1">
      <c r="A19" s="30">
        <v>9</v>
      </c>
      <c r="B19" s="378" t="s">
        <v>43</v>
      </c>
      <c r="C19" s="349">
        <v>2184.9</v>
      </c>
      <c r="D19" s="350">
        <v>2180.3833333333332</v>
      </c>
      <c r="E19" s="350">
        <v>2155.5166666666664</v>
      </c>
      <c r="F19" s="350">
        <v>2126.1333333333332</v>
      </c>
      <c r="G19" s="350">
        <v>2101.2666666666664</v>
      </c>
      <c r="H19" s="350">
        <v>2209.7666666666664</v>
      </c>
      <c r="I19" s="350">
        <v>2234.6333333333332</v>
      </c>
      <c r="J19" s="350">
        <v>2264.0166666666664</v>
      </c>
      <c r="K19" s="349">
        <v>2205.25</v>
      </c>
      <c r="L19" s="349">
        <v>2151</v>
      </c>
      <c r="M19" s="349">
        <v>2.9111199999999999</v>
      </c>
      <c r="N19" s="1"/>
      <c r="O19" s="1"/>
    </row>
    <row r="20" spans="1:15" ht="12" customHeight="1">
      <c r="A20" s="30">
        <v>10</v>
      </c>
      <c r="B20" s="378" t="s">
        <v>45</v>
      </c>
      <c r="C20" s="349">
        <v>1685.2</v>
      </c>
      <c r="D20" s="350">
        <v>1698.4333333333334</v>
      </c>
      <c r="E20" s="350">
        <v>1658.0666666666668</v>
      </c>
      <c r="F20" s="350">
        <v>1630.9333333333334</v>
      </c>
      <c r="G20" s="350">
        <v>1590.5666666666668</v>
      </c>
      <c r="H20" s="350">
        <v>1725.5666666666668</v>
      </c>
      <c r="I20" s="350">
        <v>1765.9333333333336</v>
      </c>
      <c r="J20" s="350">
        <v>1793.0666666666668</v>
      </c>
      <c r="K20" s="349">
        <v>1738.8</v>
      </c>
      <c r="L20" s="349">
        <v>1671.3</v>
      </c>
      <c r="M20" s="349">
        <v>14.49291</v>
      </c>
      <c r="N20" s="1"/>
      <c r="O20" s="1"/>
    </row>
    <row r="21" spans="1:15" ht="12" customHeight="1">
      <c r="A21" s="30">
        <v>11</v>
      </c>
      <c r="B21" s="378" t="s">
        <v>240</v>
      </c>
      <c r="C21" s="349">
        <v>1955.9</v>
      </c>
      <c r="D21" s="350">
        <v>1979.3</v>
      </c>
      <c r="E21" s="350">
        <v>1917.6</v>
      </c>
      <c r="F21" s="350">
        <v>1879.3</v>
      </c>
      <c r="G21" s="350">
        <v>1817.6</v>
      </c>
      <c r="H21" s="350">
        <v>2017.6</v>
      </c>
      <c r="I21" s="350">
        <v>2079.3000000000002</v>
      </c>
      <c r="J21" s="350">
        <v>2117.6</v>
      </c>
      <c r="K21" s="349">
        <v>2041</v>
      </c>
      <c r="L21" s="349">
        <v>1941</v>
      </c>
      <c r="M21" s="349">
        <v>4.6649900000000004</v>
      </c>
      <c r="N21" s="1"/>
      <c r="O21" s="1"/>
    </row>
    <row r="22" spans="1:15" ht="12" customHeight="1">
      <c r="A22" s="30">
        <v>12</v>
      </c>
      <c r="B22" s="378" t="s">
        <v>46</v>
      </c>
      <c r="C22" s="349">
        <v>711.1</v>
      </c>
      <c r="D22" s="350">
        <v>715.79999999999984</v>
      </c>
      <c r="E22" s="350">
        <v>704.84999999999968</v>
      </c>
      <c r="F22" s="350">
        <v>698.5999999999998</v>
      </c>
      <c r="G22" s="350">
        <v>687.64999999999964</v>
      </c>
      <c r="H22" s="350">
        <v>722.04999999999973</v>
      </c>
      <c r="I22" s="350">
        <v>732.99999999999977</v>
      </c>
      <c r="J22" s="350">
        <v>739.24999999999977</v>
      </c>
      <c r="K22" s="349">
        <v>726.75</v>
      </c>
      <c r="L22" s="349">
        <v>709.55</v>
      </c>
      <c r="M22" s="349">
        <v>28.05791</v>
      </c>
      <c r="N22" s="1"/>
      <c r="O22" s="1"/>
    </row>
    <row r="23" spans="1:15" ht="12.75" customHeight="1">
      <c r="A23" s="30">
        <v>13</v>
      </c>
      <c r="B23" s="378" t="s">
        <v>242</v>
      </c>
      <c r="C23" s="349">
        <v>1895.9</v>
      </c>
      <c r="D23" s="350">
        <v>1915.3</v>
      </c>
      <c r="E23" s="350">
        <v>1850.6</v>
      </c>
      <c r="F23" s="350">
        <v>1805.3</v>
      </c>
      <c r="G23" s="350">
        <v>1740.6</v>
      </c>
      <c r="H23" s="350">
        <v>1960.6</v>
      </c>
      <c r="I23" s="350">
        <v>2025.3000000000002</v>
      </c>
      <c r="J23" s="350">
        <v>2070.6</v>
      </c>
      <c r="K23" s="349">
        <v>1980</v>
      </c>
      <c r="L23" s="349">
        <v>1870</v>
      </c>
      <c r="M23" s="349">
        <v>0.62790999999999997</v>
      </c>
      <c r="N23" s="1"/>
      <c r="O23" s="1"/>
    </row>
    <row r="24" spans="1:15" ht="12.75" customHeight="1">
      <c r="A24" s="30">
        <v>14</v>
      </c>
      <c r="B24" s="378" t="s">
        <v>296</v>
      </c>
      <c r="C24" s="349">
        <v>288.75</v>
      </c>
      <c r="D24" s="350">
        <v>289.18333333333334</v>
      </c>
      <c r="E24" s="350">
        <v>281.36666666666667</v>
      </c>
      <c r="F24" s="350">
        <v>273.98333333333335</v>
      </c>
      <c r="G24" s="350">
        <v>266.16666666666669</v>
      </c>
      <c r="H24" s="350">
        <v>296.56666666666666</v>
      </c>
      <c r="I24" s="350">
        <v>304.38333333333338</v>
      </c>
      <c r="J24" s="350">
        <v>311.76666666666665</v>
      </c>
      <c r="K24" s="349">
        <v>297</v>
      </c>
      <c r="L24" s="349">
        <v>281.8</v>
      </c>
      <c r="M24" s="349">
        <v>1.7426299999999999</v>
      </c>
      <c r="N24" s="1"/>
      <c r="O24" s="1"/>
    </row>
    <row r="25" spans="1:15" ht="12.75" customHeight="1">
      <c r="A25" s="30">
        <v>15</v>
      </c>
      <c r="B25" s="378" t="s">
        <v>297</v>
      </c>
      <c r="C25" s="349">
        <v>211.8</v>
      </c>
      <c r="D25" s="350">
        <v>213.71666666666667</v>
      </c>
      <c r="E25" s="350">
        <v>208.98333333333335</v>
      </c>
      <c r="F25" s="350">
        <v>206.16666666666669</v>
      </c>
      <c r="G25" s="350">
        <v>201.43333333333337</v>
      </c>
      <c r="H25" s="350">
        <v>216.53333333333333</v>
      </c>
      <c r="I25" s="350">
        <v>221.26666666666662</v>
      </c>
      <c r="J25" s="350">
        <v>224.08333333333331</v>
      </c>
      <c r="K25" s="349">
        <v>218.45</v>
      </c>
      <c r="L25" s="349">
        <v>210.9</v>
      </c>
      <c r="M25" s="349">
        <v>3.2937699999999999</v>
      </c>
      <c r="N25" s="1"/>
      <c r="O25" s="1"/>
    </row>
    <row r="26" spans="1:15" ht="12.75" customHeight="1">
      <c r="A26" s="30">
        <v>16</v>
      </c>
      <c r="B26" s="378" t="s">
        <v>298</v>
      </c>
      <c r="C26" s="349">
        <v>1227.55</v>
      </c>
      <c r="D26" s="350">
        <v>1212.5166666666667</v>
      </c>
      <c r="E26" s="350">
        <v>1175.0333333333333</v>
      </c>
      <c r="F26" s="350">
        <v>1122.5166666666667</v>
      </c>
      <c r="G26" s="350">
        <v>1085.0333333333333</v>
      </c>
      <c r="H26" s="350">
        <v>1265.0333333333333</v>
      </c>
      <c r="I26" s="350">
        <v>1302.5166666666664</v>
      </c>
      <c r="J26" s="350">
        <v>1355.0333333333333</v>
      </c>
      <c r="K26" s="349">
        <v>1250</v>
      </c>
      <c r="L26" s="349">
        <v>1160</v>
      </c>
      <c r="M26" s="349">
        <v>5.3130699999999997</v>
      </c>
      <c r="N26" s="1"/>
      <c r="O26" s="1"/>
    </row>
    <row r="27" spans="1:15" ht="12.75" customHeight="1">
      <c r="A27" s="30">
        <v>17</v>
      </c>
      <c r="B27" s="378" t="s">
        <v>292</v>
      </c>
      <c r="C27" s="349">
        <v>1772.65</v>
      </c>
      <c r="D27" s="350">
        <v>1767.1666666666667</v>
      </c>
      <c r="E27" s="350">
        <v>1750.4833333333336</v>
      </c>
      <c r="F27" s="350">
        <v>1728.3166666666668</v>
      </c>
      <c r="G27" s="350">
        <v>1711.6333333333337</v>
      </c>
      <c r="H27" s="350">
        <v>1789.3333333333335</v>
      </c>
      <c r="I27" s="350">
        <v>1806.0166666666664</v>
      </c>
      <c r="J27" s="350">
        <v>1828.1833333333334</v>
      </c>
      <c r="K27" s="349">
        <v>1783.85</v>
      </c>
      <c r="L27" s="349">
        <v>1745</v>
      </c>
      <c r="M27" s="349">
        <v>0.88297999999999999</v>
      </c>
      <c r="N27" s="1"/>
      <c r="O27" s="1"/>
    </row>
    <row r="28" spans="1:15" ht="12.75" customHeight="1">
      <c r="A28" s="30">
        <v>18</v>
      </c>
      <c r="B28" s="378" t="s">
        <v>244</v>
      </c>
      <c r="C28" s="349">
        <v>1919.05</v>
      </c>
      <c r="D28" s="350">
        <v>1923.0166666666667</v>
      </c>
      <c r="E28" s="350">
        <v>1896.0333333333333</v>
      </c>
      <c r="F28" s="350">
        <v>1873.0166666666667</v>
      </c>
      <c r="G28" s="350">
        <v>1846.0333333333333</v>
      </c>
      <c r="H28" s="350">
        <v>1946.0333333333333</v>
      </c>
      <c r="I28" s="350">
        <v>1973.0166666666664</v>
      </c>
      <c r="J28" s="350">
        <v>1996.0333333333333</v>
      </c>
      <c r="K28" s="349">
        <v>1950</v>
      </c>
      <c r="L28" s="349">
        <v>1900</v>
      </c>
      <c r="M28" s="349">
        <v>0.45901999999999998</v>
      </c>
      <c r="N28" s="1"/>
      <c r="O28" s="1"/>
    </row>
    <row r="29" spans="1:15" ht="12.75" customHeight="1">
      <c r="A29" s="30">
        <v>19</v>
      </c>
      <c r="B29" s="378" t="s">
        <v>299</v>
      </c>
      <c r="C29" s="349">
        <v>88.3</v>
      </c>
      <c r="D29" s="350">
        <v>89.566666666666663</v>
      </c>
      <c r="E29" s="350">
        <v>86.73333333333332</v>
      </c>
      <c r="F29" s="350">
        <v>85.166666666666657</v>
      </c>
      <c r="G29" s="350">
        <v>82.333333333333314</v>
      </c>
      <c r="H29" s="350">
        <v>91.133333333333326</v>
      </c>
      <c r="I29" s="350">
        <v>93.966666666666669</v>
      </c>
      <c r="J29" s="350">
        <v>95.533333333333331</v>
      </c>
      <c r="K29" s="349">
        <v>92.4</v>
      </c>
      <c r="L29" s="349">
        <v>88</v>
      </c>
      <c r="M29" s="349">
        <v>1.4986900000000001</v>
      </c>
      <c r="N29" s="1"/>
      <c r="O29" s="1"/>
    </row>
    <row r="30" spans="1:15" ht="12.75" customHeight="1">
      <c r="A30" s="30">
        <v>20</v>
      </c>
      <c r="B30" s="378" t="s">
        <v>48</v>
      </c>
      <c r="C30" s="349">
        <v>3320.7</v>
      </c>
      <c r="D30" s="350">
        <v>3314.1166666666668</v>
      </c>
      <c r="E30" s="350">
        <v>3279.7333333333336</v>
      </c>
      <c r="F30" s="350">
        <v>3238.7666666666669</v>
      </c>
      <c r="G30" s="350">
        <v>3204.3833333333337</v>
      </c>
      <c r="H30" s="350">
        <v>3355.0833333333335</v>
      </c>
      <c r="I30" s="350">
        <v>3389.4666666666667</v>
      </c>
      <c r="J30" s="350">
        <v>3430.4333333333334</v>
      </c>
      <c r="K30" s="349">
        <v>3348.5</v>
      </c>
      <c r="L30" s="349">
        <v>3273.15</v>
      </c>
      <c r="M30" s="349">
        <v>0.62424999999999997</v>
      </c>
      <c r="N30" s="1"/>
      <c r="O30" s="1"/>
    </row>
    <row r="31" spans="1:15" ht="12.75" customHeight="1">
      <c r="A31" s="30">
        <v>21</v>
      </c>
      <c r="B31" s="378" t="s">
        <v>300</v>
      </c>
      <c r="C31" s="349">
        <v>3012.05</v>
      </c>
      <c r="D31" s="350">
        <v>3029.15</v>
      </c>
      <c r="E31" s="350">
        <v>2983.3</v>
      </c>
      <c r="F31" s="350">
        <v>2954.55</v>
      </c>
      <c r="G31" s="350">
        <v>2908.7000000000003</v>
      </c>
      <c r="H31" s="350">
        <v>3057.9</v>
      </c>
      <c r="I31" s="350">
        <v>3103.7499999999995</v>
      </c>
      <c r="J31" s="350">
        <v>3132.5</v>
      </c>
      <c r="K31" s="349">
        <v>3075</v>
      </c>
      <c r="L31" s="349">
        <v>3000.4</v>
      </c>
      <c r="M31" s="349">
        <v>0.50141000000000002</v>
      </c>
      <c r="N31" s="1"/>
      <c r="O31" s="1"/>
    </row>
    <row r="32" spans="1:15" ht="12.75" customHeight="1">
      <c r="A32" s="30">
        <v>22</v>
      </c>
      <c r="B32" s="378" t="s">
        <v>301</v>
      </c>
      <c r="C32" s="349">
        <v>25.85</v>
      </c>
      <c r="D32" s="350">
        <v>26.150000000000002</v>
      </c>
      <c r="E32" s="350">
        <v>25.450000000000003</v>
      </c>
      <c r="F32" s="350">
        <v>25.05</v>
      </c>
      <c r="G32" s="350">
        <v>24.35</v>
      </c>
      <c r="H32" s="350">
        <v>26.550000000000004</v>
      </c>
      <c r="I32" s="350">
        <v>27.25</v>
      </c>
      <c r="J32" s="350">
        <v>27.650000000000006</v>
      </c>
      <c r="K32" s="349">
        <v>26.85</v>
      </c>
      <c r="L32" s="349">
        <v>25.75</v>
      </c>
      <c r="M32" s="349">
        <v>142.16765000000001</v>
      </c>
      <c r="N32" s="1"/>
      <c r="O32" s="1"/>
    </row>
    <row r="33" spans="1:15" ht="12.75" customHeight="1">
      <c r="A33" s="30">
        <v>23</v>
      </c>
      <c r="B33" s="378" t="s">
        <v>50</v>
      </c>
      <c r="C33" s="349">
        <v>594</v>
      </c>
      <c r="D33" s="350">
        <v>595.13333333333333</v>
      </c>
      <c r="E33" s="350">
        <v>586.91666666666663</v>
      </c>
      <c r="F33" s="350">
        <v>579.83333333333326</v>
      </c>
      <c r="G33" s="350">
        <v>571.61666666666656</v>
      </c>
      <c r="H33" s="350">
        <v>602.2166666666667</v>
      </c>
      <c r="I33" s="350">
        <v>610.43333333333339</v>
      </c>
      <c r="J33" s="350">
        <v>617.51666666666677</v>
      </c>
      <c r="K33" s="349">
        <v>603.35</v>
      </c>
      <c r="L33" s="349">
        <v>588.04999999999995</v>
      </c>
      <c r="M33" s="349">
        <v>6.3598999999999997</v>
      </c>
      <c r="N33" s="1"/>
      <c r="O33" s="1"/>
    </row>
    <row r="34" spans="1:15" ht="12.75" customHeight="1">
      <c r="A34" s="30">
        <v>24</v>
      </c>
      <c r="B34" s="378" t="s">
        <v>302</v>
      </c>
      <c r="C34" s="349">
        <v>3267.8</v>
      </c>
      <c r="D34" s="350">
        <v>3285.3666666666668</v>
      </c>
      <c r="E34" s="350">
        <v>3225.7833333333338</v>
      </c>
      <c r="F34" s="350">
        <v>3183.7666666666669</v>
      </c>
      <c r="G34" s="350">
        <v>3124.1833333333338</v>
      </c>
      <c r="H34" s="350">
        <v>3327.3833333333337</v>
      </c>
      <c r="I34" s="350">
        <v>3386.9666666666667</v>
      </c>
      <c r="J34" s="350">
        <v>3428.9833333333336</v>
      </c>
      <c r="K34" s="349">
        <v>3344.95</v>
      </c>
      <c r="L34" s="349">
        <v>3243.35</v>
      </c>
      <c r="M34" s="349">
        <v>0.35038000000000002</v>
      </c>
      <c r="N34" s="1"/>
      <c r="O34" s="1"/>
    </row>
    <row r="35" spans="1:15" ht="12.75" customHeight="1">
      <c r="A35" s="30">
        <v>25</v>
      </c>
      <c r="B35" s="378" t="s">
        <v>51</v>
      </c>
      <c r="C35" s="349">
        <v>338.55</v>
      </c>
      <c r="D35" s="350">
        <v>337.03333333333336</v>
      </c>
      <c r="E35" s="350">
        <v>332.76666666666671</v>
      </c>
      <c r="F35" s="350">
        <v>326.98333333333335</v>
      </c>
      <c r="G35" s="350">
        <v>322.7166666666667</v>
      </c>
      <c r="H35" s="350">
        <v>342.81666666666672</v>
      </c>
      <c r="I35" s="350">
        <v>347.08333333333337</v>
      </c>
      <c r="J35" s="350">
        <v>352.86666666666673</v>
      </c>
      <c r="K35" s="349">
        <v>341.3</v>
      </c>
      <c r="L35" s="349">
        <v>331.25</v>
      </c>
      <c r="M35" s="349">
        <v>58.125979999999998</v>
      </c>
      <c r="N35" s="1"/>
      <c r="O35" s="1"/>
    </row>
    <row r="36" spans="1:15" ht="12.75" customHeight="1">
      <c r="A36" s="30">
        <v>26</v>
      </c>
      <c r="B36" s="378" t="s">
        <v>855</v>
      </c>
      <c r="C36" s="349">
        <v>1324.95</v>
      </c>
      <c r="D36" s="350">
        <v>1316.9666666666667</v>
      </c>
      <c r="E36" s="350">
        <v>1295.8833333333334</v>
      </c>
      <c r="F36" s="350">
        <v>1266.8166666666668</v>
      </c>
      <c r="G36" s="350">
        <v>1245.7333333333336</v>
      </c>
      <c r="H36" s="350">
        <v>1346.0333333333333</v>
      </c>
      <c r="I36" s="350">
        <v>1367.1166666666663</v>
      </c>
      <c r="J36" s="350">
        <v>1396.1833333333332</v>
      </c>
      <c r="K36" s="349">
        <v>1338.05</v>
      </c>
      <c r="L36" s="349">
        <v>1287.9000000000001</v>
      </c>
      <c r="M36" s="349">
        <v>5.7947800000000003</v>
      </c>
      <c r="N36" s="1"/>
      <c r="O36" s="1"/>
    </row>
    <row r="37" spans="1:15" ht="12.75" customHeight="1">
      <c r="A37" s="30">
        <v>27</v>
      </c>
      <c r="B37" s="378" t="s">
        <v>815</v>
      </c>
      <c r="C37" s="349">
        <v>872.15</v>
      </c>
      <c r="D37" s="350">
        <v>884.08333333333337</v>
      </c>
      <c r="E37" s="350">
        <v>848.16666666666674</v>
      </c>
      <c r="F37" s="350">
        <v>824.18333333333339</v>
      </c>
      <c r="G37" s="350">
        <v>788.26666666666677</v>
      </c>
      <c r="H37" s="350">
        <v>908.06666666666672</v>
      </c>
      <c r="I37" s="350">
        <v>943.98333333333346</v>
      </c>
      <c r="J37" s="350">
        <v>967.9666666666667</v>
      </c>
      <c r="K37" s="349">
        <v>920</v>
      </c>
      <c r="L37" s="349">
        <v>860.1</v>
      </c>
      <c r="M37" s="349">
        <v>0.85521999999999998</v>
      </c>
      <c r="N37" s="1"/>
      <c r="O37" s="1"/>
    </row>
    <row r="38" spans="1:15" ht="12.75" customHeight="1">
      <c r="A38" s="30">
        <v>28</v>
      </c>
      <c r="B38" s="378" t="s">
        <v>293</v>
      </c>
      <c r="C38" s="349">
        <v>829.25</v>
      </c>
      <c r="D38" s="350">
        <v>824.9</v>
      </c>
      <c r="E38" s="350">
        <v>814.34999999999991</v>
      </c>
      <c r="F38" s="350">
        <v>799.44999999999993</v>
      </c>
      <c r="G38" s="350">
        <v>788.89999999999986</v>
      </c>
      <c r="H38" s="350">
        <v>839.8</v>
      </c>
      <c r="I38" s="350">
        <v>850.34999999999991</v>
      </c>
      <c r="J38" s="350">
        <v>865.25</v>
      </c>
      <c r="K38" s="349">
        <v>835.45</v>
      </c>
      <c r="L38" s="349">
        <v>810</v>
      </c>
      <c r="M38" s="349">
        <v>1.8554999999999999</v>
      </c>
      <c r="N38" s="1"/>
      <c r="O38" s="1"/>
    </row>
    <row r="39" spans="1:15" ht="12.75" customHeight="1">
      <c r="A39" s="30">
        <v>29</v>
      </c>
      <c r="B39" s="378" t="s">
        <v>52</v>
      </c>
      <c r="C39" s="349">
        <v>691.9</v>
      </c>
      <c r="D39" s="350">
        <v>692.06666666666661</v>
      </c>
      <c r="E39" s="350">
        <v>684.13333333333321</v>
      </c>
      <c r="F39" s="350">
        <v>676.36666666666656</v>
      </c>
      <c r="G39" s="350">
        <v>668.43333333333317</v>
      </c>
      <c r="H39" s="350">
        <v>699.83333333333326</v>
      </c>
      <c r="I39" s="350">
        <v>707.76666666666665</v>
      </c>
      <c r="J39" s="350">
        <v>715.5333333333333</v>
      </c>
      <c r="K39" s="349">
        <v>700</v>
      </c>
      <c r="L39" s="349">
        <v>684.3</v>
      </c>
      <c r="M39" s="349">
        <v>2.3502999999999998</v>
      </c>
      <c r="N39" s="1"/>
      <c r="O39" s="1"/>
    </row>
    <row r="40" spans="1:15" ht="12.75" customHeight="1">
      <c r="A40" s="30">
        <v>30</v>
      </c>
      <c r="B40" s="378" t="s">
        <v>53</v>
      </c>
      <c r="C40" s="349">
        <v>4426.6499999999996</v>
      </c>
      <c r="D40" s="350">
        <v>4447.4166666666661</v>
      </c>
      <c r="E40" s="350">
        <v>4369.8833333333323</v>
      </c>
      <c r="F40" s="350">
        <v>4313.1166666666659</v>
      </c>
      <c r="G40" s="350">
        <v>4235.5833333333321</v>
      </c>
      <c r="H40" s="350">
        <v>4504.1833333333325</v>
      </c>
      <c r="I40" s="350">
        <v>4581.7166666666653</v>
      </c>
      <c r="J40" s="350">
        <v>4638.4833333333327</v>
      </c>
      <c r="K40" s="349">
        <v>4524.95</v>
      </c>
      <c r="L40" s="349">
        <v>4390.6499999999996</v>
      </c>
      <c r="M40" s="349">
        <v>3.9224600000000001</v>
      </c>
      <c r="N40" s="1"/>
      <c r="O40" s="1"/>
    </row>
    <row r="41" spans="1:15" ht="12.75" customHeight="1">
      <c r="A41" s="30">
        <v>31</v>
      </c>
      <c r="B41" s="378" t="s">
        <v>54</v>
      </c>
      <c r="C41" s="349">
        <v>203.2</v>
      </c>
      <c r="D41" s="350">
        <v>204.48333333333335</v>
      </c>
      <c r="E41" s="350">
        <v>201.2166666666667</v>
      </c>
      <c r="F41" s="350">
        <v>199.23333333333335</v>
      </c>
      <c r="G41" s="350">
        <v>195.9666666666667</v>
      </c>
      <c r="H41" s="350">
        <v>206.4666666666667</v>
      </c>
      <c r="I41" s="350">
        <v>209.73333333333335</v>
      </c>
      <c r="J41" s="350">
        <v>211.7166666666667</v>
      </c>
      <c r="K41" s="349">
        <v>207.75</v>
      </c>
      <c r="L41" s="349">
        <v>202.5</v>
      </c>
      <c r="M41" s="349">
        <v>36.245150000000002</v>
      </c>
      <c r="N41" s="1"/>
      <c r="O41" s="1"/>
    </row>
    <row r="42" spans="1:15" ht="12.75" customHeight="1">
      <c r="A42" s="30">
        <v>32</v>
      </c>
      <c r="B42" s="378" t="s">
        <v>303</v>
      </c>
      <c r="C42" s="349">
        <v>489.45</v>
      </c>
      <c r="D42" s="350">
        <v>492.18333333333334</v>
      </c>
      <c r="E42" s="350">
        <v>478.31666666666666</v>
      </c>
      <c r="F42" s="350">
        <v>467.18333333333334</v>
      </c>
      <c r="G42" s="350">
        <v>453.31666666666666</v>
      </c>
      <c r="H42" s="350">
        <v>503.31666666666666</v>
      </c>
      <c r="I42" s="350">
        <v>517.18333333333339</v>
      </c>
      <c r="J42" s="350">
        <v>528.31666666666661</v>
      </c>
      <c r="K42" s="349">
        <v>506.05</v>
      </c>
      <c r="L42" s="349">
        <v>481.05</v>
      </c>
      <c r="M42" s="349">
        <v>1.7548900000000001</v>
      </c>
      <c r="N42" s="1"/>
      <c r="O42" s="1"/>
    </row>
    <row r="43" spans="1:15" ht="12.75" customHeight="1">
      <c r="A43" s="30">
        <v>33</v>
      </c>
      <c r="B43" s="378" t="s">
        <v>304</v>
      </c>
      <c r="C43" s="349">
        <v>93.25</v>
      </c>
      <c r="D43" s="350">
        <v>94.033333333333346</v>
      </c>
      <c r="E43" s="350">
        <v>90.216666666666697</v>
      </c>
      <c r="F43" s="350">
        <v>87.183333333333351</v>
      </c>
      <c r="G43" s="350">
        <v>83.366666666666703</v>
      </c>
      <c r="H43" s="350">
        <v>97.066666666666691</v>
      </c>
      <c r="I43" s="350">
        <v>100.88333333333333</v>
      </c>
      <c r="J43" s="350">
        <v>103.91666666666669</v>
      </c>
      <c r="K43" s="349">
        <v>97.85</v>
      </c>
      <c r="L43" s="349">
        <v>91</v>
      </c>
      <c r="M43" s="349">
        <v>6.3791700000000002</v>
      </c>
      <c r="N43" s="1"/>
      <c r="O43" s="1"/>
    </row>
    <row r="44" spans="1:15" ht="12.75" customHeight="1">
      <c r="A44" s="30">
        <v>34</v>
      </c>
      <c r="B44" s="378" t="s">
        <v>55</v>
      </c>
      <c r="C44" s="349">
        <v>124.9</v>
      </c>
      <c r="D44" s="350">
        <v>124.95</v>
      </c>
      <c r="E44" s="350">
        <v>123.05000000000001</v>
      </c>
      <c r="F44" s="350">
        <v>121.2</v>
      </c>
      <c r="G44" s="350">
        <v>119.30000000000001</v>
      </c>
      <c r="H44" s="350">
        <v>126.80000000000001</v>
      </c>
      <c r="I44" s="350">
        <v>128.70000000000002</v>
      </c>
      <c r="J44" s="350">
        <v>130.55000000000001</v>
      </c>
      <c r="K44" s="349">
        <v>126.85</v>
      </c>
      <c r="L44" s="349">
        <v>123.1</v>
      </c>
      <c r="M44" s="349">
        <v>117.49844</v>
      </c>
      <c r="N44" s="1"/>
      <c r="O44" s="1"/>
    </row>
    <row r="45" spans="1:15" ht="12.75" customHeight="1">
      <c r="A45" s="30">
        <v>35</v>
      </c>
      <c r="B45" s="378" t="s">
        <v>57</v>
      </c>
      <c r="C45" s="349">
        <v>3251.65</v>
      </c>
      <c r="D45" s="350">
        <v>3244.75</v>
      </c>
      <c r="E45" s="350">
        <v>3211.05</v>
      </c>
      <c r="F45" s="350">
        <v>3170.4500000000003</v>
      </c>
      <c r="G45" s="350">
        <v>3136.7500000000005</v>
      </c>
      <c r="H45" s="350">
        <v>3285.35</v>
      </c>
      <c r="I45" s="350">
        <v>3319.0499999999997</v>
      </c>
      <c r="J45" s="350">
        <v>3359.6499999999996</v>
      </c>
      <c r="K45" s="349">
        <v>3278.45</v>
      </c>
      <c r="L45" s="349">
        <v>3204.15</v>
      </c>
      <c r="M45" s="349">
        <v>5.4747199999999996</v>
      </c>
      <c r="N45" s="1"/>
      <c r="O45" s="1"/>
    </row>
    <row r="46" spans="1:15" ht="12.75" customHeight="1">
      <c r="A46" s="30">
        <v>36</v>
      </c>
      <c r="B46" s="378" t="s">
        <v>305</v>
      </c>
      <c r="C46" s="349">
        <v>182.75</v>
      </c>
      <c r="D46" s="350">
        <v>184.1</v>
      </c>
      <c r="E46" s="350">
        <v>180.64999999999998</v>
      </c>
      <c r="F46" s="350">
        <v>178.54999999999998</v>
      </c>
      <c r="G46" s="350">
        <v>175.09999999999997</v>
      </c>
      <c r="H46" s="350">
        <v>186.2</v>
      </c>
      <c r="I46" s="350">
        <v>189.64999999999998</v>
      </c>
      <c r="J46" s="350">
        <v>191.75</v>
      </c>
      <c r="K46" s="349">
        <v>187.55</v>
      </c>
      <c r="L46" s="349">
        <v>182</v>
      </c>
      <c r="M46" s="349">
        <v>2.7061700000000002</v>
      </c>
      <c r="N46" s="1"/>
      <c r="O46" s="1"/>
    </row>
    <row r="47" spans="1:15" ht="12.75" customHeight="1">
      <c r="A47" s="30">
        <v>37</v>
      </c>
      <c r="B47" s="378" t="s">
        <v>307</v>
      </c>
      <c r="C47" s="349">
        <v>1821.35</v>
      </c>
      <c r="D47" s="350">
        <v>1816.2666666666667</v>
      </c>
      <c r="E47" s="350">
        <v>1788.1333333333332</v>
      </c>
      <c r="F47" s="350">
        <v>1754.9166666666665</v>
      </c>
      <c r="G47" s="350">
        <v>1726.7833333333331</v>
      </c>
      <c r="H47" s="350">
        <v>1849.4833333333333</v>
      </c>
      <c r="I47" s="350">
        <v>1877.616666666667</v>
      </c>
      <c r="J47" s="350">
        <v>1910.8333333333335</v>
      </c>
      <c r="K47" s="349">
        <v>1844.4</v>
      </c>
      <c r="L47" s="349">
        <v>1783.05</v>
      </c>
      <c r="M47" s="349">
        <v>6.0396200000000002</v>
      </c>
      <c r="N47" s="1"/>
      <c r="O47" s="1"/>
    </row>
    <row r="48" spans="1:15" ht="12.75" customHeight="1">
      <c r="A48" s="30">
        <v>38</v>
      </c>
      <c r="B48" s="378" t="s">
        <v>306</v>
      </c>
      <c r="C48" s="349">
        <v>2656.65</v>
      </c>
      <c r="D48" s="350">
        <v>2666.5333333333333</v>
      </c>
      <c r="E48" s="350">
        <v>2625.6666666666665</v>
      </c>
      <c r="F48" s="350">
        <v>2594.6833333333334</v>
      </c>
      <c r="G48" s="350">
        <v>2553.8166666666666</v>
      </c>
      <c r="H48" s="350">
        <v>2697.5166666666664</v>
      </c>
      <c r="I48" s="350">
        <v>2738.3833333333332</v>
      </c>
      <c r="J48" s="350">
        <v>2769.3666666666663</v>
      </c>
      <c r="K48" s="349">
        <v>2707.4</v>
      </c>
      <c r="L48" s="349">
        <v>2635.55</v>
      </c>
      <c r="M48" s="349">
        <v>9.4649999999999998E-2</v>
      </c>
      <c r="N48" s="1"/>
      <c r="O48" s="1"/>
    </row>
    <row r="49" spans="1:15" ht="12.75" customHeight="1">
      <c r="A49" s="30">
        <v>39</v>
      </c>
      <c r="B49" s="378" t="s">
        <v>241</v>
      </c>
      <c r="C49" s="349">
        <v>1591.1</v>
      </c>
      <c r="D49" s="350">
        <v>1616.0166666666667</v>
      </c>
      <c r="E49" s="350">
        <v>1557.0333333333333</v>
      </c>
      <c r="F49" s="350">
        <v>1522.9666666666667</v>
      </c>
      <c r="G49" s="350">
        <v>1463.9833333333333</v>
      </c>
      <c r="H49" s="350">
        <v>1650.0833333333333</v>
      </c>
      <c r="I49" s="350">
        <v>1709.0666666666664</v>
      </c>
      <c r="J49" s="350">
        <v>1743.1333333333332</v>
      </c>
      <c r="K49" s="349">
        <v>1675</v>
      </c>
      <c r="L49" s="349">
        <v>1581.95</v>
      </c>
      <c r="M49" s="349">
        <v>0.65239999999999998</v>
      </c>
      <c r="N49" s="1"/>
      <c r="O49" s="1"/>
    </row>
    <row r="50" spans="1:15" ht="12.75" customHeight="1">
      <c r="A50" s="30">
        <v>40</v>
      </c>
      <c r="B50" s="378" t="s">
        <v>308</v>
      </c>
      <c r="C50" s="349">
        <v>9203.85</v>
      </c>
      <c r="D50" s="350">
        <v>9154.5833333333339</v>
      </c>
      <c r="E50" s="350">
        <v>9049.2666666666682</v>
      </c>
      <c r="F50" s="350">
        <v>8894.6833333333343</v>
      </c>
      <c r="G50" s="350">
        <v>8789.3666666666686</v>
      </c>
      <c r="H50" s="350">
        <v>9309.1666666666679</v>
      </c>
      <c r="I50" s="350">
        <v>9414.4833333333336</v>
      </c>
      <c r="J50" s="350">
        <v>9569.0666666666675</v>
      </c>
      <c r="K50" s="349">
        <v>9259.9</v>
      </c>
      <c r="L50" s="349">
        <v>9000</v>
      </c>
      <c r="M50" s="349">
        <v>0.26796999999999999</v>
      </c>
      <c r="N50" s="1"/>
      <c r="O50" s="1"/>
    </row>
    <row r="51" spans="1:15" ht="12.75" customHeight="1">
      <c r="A51" s="30">
        <v>41</v>
      </c>
      <c r="B51" s="378" t="s">
        <v>59</v>
      </c>
      <c r="C51" s="349">
        <v>1262.05</v>
      </c>
      <c r="D51" s="350">
        <v>1260.8166666666666</v>
      </c>
      <c r="E51" s="350">
        <v>1244.7833333333333</v>
      </c>
      <c r="F51" s="350">
        <v>1227.5166666666667</v>
      </c>
      <c r="G51" s="350">
        <v>1211.4833333333333</v>
      </c>
      <c r="H51" s="350">
        <v>1278.0833333333333</v>
      </c>
      <c r="I51" s="350">
        <v>1294.1166666666666</v>
      </c>
      <c r="J51" s="350">
        <v>1311.3833333333332</v>
      </c>
      <c r="K51" s="349">
        <v>1276.8499999999999</v>
      </c>
      <c r="L51" s="349">
        <v>1243.55</v>
      </c>
      <c r="M51" s="349">
        <v>4.8652899999999999</v>
      </c>
      <c r="N51" s="1"/>
      <c r="O51" s="1"/>
    </row>
    <row r="52" spans="1:15" ht="12.75" customHeight="1">
      <c r="A52" s="30">
        <v>42</v>
      </c>
      <c r="B52" s="378" t="s">
        <v>60</v>
      </c>
      <c r="C52" s="349">
        <v>639.04999999999995</v>
      </c>
      <c r="D52" s="350">
        <v>644.70000000000005</v>
      </c>
      <c r="E52" s="350">
        <v>631.80000000000007</v>
      </c>
      <c r="F52" s="350">
        <v>624.55000000000007</v>
      </c>
      <c r="G52" s="350">
        <v>611.65000000000009</v>
      </c>
      <c r="H52" s="350">
        <v>651.95000000000005</v>
      </c>
      <c r="I52" s="350">
        <v>664.85000000000014</v>
      </c>
      <c r="J52" s="350">
        <v>672.1</v>
      </c>
      <c r="K52" s="349">
        <v>657.6</v>
      </c>
      <c r="L52" s="349">
        <v>637.45000000000005</v>
      </c>
      <c r="M52" s="349">
        <v>19.789349999999999</v>
      </c>
      <c r="N52" s="1"/>
      <c r="O52" s="1"/>
    </row>
    <row r="53" spans="1:15" ht="12.75" customHeight="1">
      <c r="A53" s="30">
        <v>43</v>
      </c>
      <c r="B53" s="378" t="s">
        <v>309</v>
      </c>
      <c r="C53" s="349">
        <v>537.70000000000005</v>
      </c>
      <c r="D53" s="350">
        <v>536.88333333333333</v>
      </c>
      <c r="E53" s="350">
        <v>530.81666666666661</v>
      </c>
      <c r="F53" s="350">
        <v>523.93333333333328</v>
      </c>
      <c r="G53" s="350">
        <v>517.86666666666656</v>
      </c>
      <c r="H53" s="350">
        <v>543.76666666666665</v>
      </c>
      <c r="I53" s="350">
        <v>549.83333333333348</v>
      </c>
      <c r="J53" s="350">
        <v>556.7166666666667</v>
      </c>
      <c r="K53" s="349">
        <v>542.95000000000005</v>
      </c>
      <c r="L53" s="349">
        <v>530</v>
      </c>
      <c r="M53" s="349">
        <v>0.87478</v>
      </c>
      <c r="N53" s="1"/>
      <c r="O53" s="1"/>
    </row>
    <row r="54" spans="1:15" ht="12.75" customHeight="1">
      <c r="A54" s="30">
        <v>44</v>
      </c>
      <c r="B54" s="378" t="s">
        <v>61</v>
      </c>
      <c r="C54" s="349">
        <v>788.85</v>
      </c>
      <c r="D54" s="350">
        <v>787.25</v>
      </c>
      <c r="E54" s="350">
        <v>777.7</v>
      </c>
      <c r="F54" s="350">
        <v>766.55000000000007</v>
      </c>
      <c r="G54" s="350">
        <v>757.00000000000011</v>
      </c>
      <c r="H54" s="350">
        <v>798.4</v>
      </c>
      <c r="I54" s="350">
        <v>807.94999999999993</v>
      </c>
      <c r="J54" s="350">
        <v>819.09999999999991</v>
      </c>
      <c r="K54" s="349">
        <v>796.8</v>
      </c>
      <c r="L54" s="349">
        <v>776.1</v>
      </c>
      <c r="M54" s="349">
        <v>56.352240000000002</v>
      </c>
      <c r="N54" s="1"/>
      <c r="O54" s="1"/>
    </row>
    <row r="55" spans="1:15" ht="12.75" customHeight="1">
      <c r="A55" s="30">
        <v>45</v>
      </c>
      <c r="B55" s="378" t="s">
        <v>62</v>
      </c>
      <c r="C55" s="349">
        <v>3579.5</v>
      </c>
      <c r="D55" s="350">
        <v>3594.9333333333329</v>
      </c>
      <c r="E55" s="350">
        <v>3551.9166666666661</v>
      </c>
      <c r="F55" s="350">
        <v>3524.333333333333</v>
      </c>
      <c r="G55" s="350">
        <v>3481.3166666666662</v>
      </c>
      <c r="H55" s="350">
        <v>3622.516666666666</v>
      </c>
      <c r="I55" s="350">
        <v>3665.5333333333333</v>
      </c>
      <c r="J55" s="350">
        <v>3693.1166666666659</v>
      </c>
      <c r="K55" s="349">
        <v>3637.95</v>
      </c>
      <c r="L55" s="349">
        <v>3567.35</v>
      </c>
      <c r="M55" s="349">
        <v>3.44326</v>
      </c>
      <c r="N55" s="1"/>
      <c r="O55" s="1"/>
    </row>
    <row r="56" spans="1:15" ht="12.75" customHeight="1">
      <c r="A56" s="30">
        <v>46</v>
      </c>
      <c r="B56" s="378" t="s">
        <v>313</v>
      </c>
      <c r="C56" s="349">
        <v>166.95</v>
      </c>
      <c r="D56" s="350">
        <v>168</v>
      </c>
      <c r="E56" s="350">
        <v>164.05</v>
      </c>
      <c r="F56" s="350">
        <v>161.15</v>
      </c>
      <c r="G56" s="350">
        <v>157.20000000000002</v>
      </c>
      <c r="H56" s="350">
        <v>170.9</v>
      </c>
      <c r="I56" s="350">
        <v>174.85</v>
      </c>
      <c r="J56" s="350">
        <v>177.75</v>
      </c>
      <c r="K56" s="349">
        <v>171.95</v>
      </c>
      <c r="L56" s="349">
        <v>165.1</v>
      </c>
      <c r="M56" s="349">
        <v>2.7944900000000001</v>
      </c>
      <c r="N56" s="1"/>
      <c r="O56" s="1"/>
    </row>
    <row r="57" spans="1:15" ht="12.75" customHeight="1">
      <c r="A57" s="30">
        <v>47</v>
      </c>
      <c r="B57" s="378" t="s">
        <v>314</v>
      </c>
      <c r="C57" s="349">
        <v>1174.5</v>
      </c>
      <c r="D57" s="350">
        <v>1172.0833333333333</v>
      </c>
      <c r="E57" s="350">
        <v>1164.1666666666665</v>
      </c>
      <c r="F57" s="350">
        <v>1153.8333333333333</v>
      </c>
      <c r="G57" s="350">
        <v>1145.9166666666665</v>
      </c>
      <c r="H57" s="350">
        <v>1182.4166666666665</v>
      </c>
      <c r="I57" s="350">
        <v>1190.333333333333</v>
      </c>
      <c r="J57" s="350">
        <v>1200.6666666666665</v>
      </c>
      <c r="K57" s="349">
        <v>1180</v>
      </c>
      <c r="L57" s="349">
        <v>1161.75</v>
      </c>
      <c r="M57" s="349">
        <v>0.32357999999999998</v>
      </c>
      <c r="N57" s="1"/>
      <c r="O57" s="1"/>
    </row>
    <row r="58" spans="1:15" ht="12.75" customHeight="1">
      <c r="A58" s="30">
        <v>48</v>
      </c>
      <c r="B58" s="378" t="s">
        <v>64</v>
      </c>
      <c r="C58" s="349">
        <v>16012.25</v>
      </c>
      <c r="D58" s="350">
        <v>16010.133333333333</v>
      </c>
      <c r="E58" s="350">
        <v>15782.116666666667</v>
      </c>
      <c r="F58" s="350">
        <v>15551.983333333334</v>
      </c>
      <c r="G58" s="350">
        <v>15323.966666666667</v>
      </c>
      <c r="H58" s="350">
        <v>16240.266666666666</v>
      </c>
      <c r="I58" s="350">
        <v>16468.283333333333</v>
      </c>
      <c r="J58" s="350">
        <v>16698.416666666664</v>
      </c>
      <c r="K58" s="349">
        <v>16238.15</v>
      </c>
      <c r="L58" s="349">
        <v>15780</v>
      </c>
      <c r="M58" s="349">
        <v>2.2759200000000002</v>
      </c>
      <c r="N58" s="1"/>
      <c r="O58" s="1"/>
    </row>
    <row r="59" spans="1:15" ht="12" customHeight="1">
      <c r="A59" s="30">
        <v>49</v>
      </c>
      <c r="B59" s="378" t="s">
        <v>246</v>
      </c>
      <c r="C59" s="349">
        <v>5352.9</v>
      </c>
      <c r="D59" s="350">
        <v>5313.7</v>
      </c>
      <c r="E59" s="350">
        <v>5250.4</v>
      </c>
      <c r="F59" s="350">
        <v>5147.8999999999996</v>
      </c>
      <c r="G59" s="350">
        <v>5084.5999999999995</v>
      </c>
      <c r="H59" s="350">
        <v>5416.2</v>
      </c>
      <c r="I59" s="350">
        <v>5479.5000000000009</v>
      </c>
      <c r="J59" s="350">
        <v>5582</v>
      </c>
      <c r="K59" s="349">
        <v>5377</v>
      </c>
      <c r="L59" s="349">
        <v>5211.2</v>
      </c>
      <c r="M59" s="349">
        <v>0.21214</v>
      </c>
      <c r="N59" s="1"/>
      <c r="O59" s="1"/>
    </row>
    <row r="60" spans="1:15" ht="12.75" customHeight="1">
      <c r="A60" s="30">
        <v>50</v>
      </c>
      <c r="B60" s="378" t="s">
        <v>65</v>
      </c>
      <c r="C60" s="349">
        <v>7006.35</v>
      </c>
      <c r="D60" s="350">
        <v>6999.416666666667</v>
      </c>
      <c r="E60" s="350">
        <v>6917.9333333333343</v>
      </c>
      <c r="F60" s="350">
        <v>6829.5166666666673</v>
      </c>
      <c r="G60" s="350">
        <v>6748.0333333333347</v>
      </c>
      <c r="H60" s="350">
        <v>7087.8333333333339</v>
      </c>
      <c r="I60" s="350">
        <v>7169.3166666666657</v>
      </c>
      <c r="J60" s="350">
        <v>7257.7333333333336</v>
      </c>
      <c r="K60" s="349">
        <v>7080.9</v>
      </c>
      <c r="L60" s="349">
        <v>6911</v>
      </c>
      <c r="M60" s="349">
        <v>8.1666399999999992</v>
      </c>
      <c r="N60" s="1"/>
      <c r="O60" s="1"/>
    </row>
    <row r="61" spans="1:15" ht="12.75" customHeight="1">
      <c r="A61" s="30">
        <v>51</v>
      </c>
      <c r="B61" s="378" t="s">
        <v>315</v>
      </c>
      <c r="C61" s="349">
        <v>2861.65</v>
      </c>
      <c r="D61" s="350">
        <v>2895.7999999999997</v>
      </c>
      <c r="E61" s="350">
        <v>2815.8499999999995</v>
      </c>
      <c r="F61" s="350">
        <v>2770.0499999999997</v>
      </c>
      <c r="G61" s="350">
        <v>2690.0999999999995</v>
      </c>
      <c r="H61" s="350">
        <v>2941.5999999999995</v>
      </c>
      <c r="I61" s="350">
        <v>3021.5499999999993</v>
      </c>
      <c r="J61" s="350">
        <v>3067.3499999999995</v>
      </c>
      <c r="K61" s="349">
        <v>2975.75</v>
      </c>
      <c r="L61" s="349">
        <v>2850</v>
      </c>
      <c r="M61" s="349">
        <v>1.0593600000000001</v>
      </c>
      <c r="N61" s="1"/>
      <c r="O61" s="1"/>
    </row>
    <row r="62" spans="1:15" ht="12.75" customHeight="1">
      <c r="A62" s="30">
        <v>52</v>
      </c>
      <c r="B62" s="378" t="s">
        <v>66</v>
      </c>
      <c r="C62" s="349">
        <v>1943.45</v>
      </c>
      <c r="D62" s="350">
        <v>1939.2666666666664</v>
      </c>
      <c r="E62" s="350">
        <v>1898.5333333333328</v>
      </c>
      <c r="F62" s="350">
        <v>1853.6166666666663</v>
      </c>
      <c r="G62" s="350">
        <v>1812.8833333333328</v>
      </c>
      <c r="H62" s="350">
        <v>1984.1833333333329</v>
      </c>
      <c r="I62" s="350">
        <v>2024.9166666666665</v>
      </c>
      <c r="J62" s="350">
        <v>2069.833333333333</v>
      </c>
      <c r="K62" s="349">
        <v>1980</v>
      </c>
      <c r="L62" s="349">
        <v>1894.35</v>
      </c>
      <c r="M62" s="349">
        <v>7.55992</v>
      </c>
      <c r="N62" s="1"/>
      <c r="O62" s="1"/>
    </row>
    <row r="63" spans="1:15" ht="12.75" customHeight="1">
      <c r="A63" s="30">
        <v>53</v>
      </c>
      <c r="B63" s="378" t="s">
        <v>316</v>
      </c>
      <c r="C63" s="349">
        <v>393</v>
      </c>
      <c r="D63" s="350">
        <v>395.68333333333334</v>
      </c>
      <c r="E63" s="350">
        <v>387.7166666666667</v>
      </c>
      <c r="F63" s="350">
        <v>382.43333333333334</v>
      </c>
      <c r="G63" s="350">
        <v>374.4666666666667</v>
      </c>
      <c r="H63" s="350">
        <v>400.9666666666667</v>
      </c>
      <c r="I63" s="350">
        <v>408.93333333333328</v>
      </c>
      <c r="J63" s="350">
        <v>414.2166666666667</v>
      </c>
      <c r="K63" s="349">
        <v>403.65</v>
      </c>
      <c r="L63" s="349">
        <v>390.4</v>
      </c>
      <c r="M63" s="349">
        <v>16.428149999999999</v>
      </c>
      <c r="N63" s="1"/>
      <c r="O63" s="1"/>
    </row>
    <row r="64" spans="1:15" ht="12.75" customHeight="1">
      <c r="A64" s="30">
        <v>54</v>
      </c>
      <c r="B64" s="378" t="s">
        <v>67</v>
      </c>
      <c r="C64" s="349">
        <v>314</v>
      </c>
      <c r="D64" s="350">
        <v>315.86666666666662</v>
      </c>
      <c r="E64" s="350">
        <v>310.43333333333322</v>
      </c>
      <c r="F64" s="350">
        <v>306.86666666666662</v>
      </c>
      <c r="G64" s="350">
        <v>301.43333333333322</v>
      </c>
      <c r="H64" s="350">
        <v>319.43333333333322</v>
      </c>
      <c r="I64" s="350">
        <v>324.86666666666662</v>
      </c>
      <c r="J64" s="350">
        <v>328.43333333333322</v>
      </c>
      <c r="K64" s="349">
        <v>321.3</v>
      </c>
      <c r="L64" s="349">
        <v>312.3</v>
      </c>
      <c r="M64" s="349">
        <v>42.877899999999997</v>
      </c>
      <c r="N64" s="1"/>
      <c r="O64" s="1"/>
    </row>
    <row r="65" spans="1:15" ht="12.75" customHeight="1">
      <c r="A65" s="30">
        <v>55</v>
      </c>
      <c r="B65" s="378" t="s">
        <v>68</v>
      </c>
      <c r="C65" s="349">
        <v>103.75</v>
      </c>
      <c r="D65" s="350">
        <v>104.21666666666665</v>
      </c>
      <c r="E65" s="350">
        <v>102.33333333333331</v>
      </c>
      <c r="F65" s="350">
        <v>100.91666666666666</v>
      </c>
      <c r="G65" s="350">
        <v>99.033333333333317</v>
      </c>
      <c r="H65" s="350">
        <v>105.63333333333331</v>
      </c>
      <c r="I65" s="350">
        <v>107.51666666666667</v>
      </c>
      <c r="J65" s="350">
        <v>108.93333333333331</v>
      </c>
      <c r="K65" s="349">
        <v>106.1</v>
      </c>
      <c r="L65" s="349">
        <v>102.8</v>
      </c>
      <c r="M65" s="349">
        <v>401.70256000000001</v>
      </c>
      <c r="N65" s="1"/>
      <c r="O65" s="1"/>
    </row>
    <row r="66" spans="1:15" ht="12.75" customHeight="1">
      <c r="A66" s="30">
        <v>56</v>
      </c>
      <c r="B66" s="378" t="s">
        <v>247</v>
      </c>
      <c r="C66" s="349">
        <v>51.35</v>
      </c>
      <c r="D66" s="350">
        <v>51.633333333333333</v>
      </c>
      <c r="E66" s="350">
        <v>50.716666666666669</v>
      </c>
      <c r="F66" s="350">
        <v>50.083333333333336</v>
      </c>
      <c r="G66" s="350">
        <v>49.166666666666671</v>
      </c>
      <c r="H66" s="350">
        <v>52.266666666666666</v>
      </c>
      <c r="I66" s="350">
        <v>53.183333333333337</v>
      </c>
      <c r="J66" s="350">
        <v>53.816666666666663</v>
      </c>
      <c r="K66" s="349">
        <v>52.55</v>
      </c>
      <c r="L66" s="349">
        <v>51</v>
      </c>
      <c r="M66" s="349">
        <v>37.674160000000001</v>
      </c>
      <c r="N66" s="1"/>
      <c r="O66" s="1"/>
    </row>
    <row r="67" spans="1:15" ht="12.75" customHeight="1">
      <c r="A67" s="30">
        <v>57</v>
      </c>
      <c r="B67" s="378" t="s">
        <v>310</v>
      </c>
      <c r="C67" s="349">
        <v>2742.9</v>
      </c>
      <c r="D67" s="350">
        <v>2755.5666666666671</v>
      </c>
      <c r="E67" s="350">
        <v>2700.233333333334</v>
      </c>
      <c r="F67" s="350">
        <v>2657.5666666666671</v>
      </c>
      <c r="G67" s="350">
        <v>2602.233333333334</v>
      </c>
      <c r="H67" s="350">
        <v>2798.233333333334</v>
      </c>
      <c r="I67" s="350">
        <v>2853.5666666666671</v>
      </c>
      <c r="J67" s="350">
        <v>2896.233333333334</v>
      </c>
      <c r="K67" s="349">
        <v>2810.9</v>
      </c>
      <c r="L67" s="349">
        <v>2712.9</v>
      </c>
      <c r="M67" s="349">
        <v>1.0220100000000001</v>
      </c>
      <c r="N67" s="1"/>
      <c r="O67" s="1"/>
    </row>
    <row r="68" spans="1:15" ht="12.75" customHeight="1">
      <c r="A68" s="30">
        <v>58</v>
      </c>
      <c r="B68" s="378" t="s">
        <v>69</v>
      </c>
      <c r="C68" s="349">
        <v>1888.3</v>
      </c>
      <c r="D68" s="350">
        <v>1892.25</v>
      </c>
      <c r="E68" s="350">
        <v>1864</v>
      </c>
      <c r="F68" s="350">
        <v>1839.7</v>
      </c>
      <c r="G68" s="350">
        <v>1811.45</v>
      </c>
      <c r="H68" s="350">
        <v>1916.55</v>
      </c>
      <c r="I68" s="350">
        <v>1944.8</v>
      </c>
      <c r="J68" s="350">
        <v>1969.1</v>
      </c>
      <c r="K68" s="349">
        <v>1920.5</v>
      </c>
      <c r="L68" s="349">
        <v>1867.95</v>
      </c>
      <c r="M68" s="349">
        <v>3.2490299999999999</v>
      </c>
      <c r="N68" s="1"/>
      <c r="O68" s="1"/>
    </row>
    <row r="69" spans="1:15" ht="12.75" customHeight="1">
      <c r="A69" s="30">
        <v>59</v>
      </c>
      <c r="B69" s="378" t="s">
        <v>318</v>
      </c>
      <c r="C69" s="349">
        <v>4383.6000000000004</v>
      </c>
      <c r="D69" s="350">
        <v>4417.416666666667</v>
      </c>
      <c r="E69" s="350">
        <v>4337.5833333333339</v>
      </c>
      <c r="F69" s="350">
        <v>4291.5666666666666</v>
      </c>
      <c r="G69" s="350">
        <v>4211.7333333333336</v>
      </c>
      <c r="H69" s="350">
        <v>4463.4333333333343</v>
      </c>
      <c r="I69" s="350">
        <v>4543.2666666666682</v>
      </c>
      <c r="J69" s="350">
        <v>4589.2833333333347</v>
      </c>
      <c r="K69" s="349">
        <v>4497.25</v>
      </c>
      <c r="L69" s="349">
        <v>4371.3999999999996</v>
      </c>
      <c r="M69" s="349">
        <v>0.46249000000000001</v>
      </c>
      <c r="N69" s="1"/>
      <c r="O69" s="1"/>
    </row>
    <row r="70" spans="1:15" ht="12.75" customHeight="1">
      <c r="A70" s="30">
        <v>60</v>
      </c>
      <c r="B70" s="378" t="s">
        <v>248</v>
      </c>
      <c r="C70" s="349">
        <v>986.8</v>
      </c>
      <c r="D70" s="350">
        <v>993.16666666666663</v>
      </c>
      <c r="E70" s="350">
        <v>973.63333333333321</v>
      </c>
      <c r="F70" s="350">
        <v>960.46666666666658</v>
      </c>
      <c r="G70" s="350">
        <v>940.93333333333317</v>
      </c>
      <c r="H70" s="350">
        <v>1006.3333333333333</v>
      </c>
      <c r="I70" s="350">
        <v>1025.8666666666668</v>
      </c>
      <c r="J70" s="350">
        <v>1039.0333333333333</v>
      </c>
      <c r="K70" s="349">
        <v>1012.7</v>
      </c>
      <c r="L70" s="349">
        <v>980</v>
      </c>
      <c r="M70" s="349">
        <v>0.45599000000000001</v>
      </c>
      <c r="N70" s="1"/>
      <c r="O70" s="1"/>
    </row>
    <row r="71" spans="1:15" ht="12.75" customHeight="1">
      <c r="A71" s="30">
        <v>61</v>
      </c>
      <c r="B71" s="378" t="s">
        <v>319</v>
      </c>
      <c r="C71" s="349">
        <v>459.7</v>
      </c>
      <c r="D71" s="350">
        <v>462.26666666666671</v>
      </c>
      <c r="E71" s="350">
        <v>452.53333333333342</v>
      </c>
      <c r="F71" s="350">
        <v>445.36666666666673</v>
      </c>
      <c r="G71" s="350">
        <v>435.63333333333344</v>
      </c>
      <c r="H71" s="350">
        <v>469.43333333333339</v>
      </c>
      <c r="I71" s="350">
        <v>479.16666666666663</v>
      </c>
      <c r="J71" s="350">
        <v>486.33333333333337</v>
      </c>
      <c r="K71" s="349">
        <v>472</v>
      </c>
      <c r="L71" s="349">
        <v>455.1</v>
      </c>
      <c r="M71" s="349">
        <v>3.3081299999999998</v>
      </c>
      <c r="N71" s="1"/>
      <c r="O71" s="1"/>
    </row>
    <row r="72" spans="1:15" ht="12.75" customHeight="1">
      <c r="A72" s="30">
        <v>62</v>
      </c>
      <c r="B72" s="378" t="s">
        <v>71</v>
      </c>
      <c r="C72" s="349">
        <v>198.15</v>
      </c>
      <c r="D72" s="350">
        <v>198.95000000000002</v>
      </c>
      <c r="E72" s="350">
        <v>196.05000000000004</v>
      </c>
      <c r="F72" s="350">
        <v>193.95000000000002</v>
      </c>
      <c r="G72" s="350">
        <v>191.05000000000004</v>
      </c>
      <c r="H72" s="350">
        <v>201.05000000000004</v>
      </c>
      <c r="I72" s="350">
        <v>203.95000000000002</v>
      </c>
      <c r="J72" s="350">
        <v>206.05000000000004</v>
      </c>
      <c r="K72" s="349">
        <v>201.85</v>
      </c>
      <c r="L72" s="349">
        <v>196.85</v>
      </c>
      <c r="M72" s="349">
        <v>34.902949999999997</v>
      </c>
      <c r="N72" s="1"/>
      <c r="O72" s="1"/>
    </row>
    <row r="73" spans="1:15" ht="12.75" customHeight="1">
      <c r="A73" s="30">
        <v>63</v>
      </c>
      <c r="B73" s="378" t="s">
        <v>311</v>
      </c>
      <c r="C73" s="349">
        <v>1536.95</v>
      </c>
      <c r="D73" s="350">
        <v>1567.6499999999999</v>
      </c>
      <c r="E73" s="350">
        <v>1489.2999999999997</v>
      </c>
      <c r="F73" s="350">
        <v>1441.6499999999999</v>
      </c>
      <c r="G73" s="350">
        <v>1363.2999999999997</v>
      </c>
      <c r="H73" s="350">
        <v>1615.2999999999997</v>
      </c>
      <c r="I73" s="350">
        <v>1693.6499999999996</v>
      </c>
      <c r="J73" s="350">
        <v>1741.2999999999997</v>
      </c>
      <c r="K73" s="349">
        <v>1646</v>
      </c>
      <c r="L73" s="349">
        <v>1520</v>
      </c>
      <c r="M73" s="349">
        <v>3.9258299999999999</v>
      </c>
      <c r="N73" s="1"/>
      <c r="O73" s="1"/>
    </row>
    <row r="74" spans="1:15" ht="12.75" customHeight="1">
      <c r="A74" s="30">
        <v>64</v>
      </c>
      <c r="B74" s="378" t="s">
        <v>72</v>
      </c>
      <c r="C74" s="349">
        <v>726.65</v>
      </c>
      <c r="D74" s="350">
        <v>730.21666666666658</v>
      </c>
      <c r="E74" s="350">
        <v>721.48333333333312</v>
      </c>
      <c r="F74" s="350">
        <v>716.31666666666649</v>
      </c>
      <c r="G74" s="350">
        <v>707.58333333333303</v>
      </c>
      <c r="H74" s="350">
        <v>735.38333333333321</v>
      </c>
      <c r="I74" s="350">
        <v>744.11666666666656</v>
      </c>
      <c r="J74" s="350">
        <v>749.2833333333333</v>
      </c>
      <c r="K74" s="349">
        <v>738.95</v>
      </c>
      <c r="L74" s="349">
        <v>725.05</v>
      </c>
      <c r="M74" s="349">
        <v>3.7393700000000001</v>
      </c>
      <c r="N74" s="1"/>
      <c r="O74" s="1"/>
    </row>
    <row r="75" spans="1:15" ht="12.75" customHeight="1">
      <c r="A75" s="30">
        <v>65</v>
      </c>
      <c r="B75" s="378" t="s">
        <v>73</v>
      </c>
      <c r="C75" s="349">
        <v>684.4</v>
      </c>
      <c r="D75" s="350">
        <v>686.76666666666677</v>
      </c>
      <c r="E75" s="350">
        <v>674.63333333333355</v>
      </c>
      <c r="F75" s="350">
        <v>664.86666666666679</v>
      </c>
      <c r="G75" s="350">
        <v>652.73333333333358</v>
      </c>
      <c r="H75" s="350">
        <v>696.53333333333353</v>
      </c>
      <c r="I75" s="350">
        <v>708.66666666666674</v>
      </c>
      <c r="J75" s="350">
        <v>718.43333333333351</v>
      </c>
      <c r="K75" s="349">
        <v>698.9</v>
      </c>
      <c r="L75" s="349">
        <v>677</v>
      </c>
      <c r="M75" s="349">
        <v>16.049379999999999</v>
      </c>
      <c r="N75" s="1"/>
      <c r="O75" s="1"/>
    </row>
    <row r="76" spans="1:15" ht="12.75" customHeight="1">
      <c r="A76" s="30">
        <v>66</v>
      </c>
      <c r="B76" s="378" t="s">
        <v>320</v>
      </c>
      <c r="C76" s="349">
        <v>11900.35</v>
      </c>
      <c r="D76" s="350">
        <v>12023.116666666667</v>
      </c>
      <c r="E76" s="350">
        <v>11727.233333333334</v>
      </c>
      <c r="F76" s="350">
        <v>11554.116666666667</v>
      </c>
      <c r="G76" s="350">
        <v>11258.233333333334</v>
      </c>
      <c r="H76" s="350">
        <v>12196.233333333334</v>
      </c>
      <c r="I76" s="350">
        <v>12492.116666666669</v>
      </c>
      <c r="J76" s="350">
        <v>12665.233333333334</v>
      </c>
      <c r="K76" s="349">
        <v>12319</v>
      </c>
      <c r="L76" s="349">
        <v>11850</v>
      </c>
      <c r="M76" s="349">
        <v>1.9619999999999999E-2</v>
      </c>
      <c r="N76" s="1"/>
      <c r="O76" s="1"/>
    </row>
    <row r="77" spans="1:15" ht="12.75" customHeight="1">
      <c r="A77" s="30">
        <v>67</v>
      </c>
      <c r="B77" s="378" t="s">
        <v>75</v>
      </c>
      <c r="C77" s="349">
        <v>709.95</v>
      </c>
      <c r="D77" s="350">
        <v>709.83333333333337</v>
      </c>
      <c r="E77" s="350">
        <v>703.11666666666679</v>
      </c>
      <c r="F77" s="350">
        <v>696.28333333333342</v>
      </c>
      <c r="G77" s="350">
        <v>689.56666666666683</v>
      </c>
      <c r="H77" s="350">
        <v>716.66666666666674</v>
      </c>
      <c r="I77" s="350">
        <v>723.38333333333321</v>
      </c>
      <c r="J77" s="350">
        <v>730.2166666666667</v>
      </c>
      <c r="K77" s="349">
        <v>716.55</v>
      </c>
      <c r="L77" s="349">
        <v>703</v>
      </c>
      <c r="M77" s="349">
        <v>43.074300000000001</v>
      </c>
      <c r="N77" s="1"/>
      <c r="O77" s="1"/>
    </row>
    <row r="78" spans="1:15" ht="12.75" customHeight="1">
      <c r="A78" s="30">
        <v>68</v>
      </c>
      <c r="B78" s="378" t="s">
        <v>76</v>
      </c>
      <c r="C78" s="349">
        <v>50.5</v>
      </c>
      <c r="D78" s="350">
        <v>51.366666666666674</v>
      </c>
      <c r="E78" s="350">
        <v>49.33333333333335</v>
      </c>
      <c r="F78" s="350">
        <v>48.166666666666679</v>
      </c>
      <c r="G78" s="350">
        <v>46.133333333333354</v>
      </c>
      <c r="H78" s="350">
        <v>52.533333333333346</v>
      </c>
      <c r="I78" s="350">
        <v>54.566666666666677</v>
      </c>
      <c r="J78" s="350">
        <v>55.733333333333341</v>
      </c>
      <c r="K78" s="349">
        <v>53.4</v>
      </c>
      <c r="L78" s="349">
        <v>50.2</v>
      </c>
      <c r="M78" s="349">
        <v>442.96863999999999</v>
      </c>
      <c r="N78" s="1"/>
      <c r="O78" s="1"/>
    </row>
    <row r="79" spans="1:15" ht="12.75" customHeight="1">
      <c r="A79" s="30">
        <v>69</v>
      </c>
      <c r="B79" s="378" t="s">
        <v>77</v>
      </c>
      <c r="C79" s="349">
        <v>387.5</v>
      </c>
      <c r="D79" s="350">
        <v>388.23333333333335</v>
      </c>
      <c r="E79" s="350">
        <v>384.26666666666671</v>
      </c>
      <c r="F79" s="350">
        <v>381.03333333333336</v>
      </c>
      <c r="G79" s="350">
        <v>377.06666666666672</v>
      </c>
      <c r="H79" s="350">
        <v>391.4666666666667</v>
      </c>
      <c r="I79" s="350">
        <v>395.43333333333339</v>
      </c>
      <c r="J79" s="350">
        <v>398.66666666666669</v>
      </c>
      <c r="K79" s="349">
        <v>392.2</v>
      </c>
      <c r="L79" s="349">
        <v>385</v>
      </c>
      <c r="M79" s="349">
        <v>11.25934</v>
      </c>
      <c r="N79" s="1"/>
      <c r="O79" s="1"/>
    </row>
    <row r="80" spans="1:15" ht="12.75" customHeight="1">
      <c r="A80" s="30">
        <v>70</v>
      </c>
      <c r="B80" s="378" t="s">
        <v>321</v>
      </c>
      <c r="C80" s="349">
        <v>1114.25</v>
      </c>
      <c r="D80" s="350">
        <v>1119.1000000000001</v>
      </c>
      <c r="E80" s="350">
        <v>1096.2000000000003</v>
      </c>
      <c r="F80" s="350">
        <v>1078.1500000000001</v>
      </c>
      <c r="G80" s="350">
        <v>1055.2500000000002</v>
      </c>
      <c r="H80" s="350">
        <v>1137.1500000000003</v>
      </c>
      <c r="I80" s="350">
        <v>1160.0500000000004</v>
      </c>
      <c r="J80" s="350">
        <v>1178.1000000000004</v>
      </c>
      <c r="K80" s="349">
        <v>1142</v>
      </c>
      <c r="L80" s="349">
        <v>1101.05</v>
      </c>
      <c r="M80" s="349">
        <v>1.2733399999999999</v>
      </c>
      <c r="N80" s="1"/>
      <c r="O80" s="1"/>
    </row>
    <row r="81" spans="1:15" ht="12.75" customHeight="1">
      <c r="A81" s="30">
        <v>71</v>
      </c>
      <c r="B81" s="378" t="s">
        <v>323</v>
      </c>
      <c r="C81" s="349">
        <v>6277.75</v>
      </c>
      <c r="D81" s="350">
        <v>6304.4333333333334</v>
      </c>
      <c r="E81" s="350">
        <v>6159.8666666666668</v>
      </c>
      <c r="F81" s="350">
        <v>6041.9833333333336</v>
      </c>
      <c r="G81" s="350">
        <v>5897.416666666667</v>
      </c>
      <c r="H81" s="350">
        <v>6422.3166666666666</v>
      </c>
      <c r="I81" s="350">
        <v>6566.8833333333341</v>
      </c>
      <c r="J81" s="350">
        <v>6684.7666666666664</v>
      </c>
      <c r="K81" s="349">
        <v>6449</v>
      </c>
      <c r="L81" s="349">
        <v>6186.55</v>
      </c>
      <c r="M81" s="349">
        <v>0.16144</v>
      </c>
      <c r="N81" s="1"/>
      <c r="O81" s="1"/>
    </row>
    <row r="82" spans="1:15" ht="12.75" customHeight="1">
      <c r="A82" s="30">
        <v>72</v>
      </c>
      <c r="B82" s="378" t="s">
        <v>324</v>
      </c>
      <c r="C82" s="349">
        <v>1060.5</v>
      </c>
      <c r="D82" s="350">
        <v>1052.5</v>
      </c>
      <c r="E82" s="350">
        <v>1033</v>
      </c>
      <c r="F82" s="350">
        <v>1005.5</v>
      </c>
      <c r="G82" s="350">
        <v>986</v>
      </c>
      <c r="H82" s="350">
        <v>1080</v>
      </c>
      <c r="I82" s="350">
        <v>1099.5</v>
      </c>
      <c r="J82" s="350">
        <v>1127</v>
      </c>
      <c r="K82" s="349">
        <v>1072</v>
      </c>
      <c r="L82" s="349">
        <v>1025</v>
      </c>
      <c r="M82" s="349">
        <v>2.6924299999999999</v>
      </c>
      <c r="N82" s="1"/>
      <c r="O82" s="1"/>
    </row>
    <row r="83" spans="1:15" ht="12.75" customHeight="1">
      <c r="A83" s="30">
        <v>73</v>
      </c>
      <c r="B83" s="378" t="s">
        <v>78</v>
      </c>
      <c r="C83" s="349">
        <v>15787</v>
      </c>
      <c r="D83" s="350">
        <v>15749.783333333333</v>
      </c>
      <c r="E83" s="350">
        <v>15617.366666666665</v>
      </c>
      <c r="F83" s="350">
        <v>15447.733333333332</v>
      </c>
      <c r="G83" s="350">
        <v>15315.316666666664</v>
      </c>
      <c r="H83" s="350">
        <v>15919.416666666666</v>
      </c>
      <c r="I83" s="350">
        <v>16051.833333333334</v>
      </c>
      <c r="J83" s="350">
        <v>16221.466666666667</v>
      </c>
      <c r="K83" s="349">
        <v>15882.2</v>
      </c>
      <c r="L83" s="349">
        <v>15580.15</v>
      </c>
      <c r="M83" s="349">
        <v>0.16250999999999999</v>
      </c>
      <c r="N83" s="1"/>
      <c r="O83" s="1"/>
    </row>
    <row r="84" spans="1:15" ht="12.75" customHeight="1">
      <c r="A84" s="30">
        <v>74</v>
      </c>
      <c r="B84" s="378" t="s">
        <v>80</v>
      </c>
      <c r="C84" s="349">
        <v>368.75</v>
      </c>
      <c r="D84" s="350">
        <v>368.93333333333334</v>
      </c>
      <c r="E84" s="350">
        <v>364.86666666666667</v>
      </c>
      <c r="F84" s="350">
        <v>360.98333333333335</v>
      </c>
      <c r="G84" s="350">
        <v>356.91666666666669</v>
      </c>
      <c r="H84" s="350">
        <v>372.81666666666666</v>
      </c>
      <c r="I84" s="350">
        <v>376.88333333333338</v>
      </c>
      <c r="J84" s="350">
        <v>380.76666666666665</v>
      </c>
      <c r="K84" s="349">
        <v>373</v>
      </c>
      <c r="L84" s="349">
        <v>365.05</v>
      </c>
      <c r="M84" s="349">
        <v>31.037710000000001</v>
      </c>
      <c r="N84" s="1"/>
      <c r="O84" s="1"/>
    </row>
    <row r="85" spans="1:15" ht="12.75" customHeight="1">
      <c r="A85" s="30">
        <v>75</v>
      </c>
      <c r="B85" s="378" t="s">
        <v>325</v>
      </c>
      <c r="C85" s="349">
        <v>496</v>
      </c>
      <c r="D85" s="350">
        <v>492.73333333333335</v>
      </c>
      <c r="E85" s="350">
        <v>485.56666666666672</v>
      </c>
      <c r="F85" s="350">
        <v>475.13333333333338</v>
      </c>
      <c r="G85" s="350">
        <v>467.96666666666675</v>
      </c>
      <c r="H85" s="350">
        <v>503.16666666666669</v>
      </c>
      <c r="I85" s="350">
        <v>510.33333333333331</v>
      </c>
      <c r="J85" s="350">
        <v>520.76666666666665</v>
      </c>
      <c r="K85" s="349">
        <v>499.9</v>
      </c>
      <c r="L85" s="349">
        <v>482.3</v>
      </c>
      <c r="M85" s="349">
        <v>2.2703899999999999</v>
      </c>
      <c r="N85" s="1"/>
      <c r="O85" s="1"/>
    </row>
    <row r="86" spans="1:15" ht="12.75" customHeight="1">
      <c r="A86" s="30">
        <v>76</v>
      </c>
      <c r="B86" s="378" t="s">
        <v>81</v>
      </c>
      <c r="C86" s="349">
        <v>3475.25</v>
      </c>
      <c r="D86" s="350">
        <v>3468.4166666666665</v>
      </c>
      <c r="E86" s="350">
        <v>3436.833333333333</v>
      </c>
      <c r="F86" s="350">
        <v>3398.4166666666665</v>
      </c>
      <c r="G86" s="350">
        <v>3366.833333333333</v>
      </c>
      <c r="H86" s="350">
        <v>3506.833333333333</v>
      </c>
      <c r="I86" s="350">
        <v>3538.4166666666661</v>
      </c>
      <c r="J86" s="350">
        <v>3576.833333333333</v>
      </c>
      <c r="K86" s="349">
        <v>3500</v>
      </c>
      <c r="L86" s="349">
        <v>3430</v>
      </c>
      <c r="M86" s="349">
        <v>1.38287</v>
      </c>
      <c r="N86" s="1"/>
      <c r="O86" s="1"/>
    </row>
    <row r="87" spans="1:15" ht="12.75" customHeight="1">
      <c r="A87" s="30">
        <v>77</v>
      </c>
      <c r="B87" s="378" t="s">
        <v>312</v>
      </c>
      <c r="C87" s="349">
        <v>2163.65</v>
      </c>
      <c r="D87" s="350">
        <v>2190.8833333333332</v>
      </c>
      <c r="E87" s="350">
        <v>2123.7666666666664</v>
      </c>
      <c r="F87" s="350">
        <v>2083.8833333333332</v>
      </c>
      <c r="G87" s="350">
        <v>2016.7666666666664</v>
      </c>
      <c r="H87" s="350">
        <v>2230.7666666666664</v>
      </c>
      <c r="I87" s="350">
        <v>2297.8833333333332</v>
      </c>
      <c r="J87" s="350">
        <v>2337.7666666666664</v>
      </c>
      <c r="K87" s="349">
        <v>2258</v>
      </c>
      <c r="L87" s="349">
        <v>2151</v>
      </c>
      <c r="M87" s="349">
        <v>12.399649999999999</v>
      </c>
      <c r="N87" s="1"/>
      <c r="O87" s="1"/>
    </row>
    <row r="88" spans="1:15" ht="12.75" customHeight="1">
      <c r="A88" s="30">
        <v>78</v>
      </c>
      <c r="B88" s="378" t="s">
        <v>322</v>
      </c>
      <c r="C88" s="349">
        <v>412.9</v>
      </c>
      <c r="D88" s="350">
        <v>415.14999999999992</v>
      </c>
      <c r="E88" s="350">
        <v>405.34999999999985</v>
      </c>
      <c r="F88" s="350">
        <v>397.79999999999995</v>
      </c>
      <c r="G88" s="350">
        <v>387.99999999999989</v>
      </c>
      <c r="H88" s="350">
        <v>422.69999999999982</v>
      </c>
      <c r="I88" s="350">
        <v>432.49999999999989</v>
      </c>
      <c r="J88" s="350">
        <v>440.04999999999978</v>
      </c>
      <c r="K88" s="349">
        <v>424.95</v>
      </c>
      <c r="L88" s="349">
        <v>407.6</v>
      </c>
      <c r="M88" s="349">
        <v>29.511399999999998</v>
      </c>
      <c r="N88" s="1"/>
      <c r="O88" s="1"/>
    </row>
    <row r="89" spans="1:15" ht="12.75" customHeight="1">
      <c r="A89" s="30">
        <v>79</v>
      </c>
      <c r="B89" s="378" t="s">
        <v>326</v>
      </c>
      <c r="C89" s="349" t="e">
        <v>#N/A</v>
      </c>
      <c r="D89" s="350" t="e">
        <v>#N/A</v>
      </c>
      <c r="E89" s="350" t="e">
        <v>#N/A</v>
      </c>
      <c r="F89" s="350" t="e">
        <v>#N/A</v>
      </c>
      <c r="G89" s="350" t="e">
        <v>#N/A</v>
      </c>
      <c r="H89" s="350" t="e">
        <v>#N/A</v>
      </c>
      <c r="I89" s="350" t="e">
        <v>#N/A</v>
      </c>
      <c r="J89" s="350" t="e">
        <v>#N/A</v>
      </c>
      <c r="K89" s="349" t="e">
        <v>#N/A</v>
      </c>
      <c r="L89" s="349" t="e">
        <v>#N/A</v>
      </c>
      <c r="M89" s="349" t="e">
        <v>#N/A</v>
      </c>
      <c r="N89" s="1"/>
      <c r="O89" s="1"/>
    </row>
    <row r="90" spans="1:15" ht="12.75" customHeight="1">
      <c r="A90" s="30">
        <v>80</v>
      </c>
      <c r="B90" s="378" t="s">
        <v>82</v>
      </c>
      <c r="C90" s="349">
        <v>371.15</v>
      </c>
      <c r="D90" s="350">
        <v>372.4666666666667</v>
      </c>
      <c r="E90" s="350">
        <v>367.93333333333339</v>
      </c>
      <c r="F90" s="350">
        <v>364.7166666666667</v>
      </c>
      <c r="G90" s="350">
        <v>360.18333333333339</v>
      </c>
      <c r="H90" s="350">
        <v>375.68333333333339</v>
      </c>
      <c r="I90" s="350">
        <v>380.2166666666667</v>
      </c>
      <c r="J90" s="350">
        <v>383.43333333333339</v>
      </c>
      <c r="K90" s="349">
        <v>377</v>
      </c>
      <c r="L90" s="349">
        <v>369.25</v>
      </c>
      <c r="M90" s="349">
        <v>15.824759999999999</v>
      </c>
      <c r="N90" s="1"/>
      <c r="O90" s="1"/>
    </row>
    <row r="91" spans="1:15" ht="12.75" customHeight="1">
      <c r="A91" s="30">
        <v>81</v>
      </c>
      <c r="B91" s="378" t="s">
        <v>344</v>
      </c>
      <c r="C91" s="349">
        <v>2417.6999999999998</v>
      </c>
      <c r="D91" s="350">
        <v>2416.2333333333331</v>
      </c>
      <c r="E91" s="350">
        <v>2392.4666666666662</v>
      </c>
      <c r="F91" s="350">
        <v>2367.2333333333331</v>
      </c>
      <c r="G91" s="350">
        <v>2343.4666666666662</v>
      </c>
      <c r="H91" s="350">
        <v>2441.4666666666662</v>
      </c>
      <c r="I91" s="350">
        <v>2465.2333333333336</v>
      </c>
      <c r="J91" s="350">
        <v>2490.4666666666662</v>
      </c>
      <c r="K91" s="349">
        <v>2440</v>
      </c>
      <c r="L91" s="349">
        <v>2391</v>
      </c>
      <c r="M91" s="349">
        <v>2.4170799999999999</v>
      </c>
      <c r="N91" s="1"/>
      <c r="O91" s="1"/>
    </row>
    <row r="92" spans="1:15" ht="12.75" customHeight="1">
      <c r="A92" s="30">
        <v>82</v>
      </c>
      <c r="B92" s="378" t="s">
        <v>83</v>
      </c>
      <c r="C92" s="349">
        <v>232.95</v>
      </c>
      <c r="D92" s="350">
        <v>235.16666666666666</v>
      </c>
      <c r="E92" s="350">
        <v>229.93333333333331</v>
      </c>
      <c r="F92" s="350">
        <v>226.91666666666666</v>
      </c>
      <c r="G92" s="350">
        <v>221.68333333333331</v>
      </c>
      <c r="H92" s="350">
        <v>238.18333333333331</v>
      </c>
      <c r="I92" s="350">
        <v>243.41666666666666</v>
      </c>
      <c r="J92" s="350">
        <v>246.43333333333331</v>
      </c>
      <c r="K92" s="349">
        <v>240.4</v>
      </c>
      <c r="L92" s="349">
        <v>232.15</v>
      </c>
      <c r="M92" s="349">
        <v>138.17283</v>
      </c>
      <c r="N92" s="1"/>
      <c r="O92" s="1"/>
    </row>
    <row r="93" spans="1:15" ht="12.75" customHeight="1">
      <c r="A93" s="30">
        <v>83</v>
      </c>
      <c r="B93" s="378" t="s">
        <v>330</v>
      </c>
      <c r="C93" s="349">
        <v>592.5</v>
      </c>
      <c r="D93" s="350">
        <v>595.06666666666661</v>
      </c>
      <c r="E93" s="350">
        <v>583.28333333333319</v>
      </c>
      <c r="F93" s="350">
        <v>574.06666666666661</v>
      </c>
      <c r="G93" s="350">
        <v>562.28333333333319</v>
      </c>
      <c r="H93" s="350">
        <v>604.28333333333319</v>
      </c>
      <c r="I93" s="350">
        <v>616.06666666666649</v>
      </c>
      <c r="J93" s="350">
        <v>625.28333333333319</v>
      </c>
      <c r="K93" s="349">
        <v>606.85</v>
      </c>
      <c r="L93" s="349">
        <v>585.85</v>
      </c>
      <c r="M93" s="349">
        <v>4.6455700000000002</v>
      </c>
      <c r="N93" s="1"/>
      <c r="O93" s="1"/>
    </row>
    <row r="94" spans="1:15" ht="12.75" customHeight="1">
      <c r="A94" s="30">
        <v>84</v>
      </c>
      <c r="B94" s="378" t="s">
        <v>331</v>
      </c>
      <c r="C94" s="349">
        <v>749.65</v>
      </c>
      <c r="D94" s="350">
        <v>755.16666666666663</v>
      </c>
      <c r="E94" s="350">
        <v>740.33333333333326</v>
      </c>
      <c r="F94" s="350">
        <v>731.01666666666665</v>
      </c>
      <c r="G94" s="350">
        <v>716.18333333333328</v>
      </c>
      <c r="H94" s="350">
        <v>764.48333333333323</v>
      </c>
      <c r="I94" s="350">
        <v>779.31666666666649</v>
      </c>
      <c r="J94" s="350">
        <v>788.63333333333321</v>
      </c>
      <c r="K94" s="349">
        <v>770</v>
      </c>
      <c r="L94" s="349">
        <v>745.85</v>
      </c>
      <c r="M94" s="349">
        <v>0.6653</v>
      </c>
      <c r="N94" s="1"/>
      <c r="O94" s="1"/>
    </row>
    <row r="95" spans="1:15" ht="12.75" customHeight="1">
      <c r="A95" s="30">
        <v>85</v>
      </c>
      <c r="B95" s="378" t="s">
        <v>333</v>
      </c>
      <c r="C95" s="349">
        <v>865.05</v>
      </c>
      <c r="D95" s="350">
        <v>863.44999999999993</v>
      </c>
      <c r="E95" s="350">
        <v>850.24999999999989</v>
      </c>
      <c r="F95" s="350">
        <v>835.44999999999993</v>
      </c>
      <c r="G95" s="350">
        <v>822.24999999999989</v>
      </c>
      <c r="H95" s="350">
        <v>878.24999999999989</v>
      </c>
      <c r="I95" s="350">
        <v>891.44999999999993</v>
      </c>
      <c r="J95" s="350">
        <v>906.24999999999989</v>
      </c>
      <c r="K95" s="349">
        <v>876.65</v>
      </c>
      <c r="L95" s="349">
        <v>848.65</v>
      </c>
      <c r="M95" s="349">
        <v>8.1187799999999992</v>
      </c>
      <c r="N95" s="1"/>
      <c r="O95" s="1"/>
    </row>
    <row r="96" spans="1:15" ht="12.75" customHeight="1">
      <c r="A96" s="30">
        <v>86</v>
      </c>
      <c r="B96" s="378" t="s">
        <v>250</v>
      </c>
      <c r="C96" s="349">
        <v>113.65</v>
      </c>
      <c r="D96" s="350">
        <v>114.13333333333333</v>
      </c>
      <c r="E96" s="350">
        <v>113.01666666666665</v>
      </c>
      <c r="F96" s="350">
        <v>112.38333333333333</v>
      </c>
      <c r="G96" s="350">
        <v>111.26666666666665</v>
      </c>
      <c r="H96" s="350">
        <v>114.76666666666665</v>
      </c>
      <c r="I96" s="350">
        <v>115.88333333333333</v>
      </c>
      <c r="J96" s="350">
        <v>116.51666666666665</v>
      </c>
      <c r="K96" s="349">
        <v>115.25</v>
      </c>
      <c r="L96" s="349">
        <v>113.5</v>
      </c>
      <c r="M96" s="349">
        <v>5.3952600000000004</v>
      </c>
      <c r="N96" s="1"/>
      <c r="O96" s="1"/>
    </row>
    <row r="97" spans="1:15" ht="12.75" customHeight="1">
      <c r="A97" s="30">
        <v>87</v>
      </c>
      <c r="B97" s="378" t="s">
        <v>327</v>
      </c>
      <c r="C97" s="349">
        <v>459.15</v>
      </c>
      <c r="D97" s="350">
        <v>460.58333333333331</v>
      </c>
      <c r="E97" s="350">
        <v>451.26666666666665</v>
      </c>
      <c r="F97" s="350">
        <v>443.38333333333333</v>
      </c>
      <c r="G97" s="350">
        <v>434.06666666666666</v>
      </c>
      <c r="H97" s="350">
        <v>468.46666666666664</v>
      </c>
      <c r="I97" s="350">
        <v>477.78333333333336</v>
      </c>
      <c r="J97" s="350">
        <v>485.66666666666663</v>
      </c>
      <c r="K97" s="349">
        <v>469.9</v>
      </c>
      <c r="L97" s="349">
        <v>452.7</v>
      </c>
      <c r="M97" s="349">
        <v>4.0204500000000003</v>
      </c>
      <c r="N97" s="1"/>
      <c r="O97" s="1"/>
    </row>
    <row r="98" spans="1:15" ht="12.75" customHeight="1">
      <c r="A98" s="30">
        <v>88</v>
      </c>
      <c r="B98" s="378" t="s">
        <v>336</v>
      </c>
      <c r="C98" s="349">
        <v>1408.45</v>
      </c>
      <c r="D98" s="350">
        <v>1430.2666666666667</v>
      </c>
      <c r="E98" s="350">
        <v>1378.1833333333334</v>
      </c>
      <c r="F98" s="350">
        <v>1347.9166666666667</v>
      </c>
      <c r="G98" s="350">
        <v>1295.8333333333335</v>
      </c>
      <c r="H98" s="350">
        <v>1460.5333333333333</v>
      </c>
      <c r="I98" s="350">
        <v>1512.6166666666668</v>
      </c>
      <c r="J98" s="350">
        <v>1542.8833333333332</v>
      </c>
      <c r="K98" s="349">
        <v>1482.35</v>
      </c>
      <c r="L98" s="349">
        <v>1400</v>
      </c>
      <c r="M98" s="349">
        <v>7.67645</v>
      </c>
      <c r="N98" s="1"/>
      <c r="O98" s="1"/>
    </row>
    <row r="99" spans="1:15" ht="12.75" customHeight="1">
      <c r="A99" s="30">
        <v>89</v>
      </c>
      <c r="B99" s="378" t="s">
        <v>334</v>
      </c>
      <c r="C99" s="349">
        <v>1012.35</v>
      </c>
      <c r="D99" s="350">
        <v>1017.8333333333334</v>
      </c>
      <c r="E99" s="350">
        <v>1001.7166666666667</v>
      </c>
      <c r="F99" s="350">
        <v>991.08333333333337</v>
      </c>
      <c r="G99" s="350">
        <v>974.9666666666667</v>
      </c>
      <c r="H99" s="350">
        <v>1028.4666666666667</v>
      </c>
      <c r="I99" s="350">
        <v>1044.5833333333333</v>
      </c>
      <c r="J99" s="350">
        <v>1055.2166666666667</v>
      </c>
      <c r="K99" s="349">
        <v>1033.95</v>
      </c>
      <c r="L99" s="349">
        <v>1007.2</v>
      </c>
      <c r="M99" s="349">
        <v>0.34836</v>
      </c>
      <c r="N99" s="1"/>
      <c r="O99" s="1"/>
    </row>
    <row r="100" spans="1:15" ht="12.75" customHeight="1">
      <c r="A100" s="30">
        <v>90</v>
      </c>
      <c r="B100" s="378" t="s">
        <v>335</v>
      </c>
      <c r="C100" s="349">
        <v>19.7</v>
      </c>
      <c r="D100" s="350">
        <v>19.833333333333332</v>
      </c>
      <c r="E100" s="350">
        <v>19.516666666666666</v>
      </c>
      <c r="F100" s="350">
        <v>19.333333333333332</v>
      </c>
      <c r="G100" s="350">
        <v>19.016666666666666</v>
      </c>
      <c r="H100" s="350">
        <v>20.016666666666666</v>
      </c>
      <c r="I100" s="350">
        <v>20.333333333333336</v>
      </c>
      <c r="J100" s="350">
        <v>20.516666666666666</v>
      </c>
      <c r="K100" s="349">
        <v>20.149999999999999</v>
      </c>
      <c r="L100" s="349">
        <v>19.649999999999999</v>
      </c>
      <c r="M100" s="349">
        <v>22.982189999999999</v>
      </c>
      <c r="N100" s="1"/>
      <c r="O100" s="1"/>
    </row>
    <row r="101" spans="1:15" ht="12.75" customHeight="1">
      <c r="A101" s="30">
        <v>91</v>
      </c>
      <c r="B101" s="378" t="s">
        <v>337</v>
      </c>
      <c r="C101" s="349">
        <v>594.35</v>
      </c>
      <c r="D101" s="350">
        <v>594.16666666666674</v>
      </c>
      <c r="E101" s="350">
        <v>581.38333333333344</v>
      </c>
      <c r="F101" s="350">
        <v>568.41666666666674</v>
      </c>
      <c r="G101" s="350">
        <v>555.63333333333344</v>
      </c>
      <c r="H101" s="350">
        <v>607.13333333333344</v>
      </c>
      <c r="I101" s="350">
        <v>619.91666666666674</v>
      </c>
      <c r="J101" s="350">
        <v>632.88333333333344</v>
      </c>
      <c r="K101" s="349">
        <v>606.95000000000005</v>
      </c>
      <c r="L101" s="349">
        <v>581.20000000000005</v>
      </c>
      <c r="M101" s="349">
        <v>1.58081</v>
      </c>
      <c r="N101" s="1"/>
      <c r="O101" s="1"/>
    </row>
    <row r="102" spans="1:15" ht="12.75" customHeight="1">
      <c r="A102" s="30">
        <v>92</v>
      </c>
      <c r="B102" s="378" t="s">
        <v>338</v>
      </c>
      <c r="C102" s="349">
        <v>785.55</v>
      </c>
      <c r="D102" s="350">
        <v>788</v>
      </c>
      <c r="E102" s="350">
        <v>772.85</v>
      </c>
      <c r="F102" s="350">
        <v>760.15</v>
      </c>
      <c r="G102" s="350">
        <v>745</v>
      </c>
      <c r="H102" s="350">
        <v>800.7</v>
      </c>
      <c r="I102" s="350">
        <v>815.85000000000014</v>
      </c>
      <c r="J102" s="350">
        <v>828.55000000000007</v>
      </c>
      <c r="K102" s="349">
        <v>803.15</v>
      </c>
      <c r="L102" s="349">
        <v>775.3</v>
      </c>
      <c r="M102" s="349">
        <v>3.0434000000000001</v>
      </c>
      <c r="N102" s="1"/>
      <c r="O102" s="1"/>
    </row>
    <row r="103" spans="1:15" ht="12.75" customHeight="1">
      <c r="A103" s="30">
        <v>93</v>
      </c>
      <c r="B103" s="378" t="s">
        <v>339</v>
      </c>
      <c r="C103" s="349">
        <v>4146.2</v>
      </c>
      <c r="D103" s="350">
        <v>4152.0666666666666</v>
      </c>
      <c r="E103" s="350">
        <v>4105.1833333333334</v>
      </c>
      <c r="F103" s="350">
        <v>4064.166666666667</v>
      </c>
      <c r="G103" s="350">
        <v>4017.2833333333338</v>
      </c>
      <c r="H103" s="350">
        <v>4193.083333333333</v>
      </c>
      <c r="I103" s="350">
        <v>4239.9666666666662</v>
      </c>
      <c r="J103" s="350">
        <v>4280.9833333333327</v>
      </c>
      <c r="K103" s="349">
        <v>4198.95</v>
      </c>
      <c r="L103" s="349">
        <v>4111.05</v>
      </c>
      <c r="M103" s="349">
        <v>9.579E-2</v>
      </c>
      <c r="N103" s="1"/>
      <c r="O103" s="1"/>
    </row>
    <row r="104" spans="1:15" ht="12.75" customHeight="1">
      <c r="A104" s="30">
        <v>94</v>
      </c>
      <c r="B104" s="378" t="s">
        <v>249</v>
      </c>
      <c r="C104" s="349">
        <v>78.400000000000006</v>
      </c>
      <c r="D104" s="350">
        <v>78.649999999999991</v>
      </c>
      <c r="E104" s="350">
        <v>77.299999999999983</v>
      </c>
      <c r="F104" s="350">
        <v>76.199999999999989</v>
      </c>
      <c r="G104" s="350">
        <v>74.84999999999998</v>
      </c>
      <c r="H104" s="350">
        <v>79.749999999999986</v>
      </c>
      <c r="I104" s="350">
        <v>81.09999999999998</v>
      </c>
      <c r="J104" s="350">
        <v>82.199999999999989</v>
      </c>
      <c r="K104" s="349">
        <v>80</v>
      </c>
      <c r="L104" s="349">
        <v>77.55</v>
      </c>
      <c r="M104" s="349">
        <v>16.32152</v>
      </c>
      <c r="N104" s="1"/>
      <c r="O104" s="1"/>
    </row>
    <row r="105" spans="1:15" ht="12.75" customHeight="1">
      <c r="A105" s="30">
        <v>95</v>
      </c>
      <c r="B105" s="378" t="s">
        <v>332</v>
      </c>
      <c r="C105" s="349">
        <v>589.79999999999995</v>
      </c>
      <c r="D105" s="350">
        <v>591.6</v>
      </c>
      <c r="E105" s="350">
        <v>583.20000000000005</v>
      </c>
      <c r="F105" s="350">
        <v>576.6</v>
      </c>
      <c r="G105" s="350">
        <v>568.20000000000005</v>
      </c>
      <c r="H105" s="350">
        <v>598.20000000000005</v>
      </c>
      <c r="I105" s="350">
        <v>606.59999999999991</v>
      </c>
      <c r="J105" s="350">
        <v>613.20000000000005</v>
      </c>
      <c r="K105" s="349">
        <v>600</v>
      </c>
      <c r="L105" s="349">
        <v>585</v>
      </c>
      <c r="M105" s="349">
        <v>4.7050400000000003</v>
      </c>
      <c r="N105" s="1"/>
      <c r="O105" s="1"/>
    </row>
    <row r="106" spans="1:15" ht="12.75" customHeight="1">
      <c r="A106" s="30">
        <v>96</v>
      </c>
      <c r="B106" s="378" t="s">
        <v>833</v>
      </c>
      <c r="C106" s="349">
        <v>170.3</v>
      </c>
      <c r="D106" s="350">
        <v>171.86666666666667</v>
      </c>
      <c r="E106" s="350">
        <v>166.73333333333335</v>
      </c>
      <c r="F106" s="350">
        <v>163.16666666666669</v>
      </c>
      <c r="G106" s="350">
        <v>158.03333333333336</v>
      </c>
      <c r="H106" s="350">
        <v>175.43333333333334</v>
      </c>
      <c r="I106" s="350">
        <v>180.56666666666666</v>
      </c>
      <c r="J106" s="350">
        <v>184.13333333333333</v>
      </c>
      <c r="K106" s="349">
        <v>177</v>
      </c>
      <c r="L106" s="349">
        <v>168.3</v>
      </c>
      <c r="M106" s="349">
        <v>11.29383</v>
      </c>
      <c r="N106" s="1"/>
      <c r="O106" s="1"/>
    </row>
    <row r="107" spans="1:15" ht="12.75" customHeight="1">
      <c r="A107" s="30">
        <v>97</v>
      </c>
      <c r="B107" s="378" t="s">
        <v>340</v>
      </c>
      <c r="C107" s="349">
        <v>282.75</v>
      </c>
      <c r="D107" s="350">
        <v>278.25</v>
      </c>
      <c r="E107" s="350">
        <v>254.5</v>
      </c>
      <c r="F107" s="350">
        <v>226.25</v>
      </c>
      <c r="G107" s="350">
        <v>202.5</v>
      </c>
      <c r="H107" s="350">
        <v>306.5</v>
      </c>
      <c r="I107" s="350">
        <v>330.25</v>
      </c>
      <c r="J107" s="350">
        <v>358.5</v>
      </c>
      <c r="K107" s="349">
        <v>302</v>
      </c>
      <c r="L107" s="349">
        <v>250</v>
      </c>
      <c r="M107" s="349">
        <v>85.729050000000001</v>
      </c>
      <c r="N107" s="1"/>
      <c r="O107" s="1"/>
    </row>
    <row r="108" spans="1:15" ht="12.75" customHeight="1">
      <c r="A108" s="30">
        <v>98</v>
      </c>
      <c r="B108" s="378" t="s">
        <v>341</v>
      </c>
      <c r="C108" s="349">
        <v>372.5</v>
      </c>
      <c r="D108" s="350">
        <v>374.90000000000003</v>
      </c>
      <c r="E108" s="350">
        <v>367.80000000000007</v>
      </c>
      <c r="F108" s="350">
        <v>363.1</v>
      </c>
      <c r="G108" s="350">
        <v>356.00000000000006</v>
      </c>
      <c r="H108" s="350">
        <v>379.60000000000008</v>
      </c>
      <c r="I108" s="350">
        <v>386.7000000000001</v>
      </c>
      <c r="J108" s="350">
        <v>391.40000000000009</v>
      </c>
      <c r="K108" s="349">
        <v>382</v>
      </c>
      <c r="L108" s="349">
        <v>370.2</v>
      </c>
      <c r="M108" s="349">
        <v>8.3648000000000007</v>
      </c>
      <c r="N108" s="1"/>
      <c r="O108" s="1"/>
    </row>
    <row r="109" spans="1:15" ht="12.75" customHeight="1">
      <c r="A109" s="30">
        <v>99</v>
      </c>
      <c r="B109" s="378" t="s">
        <v>84</v>
      </c>
      <c r="C109" s="349">
        <v>674.15</v>
      </c>
      <c r="D109" s="350">
        <v>672.23333333333323</v>
      </c>
      <c r="E109" s="350">
        <v>662.51666666666642</v>
      </c>
      <c r="F109" s="350">
        <v>650.88333333333321</v>
      </c>
      <c r="G109" s="350">
        <v>641.1666666666664</v>
      </c>
      <c r="H109" s="350">
        <v>683.86666666666645</v>
      </c>
      <c r="I109" s="350">
        <v>693.58333333333337</v>
      </c>
      <c r="J109" s="350">
        <v>705.21666666666647</v>
      </c>
      <c r="K109" s="349">
        <v>681.95</v>
      </c>
      <c r="L109" s="349">
        <v>660.6</v>
      </c>
      <c r="M109" s="349">
        <v>12.513109999999999</v>
      </c>
      <c r="N109" s="1"/>
      <c r="O109" s="1"/>
    </row>
    <row r="110" spans="1:15" ht="12.75" customHeight="1">
      <c r="A110" s="30">
        <v>100</v>
      </c>
      <c r="B110" s="378" t="s">
        <v>342</v>
      </c>
      <c r="C110" s="349">
        <v>669.45</v>
      </c>
      <c r="D110" s="350">
        <v>663.11666666666667</v>
      </c>
      <c r="E110" s="350">
        <v>651.73333333333335</v>
      </c>
      <c r="F110" s="350">
        <v>634.01666666666665</v>
      </c>
      <c r="G110" s="350">
        <v>622.63333333333333</v>
      </c>
      <c r="H110" s="350">
        <v>680.83333333333337</v>
      </c>
      <c r="I110" s="350">
        <v>692.21666666666681</v>
      </c>
      <c r="J110" s="350">
        <v>709.93333333333339</v>
      </c>
      <c r="K110" s="349">
        <v>674.5</v>
      </c>
      <c r="L110" s="349">
        <v>645.4</v>
      </c>
      <c r="M110" s="349">
        <v>0.19328999999999999</v>
      </c>
      <c r="N110" s="1"/>
      <c r="O110" s="1"/>
    </row>
    <row r="111" spans="1:15" ht="12.75" customHeight="1">
      <c r="A111" s="30">
        <v>101</v>
      </c>
      <c r="B111" s="378" t="s">
        <v>85</v>
      </c>
      <c r="C111" s="349">
        <v>907.25</v>
      </c>
      <c r="D111" s="350">
        <v>905.65</v>
      </c>
      <c r="E111" s="350">
        <v>897.59999999999991</v>
      </c>
      <c r="F111" s="350">
        <v>887.94999999999993</v>
      </c>
      <c r="G111" s="350">
        <v>879.89999999999986</v>
      </c>
      <c r="H111" s="350">
        <v>915.3</v>
      </c>
      <c r="I111" s="350">
        <v>923.34999999999991</v>
      </c>
      <c r="J111" s="350">
        <v>933</v>
      </c>
      <c r="K111" s="349">
        <v>913.7</v>
      </c>
      <c r="L111" s="349">
        <v>896</v>
      </c>
      <c r="M111" s="349">
        <v>18.60041</v>
      </c>
      <c r="N111" s="1"/>
      <c r="O111" s="1"/>
    </row>
    <row r="112" spans="1:15" ht="12.75" customHeight="1">
      <c r="A112" s="30">
        <v>102</v>
      </c>
      <c r="B112" s="378" t="s">
        <v>86</v>
      </c>
      <c r="C112" s="349">
        <v>161.19999999999999</v>
      </c>
      <c r="D112" s="350">
        <v>161.51666666666665</v>
      </c>
      <c r="E112" s="350">
        <v>159.5333333333333</v>
      </c>
      <c r="F112" s="350">
        <v>157.86666666666665</v>
      </c>
      <c r="G112" s="350">
        <v>155.8833333333333</v>
      </c>
      <c r="H112" s="350">
        <v>163.18333333333331</v>
      </c>
      <c r="I112" s="350">
        <v>165.16666666666666</v>
      </c>
      <c r="J112" s="350">
        <v>166.83333333333331</v>
      </c>
      <c r="K112" s="349">
        <v>163.5</v>
      </c>
      <c r="L112" s="349">
        <v>159.85</v>
      </c>
      <c r="M112" s="349">
        <v>148.70901000000001</v>
      </c>
      <c r="N112" s="1"/>
      <c r="O112" s="1"/>
    </row>
    <row r="113" spans="1:15" ht="12.75" customHeight="1">
      <c r="A113" s="30">
        <v>103</v>
      </c>
      <c r="B113" s="378" t="s">
        <v>343</v>
      </c>
      <c r="C113" s="349">
        <v>307.60000000000002</v>
      </c>
      <c r="D113" s="350">
        <v>307.55</v>
      </c>
      <c r="E113" s="350">
        <v>305.15000000000003</v>
      </c>
      <c r="F113" s="350">
        <v>302.70000000000005</v>
      </c>
      <c r="G113" s="350">
        <v>300.30000000000007</v>
      </c>
      <c r="H113" s="350">
        <v>310</v>
      </c>
      <c r="I113" s="350">
        <v>312.39999999999998</v>
      </c>
      <c r="J113" s="350">
        <v>314.84999999999997</v>
      </c>
      <c r="K113" s="349">
        <v>309.95</v>
      </c>
      <c r="L113" s="349">
        <v>305.10000000000002</v>
      </c>
      <c r="M113" s="349">
        <v>1.4493199999999999</v>
      </c>
      <c r="N113" s="1"/>
      <c r="O113" s="1"/>
    </row>
    <row r="114" spans="1:15" ht="12.75" customHeight="1">
      <c r="A114" s="30">
        <v>104</v>
      </c>
      <c r="B114" s="378" t="s">
        <v>88</v>
      </c>
      <c r="C114" s="349">
        <v>4412.8999999999996</v>
      </c>
      <c r="D114" s="350">
        <v>4387.6333333333332</v>
      </c>
      <c r="E114" s="350">
        <v>4265.2666666666664</v>
      </c>
      <c r="F114" s="350">
        <v>4117.6333333333332</v>
      </c>
      <c r="G114" s="350">
        <v>3995.2666666666664</v>
      </c>
      <c r="H114" s="350">
        <v>4535.2666666666664</v>
      </c>
      <c r="I114" s="350">
        <v>4657.6333333333332</v>
      </c>
      <c r="J114" s="350">
        <v>4805.2666666666664</v>
      </c>
      <c r="K114" s="349">
        <v>4510</v>
      </c>
      <c r="L114" s="349">
        <v>4240</v>
      </c>
      <c r="M114" s="349">
        <v>4.7955500000000004</v>
      </c>
      <c r="N114" s="1"/>
      <c r="O114" s="1"/>
    </row>
    <row r="115" spans="1:15" ht="12.75" customHeight="1">
      <c r="A115" s="30">
        <v>105</v>
      </c>
      <c r="B115" s="378" t="s">
        <v>89</v>
      </c>
      <c r="C115" s="349">
        <v>1410.9</v>
      </c>
      <c r="D115" s="350">
        <v>1407.3666666666668</v>
      </c>
      <c r="E115" s="350">
        <v>1397.0833333333335</v>
      </c>
      <c r="F115" s="350">
        <v>1383.2666666666667</v>
      </c>
      <c r="G115" s="350">
        <v>1372.9833333333333</v>
      </c>
      <c r="H115" s="350">
        <v>1421.1833333333336</v>
      </c>
      <c r="I115" s="350">
        <v>1431.4666666666669</v>
      </c>
      <c r="J115" s="350">
        <v>1445.2833333333338</v>
      </c>
      <c r="K115" s="349">
        <v>1417.65</v>
      </c>
      <c r="L115" s="349">
        <v>1393.55</v>
      </c>
      <c r="M115" s="349">
        <v>3.0711300000000001</v>
      </c>
      <c r="N115" s="1"/>
      <c r="O115" s="1"/>
    </row>
    <row r="116" spans="1:15" ht="12.75" customHeight="1">
      <c r="A116" s="30">
        <v>106</v>
      </c>
      <c r="B116" s="378" t="s">
        <v>90</v>
      </c>
      <c r="C116" s="349">
        <v>588.54999999999995</v>
      </c>
      <c r="D116" s="350">
        <v>590.1</v>
      </c>
      <c r="E116" s="350">
        <v>582.45000000000005</v>
      </c>
      <c r="F116" s="350">
        <v>576.35</v>
      </c>
      <c r="G116" s="350">
        <v>568.70000000000005</v>
      </c>
      <c r="H116" s="350">
        <v>596.20000000000005</v>
      </c>
      <c r="I116" s="350">
        <v>603.84999999999991</v>
      </c>
      <c r="J116" s="350">
        <v>609.95000000000005</v>
      </c>
      <c r="K116" s="349">
        <v>597.75</v>
      </c>
      <c r="L116" s="349">
        <v>584</v>
      </c>
      <c r="M116" s="349">
        <v>7.6016199999999996</v>
      </c>
      <c r="N116" s="1"/>
      <c r="O116" s="1"/>
    </row>
    <row r="117" spans="1:15" ht="12.75" customHeight="1">
      <c r="A117" s="30">
        <v>107</v>
      </c>
      <c r="B117" s="378" t="s">
        <v>91</v>
      </c>
      <c r="C117" s="349">
        <v>786.4</v>
      </c>
      <c r="D117" s="350">
        <v>790.80000000000007</v>
      </c>
      <c r="E117" s="350">
        <v>778.60000000000014</v>
      </c>
      <c r="F117" s="350">
        <v>770.80000000000007</v>
      </c>
      <c r="G117" s="350">
        <v>758.60000000000014</v>
      </c>
      <c r="H117" s="350">
        <v>798.60000000000014</v>
      </c>
      <c r="I117" s="350">
        <v>810.80000000000018</v>
      </c>
      <c r="J117" s="350">
        <v>818.60000000000014</v>
      </c>
      <c r="K117" s="349">
        <v>803</v>
      </c>
      <c r="L117" s="349">
        <v>783</v>
      </c>
      <c r="M117" s="349">
        <v>2.5929199999999999</v>
      </c>
      <c r="N117" s="1"/>
      <c r="O117" s="1"/>
    </row>
    <row r="118" spans="1:15" ht="12.75" customHeight="1">
      <c r="A118" s="30">
        <v>108</v>
      </c>
      <c r="B118" s="378" t="s">
        <v>345</v>
      </c>
      <c r="C118" s="349">
        <v>695.5</v>
      </c>
      <c r="D118" s="350">
        <v>694.68333333333339</v>
      </c>
      <c r="E118" s="350">
        <v>680.86666666666679</v>
      </c>
      <c r="F118" s="350">
        <v>666.23333333333335</v>
      </c>
      <c r="G118" s="350">
        <v>652.41666666666674</v>
      </c>
      <c r="H118" s="350">
        <v>709.31666666666683</v>
      </c>
      <c r="I118" s="350">
        <v>723.13333333333344</v>
      </c>
      <c r="J118" s="350">
        <v>737.76666666666688</v>
      </c>
      <c r="K118" s="349">
        <v>708.5</v>
      </c>
      <c r="L118" s="349">
        <v>680.05</v>
      </c>
      <c r="M118" s="349">
        <v>0.47937000000000002</v>
      </c>
      <c r="N118" s="1"/>
      <c r="O118" s="1"/>
    </row>
    <row r="119" spans="1:15" ht="12.75" customHeight="1">
      <c r="A119" s="30">
        <v>109</v>
      </c>
      <c r="B119" s="378" t="s">
        <v>328</v>
      </c>
      <c r="C119" s="349">
        <v>2785.15</v>
      </c>
      <c r="D119" s="350">
        <v>2797.6166666666668</v>
      </c>
      <c r="E119" s="350">
        <v>2737.7833333333338</v>
      </c>
      <c r="F119" s="350">
        <v>2690.416666666667</v>
      </c>
      <c r="G119" s="350">
        <v>2630.5833333333339</v>
      </c>
      <c r="H119" s="350">
        <v>2844.9833333333336</v>
      </c>
      <c r="I119" s="350">
        <v>2904.8166666666666</v>
      </c>
      <c r="J119" s="350">
        <v>2952.1833333333334</v>
      </c>
      <c r="K119" s="349">
        <v>2857.45</v>
      </c>
      <c r="L119" s="349">
        <v>2750.25</v>
      </c>
      <c r="M119" s="349">
        <v>0.19561999999999999</v>
      </c>
      <c r="N119" s="1"/>
      <c r="O119" s="1"/>
    </row>
    <row r="120" spans="1:15" ht="12.75" customHeight="1">
      <c r="A120" s="30">
        <v>110</v>
      </c>
      <c r="B120" s="378" t="s">
        <v>251</v>
      </c>
      <c r="C120" s="349">
        <v>392.3</v>
      </c>
      <c r="D120" s="350">
        <v>389.4666666666667</v>
      </c>
      <c r="E120" s="350">
        <v>384.33333333333337</v>
      </c>
      <c r="F120" s="350">
        <v>376.36666666666667</v>
      </c>
      <c r="G120" s="350">
        <v>371.23333333333335</v>
      </c>
      <c r="H120" s="350">
        <v>397.43333333333339</v>
      </c>
      <c r="I120" s="350">
        <v>402.56666666666672</v>
      </c>
      <c r="J120" s="350">
        <v>410.53333333333342</v>
      </c>
      <c r="K120" s="349">
        <v>394.6</v>
      </c>
      <c r="L120" s="349">
        <v>381.5</v>
      </c>
      <c r="M120" s="349">
        <v>15.69988</v>
      </c>
      <c r="N120" s="1"/>
      <c r="O120" s="1"/>
    </row>
    <row r="121" spans="1:15" ht="12.75" customHeight="1">
      <c r="A121" s="30">
        <v>111</v>
      </c>
      <c r="B121" s="378" t="s">
        <v>329</v>
      </c>
      <c r="C121" s="349">
        <v>220.4</v>
      </c>
      <c r="D121" s="350">
        <v>224.78333333333333</v>
      </c>
      <c r="E121" s="350">
        <v>212.66666666666666</v>
      </c>
      <c r="F121" s="350">
        <v>204.93333333333334</v>
      </c>
      <c r="G121" s="350">
        <v>192.81666666666666</v>
      </c>
      <c r="H121" s="350">
        <v>232.51666666666665</v>
      </c>
      <c r="I121" s="350">
        <v>244.63333333333333</v>
      </c>
      <c r="J121" s="350">
        <v>252.36666666666665</v>
      </c>
      <c r="K121" s="349">
        <v>236.9</v>
      </c>
      <c r="L121" s="349">
        <v>217.05</v>
      </c>
      <c r="M121" s="349">
        <v>3.6412200000000001</v>
      </c>
      <c r="N121" s="1"/>
      <c r="O121" s="1"/>
    </row>
    <row r="122" spans="1:15" ht="12.75" customHeight="1">
      <c r="A122" s="30">
        <v>112</v>
      </c>
      <c r="B122" s="378" t="s">
        <v>92</v>
      </c>
      <c r="C122" s="349">
        <v>127.8</v>
      </c>
      <c r="D122" s="350">
        <v>127.89999999999999</v>
      </c>
      <c r="E122" s="350">
        <v>126.1</v>
      </c>
      <c r="F122" s="350">
        <v>124.4</v>
      </c>
      <c r="G122" s="350">
        <v>122.60000000000001</v>
      </c>
      <c r="H122" s="350">
        <v>129.59999999999997</v>
      </c>
      <c r="I122" s="350">
        <v>131.39999999999998</v>
      </c>
      <c r="J122" s="350">
        <v>133.09999999999997</v>
      </c>
      <c r="K122" s="349">
        <v>129.69999999999999</v>
      </c>
      <c r="L122" s="349">
        <v>126.2</v>
      </c>
      <c r="M122" s="349">
        <v>12.625679999999999</v>
      </c>
      <c r="N122" s="1"/>
      <c r="O122" s="1"/>
    </row>
    <row r="123" spans="1:15" ht="12.75" customHeight="1">
      <c r="A123" s="30">
        <v>113</v>
      </c>
      <c r="B123" s="378" t="s">
        <v>93</v>
      </c>
      <c r="C123" s="349">
        <v>970.65</v>
      </c>
      <c r="D123" s="350">
        <v>968.44999999999993</v>
      </c>
      <c r="E123" s="350">
        <v>957.44999999999982</v>
      </c>
      <c r="F123" s="350">
        <v>944.24999999999989</v>
      </c>
      <c r="G123" s="350">
        <v>933.24999999999977</v>
      </c>
      <c r="H123" s="350">
        <v>981.64999999999986</v>
      </c>
      <c r="I123" s="350">
        <v>992.65000000000009</v>
      </c>
      <c r="J123" s="350">
        <v>1005.8499999999999</v>
      </c>
      <c r="K123" s="349">
        <v>979.45</v>
      </c>
      <c r="L123" s="349">
        <v>955.25</v>
      </c>
      <c r="M123" s="349">
        <v>3.3091900000000001</v>
      </c>
      <c r="N123" s="1"/>
      <c r="O123" s="1"/>
    </row>
    <row r="124" spans="1:15" ht="12.75" customHeight="1">
      <c r="A124" s="30">
        <v>114</v>
      </c>
      <c r="B124" s="378" t="s">
        <v>346</v>
      </c>
      <c r="C124" s="349">
        <v>849.25</v>
      </c>
      <c r="D124" s="350">
        <v>849.94999999999993</v>
      </c>
      <c r="E124" s="350">
        <v>836.34999999999991</v>
      </c>
      <c r="F124" s="350">
        <v>823.44999999999993</v>
      </c>
      <c r="G124" s="350">
        <v>809.84999999999991</v>
      </c>
      <c r="H124" s="350">
        <v>862.84999999999991</v>
      </c>
      <c r="I124" s="350">
        <v>876.45</v>
      </c>
      <c r="J124" s="350">
        <v>889.34999999999991</v>
      </c>
      <c r="K124" s="349">
        <v>863.55</v>
      </c>
      <c r="L124" s="349">
        <v>837.05</v>
      </c>
      <c r="M124" s="349">
        <v>2.8250700000000002</v>
      </c>
      <c r="N124" s="1"/>
      <c r="O124" s="1"/>
    </row>
    <row r="125" spans="1:15" ht="12.75" customHeight="1">
      <c r="A125" s="30">
        <v>115</v>
      </c>
      <c r="B125" s="378" t="s">
        <v>94</v>
      </c>
      <c r="C125" s="349">
        <v>553.6</v>
      </c>
      <c r="D125" s="350">
        <v>550.06666666666672</v>
      </c>
      <c r="E125" s="350">
        <v>545.23333333333346</v>
      </c>
      <c r="F125" s="350">
        <v>536.86666666666679</v>
      </c>
      <c r="G125" s="350">
        <v>532.03333333333353</v>
      </c>
      <c r="H125" s="350">
        <v>558.43333333333339</v>
      </c>
      <c r="I125" s="350">
        <v>563.26666666666665</v>
      </c>
      <c r="J125" s="350">
        <v>571.63333333333333</v>
      </c>
      <c r="K125" s="349">
        <v>554.9</v>
      </c>
      <c r="L125" s="349">
        <v>541.70000000000005</v>
      </c>
      <c r="M125" s="349">
        <v>11.570959999999999</v>
      </c>
      <c r="N125" s="1"/>
      <c r="O125" s="1"/>
    </row>
    <row r="126" spans="1:15" ht="12.75" customHeight="1">
      <c r="A126" s="30">
        <v>116</v>
      </c>
      <c r="B126" s="378" t="s">
        <v>252</v>
      </c>
      <c r="C126" s="349">
        <v>1739.15</v>
      </c>
      <c r="D126" s="350">
        <v>1756.05</v>
      </c>
      <c r="E126" s="350">
        <v>1713.1999999999998</v>
      </c>
      <c r="F126" s="350">
        <v>1687.2499999999998</v>
      </c>
      <c r="G126" s="350">
        <v>1644.3999999999996</v>
      </c>
      <c r="H126" s="350">
        <v>1782</v>
      </c>
      <c r="I126" s="350">
        <v>1824.85</v>
      </c>
      <c r="J126" s="350">
        <v>1850.8000000000002</v>
      </c>
      <c r="K126" s="349">
        <v>1798.9</v>
      </c>
      <c r="L126" s="349">
        <v>1730.1</v>
      </c>
      <c r="M126" s="349">
        <v>0.89263999999999999</v>
      </c>
      <c r="N126" s="1"/>
      <c r="O126" s="1"/>
    </row>
    <row r="127" spans="1:15" ht="12.75" customHeight="1">
      <c r="A127" s="30">
        <v>117</v>
      </c>
      <c r="B127" s="378" t="s">
        <v>351</v>
      </c>
      <c r="C127" s="349">
        <v>283.8</v>
      </c>
      <c r="D127" s="350">
        <v>286.83333333333331</v>
      </c>
      <c r="E127" s="350">
        <v>278.66666666666663</v>
      </c>
      <c r="F127" s="350">
        <v>273.5333333333333</v>
      </c>
      <c r="G127" s="350">
        <v>265.36666666666662</v>
      </c>
      <c r="H127" s="350">
        <v>291.96666666666664</v>
      </c>
      <c r="I127" s="350">
        <v>300.13333333333327</v>
      </c>
      <c r="J127" s="350">
        <v>305.26666666666665</v>
      </c>
      <c r="K127" s="349">
        <v>295</v>
      </c>
      <c r="L127" s="349">
        <v>281.7</v>
      </c>
      <c r="M127" s="349">
        <v>8.6949799999999993</v>
      </c>
      <c r="N127" s="1"/>
      <c r="O127" s="1"/>
    </row>
    <row r="128" spans="1:15" ht="12.75" customHeight="1">
      <c r="A128" s="30">
        <v>118</v>
      </c>
      <c r="B128" s="378" t="s">
        <v>347</v>
      </c>
      <c r="C128" s="349">
        <v>78.3</v>
      </c>
      <c r="D128" s="350">
        <v>78.766666666666666</v>
      </c>
      <c r="E128" s="350">
        <v>77.633333333333326</v>
      </c>
      <c r="F128" s="350">
        <v>76.966666666666654</v>
      </c>
      <c r="G128" s="350">
        <v>75.833333333333314</v>
      </c>
      <c r="H128" s="350">
        <v>79.433333333333337</v>
      </c>
      <c r="I128" s="350">
        <v>80.566666666666691</v>
      </c>
      <c r="J128" s="350">
        <v>81.233333333333348</v>
      </c>
      <c r="K128" s="349">
        <v>79.900000000000006</v>
      </c>
      <c r="L128" s="349">
        <v>78.099999999999994</v>
      </c>
      <c r="M128" s="349">
        <v>7.3791799999999999</v>
      </c>
      <c r="N128" s="1"/>
      <c r="O128" s="1"/>
    </row>
    <row r="129" spans="1:15" ht="12.75" customHeight="1">
      <c r="A129" s="30">
        <v>119</v>
      </c>
      <c r="B129" s="378" t="s">
        <v>348</v>
      </c>
      <c r="C129" s="349">
        <v>1003.7</v>
      </c>
      <c r="D129" s="350">
        <v>1012.6833333333334</v>
      </c>
      <c r="E129" s="350">
        <v>991.01666666666688</v>
      </c>
      <c r="F129" s="350">
        <v>978.33333333333348</v>
      </c>
      <c r="G129" s="350">
        <v>956.66666666666697</v>
      </c>
      <c r="H129" s="350">
        <v>1025.3666666666668</v>
      </c>
      <c r="I129" s="350">
        <v>1047.0333333333333</v>
      </c>
      <c r="J129" s="350">
        <v>1059.7166666666667</v>
      </c>
      <c r="K129" s="349">
        <v>1034.3499999999999</v>
      </c>
      <c r="L129" s="349">
        <v>1000</v>
      </c>
      <c r="M129" s="349">
        <v>0.70396000000000003</v>
      </c>
      <c r="N129" s="1"/>
      <c r="O129" s="1"/>
    </row>
    <row r="130" spans="1:15" ht="12.75" customHeight="1">
      <c r="A130" s="30">
        <v>120</v>
      </c>
      <c r="B130" s="378" t="s">
        <v>95</v>
      </c>
      <c r="C130" s="349">
        <v>2004.8</v>
      </c>
      <c r="D130" s="350">
        <v>2020.2166666666665</v>
      </c>
      <c r="E130" s="350">
        <v>1984.583333333333</v>
      </c>
      <c r="F130" s="350">
        <v>1964.3666666666666</v>
      </c>
      <c r="G130" s="350">
        <v>1928.7333333333331</v>
      </c>
      <c r="H130" s="350">
        <v>2040.4333333333329</v>
      </c>
      <c r="I130" s="350">
        <v>2076.0666666666666</v>
      </c>
      <c r="J130" s="350">
        <v>2096.2833333333328</v>
      </c>
      <c r="K130" s="349">
        <v>2055.85</v>
      </c>
      <c r="L130" s="349">
        <v>2000</v>
      </c>
      <c r="M130" s="349">
        <v>9.1249599999999997</v>
      </c>
      <c r="N130" s="1"/>
      <c r="O130" s="1"/>
    </row>
    <row r="131" spans="1:15" ht="12.75" customHeight="1">
      <c r="A131" s="30">
        <v>121</v>
      </c>
      <c r="B131" s="378" t="s">
        <v>349</v>
      </c>
      <c r="C131" s="349">
        <v>265.3</v>
      </c>
      <c r="D131" s="350">
        <v>266.46666666666664</v>
      </c>
      <c r="E131" s="350">
        <v>260.48333333333329</v>
      </c>
      <c r="F131" s="350">
        <v>255.66666666666663</v>
      </c>
      <c r="G131" s="350">
        <v>249.68333333333328</v>
      </c>
      <c r="H131" s="350">
        <v>271.2833333333333</v>
      </c>
      <c r="I131" s="350">
        <v>277.26666666666665</v>
      </c>
      <c r="J131" s="350">
        <v>282.08333333333331</v>
      </c>
      <c r="K131" s="349">
        <v>272.45</v>
      </c>
      <c r="L131" s="349">
        <v>261.64999999999998</v>
      </c>
      <c r="M131" s="349">
        <v>33.592590000000001</v>
      </c>
      <c r="N131" s="1"/>
      <c r="O131" s="1"/>
    </row>
    <row r="132" spans="1:15" ht="12.75" customHeight="1">
      <c r="A132" s="30">
        <v>122</v>
      </c>
      <c r="B132" s="378" t="s">
        <v>253</v>
      </c>
      <c r="C132" s="349">
        <v>103.4</v>
      </c>
      <c r="D132" s="350">
        <v>112.23333333333335</v>
      </c>
      <c r="E132" s="350">
        <v>94.566666666666691</v>
      </c>
      <c r="F132" s="350">
        <v>85.733333333333348</v>
      </c>
      <c r="G132" s="350">
        <v>68.066666666666691</v>
      </c>
      <c r="H132" s="350">
        <v>121.06666666666669</v>
      </c>
      <c r="I132" s="350">
        <v>138.73333333333335</v>
      </c>
      <c r="J132" s="350">
        <v>147.56666666666669</v>
      </c>
      <c r="K132" s="349">
        <v>129.9</v>
      </c>
      <c r="L132" s="349">
        <v>103.4</v>
      </c>
      <c r="M132" s="349">
        <v>134.96787</v>
      </c>
      <c r="N132" s="1"/>
      <c r="O132" s="1"/>
    </row>
    <row r="133" spans="1:15" ht="12.75" customHeight="1">
      <c r="A133" s="30">
        <v>123</v>
      </c>
      <c r="B133" s="378" t="s">
        <v>350</v>
      </c>
      <c r="C133" s="349">
        <v>700.15</v>
      </c>
      <c r="D133" s="350">
        <v>708.43333333333339</v>
      </c>
      <c r="E133" s="350">
        <v>689.71666666666681</v>
      </c>
      <c r="F133" s="350">
        <v>679.28333333333342</v>
      </c>
      <c r="G133" s="350">
        <v>660.56666666666683</v>
      </c>
      <c r="H133" s="350">
        <v>718.86666666666679</v>
      </c>
      <c r="I133" s="350">
        <v>737.58333333333348</v>
      </c>
      <c r="J133" s="350">
        <v>748.01666666666677</v>
      </c>
      <c r="K133" s="349">
        <v>727.15</v>
      </c>
      <c r="L133" s="349">
        <v>698</v>
      </c>
      <c r="M133" s="349">
        <v>0.75434999999999997</v>
      </c>
      <c r="N133" s="1"/>
      <c r="O133" s="1"/>
    </row>
    <row r="134" spans="1:15" ht="12.75" customHeight="1">
      <c r="A134" s="30">
        <v>124</v>
      </c>
      <c r="B134" s="378" t="s">
        <v>96</v>
      </c>
      <c r="C134" s="349">
        <v>4258.3</v>
      </c>
      <c r="D134" s="350">
        <v>4284.5999999999995</v>
      </c>
      <c r="E134" s="350">
        <v>4224.1999999999989</v>
      </c>
      <c r="F134" s="350">
        <v>4190.0999999999995</v>
      </c>
      <c r="G134" s="350">
        <v>4129.6999999999989</v>
      </c>
      <c r="H134" s="350">
        <v>4318.6999999999989</v>
      </c>
      <c r="I134" s="350">
        <v>4379.0999999999985</v>
      </c>
      <c r="J134" s="350">
        <v>4413.1999999999989</v>
      </c>
      <c r="K134" s="349">
        <v>4345</v>
      </c>
      <c r="L134" s="349">
        <v>4250.5</v>
      </c>
      <c r="M134" s="349">
        <v>2.8498000000000001</v>
      </c>
      <c r="N134" s="1"/>
      <c r="O134" s="1"/>
    </row>
    <row r="135" spans="1:15" ht="12.75" customHeight="1">
      <c r="A135" s="30">
        <v>125</v>
      </c>
      <c r="B135" s="378" t="s">
        <v>254</v>
      </c>
      <c r="C135" s="349">
        <v>4086.8</v>
      </c>
      <c r="D135" s="350">
        <v>4089.5333333333328</v>
      </c>
      <c r="E135" s="350">
        <v>3971.3166666666657</v>
      </c>
      <c r="F135" s="350">
        <v>3855.833333333333</v>
      </c>
      <c r="G135" s="350">
        <v>3737.6166666666659</v>
      </c>
      <c r="H135" s="350">
        <v>4205.0166666666655</v>
      </c>
      <c r="I135" s="350">
        <v>4323.2333333333327</v>
      </c>
      <c r="J135" s="350">
        <v>4438.7166666666653</v>
      </c>
      <c r="K135" s="349">
        <v>4207.75</v>
      </c>
      <c r="L135" s="349">
        <v>3974.05</v>
      </c>
      <c r="M135" s="349">
        <v>4.4466200000000002</v>
      </c>
      <c r="N135" s="1"/>
      <c r="O135" s="1"/>
    </row>
    <row r="136" spans="1:15" ht="12.75" customHeight="1">
      <c r="A136" s="30">
        <v>126</v>
      </c>
      <c r="B136" s="378" t="s">
        <v>98</v>
      </c>
      <c r="C136" s="349">
        <v>346.5</v>
      </c>
      <c r="D136" s="350">
        <v>349.56666666666661</v>
      </c>
      <c r="E136" s="350">
        <v>341.3333333333332</v>
      </c>
      <c r="F136" s="350">
        <v>336.16666666666657</v>
      </c>
      <c r="G136" s="350">
        <v>327.93333333333317</v>
      </c>
      <c r="H136" s="350">
        <v>354.73333333333323</v>
      </c>
      <c r="I136" s="350">
        <v>362.96666666666658</v>
      </c>
      <c r="J136" s="350">
        <v>368.13333333333327</v>
      </c>
      <c r="K136" s="349">
        <v>357.8</v>
      </c>
      <c r="L136" s="349">
        <v>344.4</v>
      </c>
      <c r="M136" s="349">
        <v>79.261949999999999</v>
      </c>
      <c r="N136" s="1"/>
      <c r="O136" s="1"/>
    </row>
    <row r="137" spans="1:15" ht="12.75" customHeight="1">
      <c r="A137" s="30">
        <v>127</v>
      </c>
      <c r="B137" s="378" t="s">
        <v>245</v>
      </c>
      <c r="C137" s="349">
        <v>4096.6000000000004</v>
      </c>
      <c r="D137" s="350">
        <v>4085.5333333333333</v>
      </c>
      <c r="E137" s="350">
        <v>4001.0666666666666</v>
      </c>
      <c r="F137" s="350">
        <v>3905.5333333333333</v>
      </c>
      <c r="G137" s="350">
        <v>3821.0666666666666</v>
      </c>
      <c r="H137" s="350">
        <v>4181.0666666666666</v>
      </c>
      <c r="I137" s="350">
        <v>4265.5333333333328</v>
      </c>
      <c r="J137" s="350">
        <v>4361.0666666666666</v>
      </c>
      <c r="K137" s="349">
        <v>4170</v>
      </c>
      <c r="L137" s="349">
        <v>3990</v>
      </c>
      <c r="M137" s="349">
        <v>4.8054100000000002</v>
      </c>
      <c r="N137" s="1"/>
      <c r="O137" s="1"/>
    </row>
    <row r="138" spans="1:15" ht="12.75" customHeight="1">
      <c r="A138" s="30">
        <v>128</v>
      </c>
      <c r="B138" s="378" t="s">
        <v>99</v>
      </c>
      <c r="C138" s="349">
        <v>4298.25</v>
      </c>
      <c r="D138" s="350">
        <v>4332.5</v>
      </c>
      <c r="E138" s="350">
        <v>4248.3500000000004</v>
      </c>
      <c r="F138" s="350">
        <v>4198.4500000000007</v>
      </c>
      <c r="G138" s="350">
        <v>4114.3000000000011</v>
      </c>
      <c r="H138" s="350">
        <v>4382.3999999999996</v>
      </c>
      <c r="I138" s="350">
        <v>4466.5499999999993</v>
      </c>
      <c r="J138" s="350">
        <v>4516.4499999999989</v>
      </c>
      <c r="K138" s="349">
        <v>4416.6499999999996</v>
      </c>
      <c r="L138" s="349">
        <v>4282.6000000000004</v>
      </c>
      <c r="M138" s="349">
        <v>5.8795099999999998</v>
      </c>
      <c r="N138" s="1"/>
      <c r="O138" s="1"/>
    </row>
    <row r="139" spans="1:15" ht="12.75" customHeight="1">
      <c r="A139" s="30">
        <v>129</v>
      </c>
      <c r="B139" s="378" t="s">
        <v>565</v>
      </c>
      <c r="C139" s="349">
        <v>2138</v>
      </c>
      <c r="D139" s="350">
        <v>2144.7666666666669</v>
      </c>
      <c r="E139" s="350">
        <v>2103.2333333333336</v>
      </c>
      <c r="F139" s="350">
        <v>2068.4666666666667</v>
      </c>
      <c r="G139" s="350">
        <v>2026.9333333333334</v>
      </c>
      <c r="H139" s="350">
        <v>2179.5333333333338</v>
      </c>
      <c r="I139" s="350">
        <v>2221.0666666666675</v>
      </c>
      <c r="J139" s="350">
        <v>2255.8333333333339</v>
      </c>
      <c r="K139" s="349">
        <v>2186.3000000000002</v>
      </c>
      <c r="L139" s="349">
        <v>2110</v>
      </c>
      <c r="M139" s="349">
        <v>0.62256</v>
      </c>
      <c r="N139" s="1"/>
      <c r="O139" s="1"/>
    </row>
    <row r="140" spans="1:15" ht="12.75" customHeight="1">
      <c r="A140" s="30">
        <v>130</v>
      </c>
      <c r="B140" s="378" t="s">
        <v>355</v>
      </c>
      <c r="C140" s="349">
        <v>60.75</v>
      </c>
      <c r="D140" s="350">
        <v>61.566666666666663</v>
      </c>
      <c r="E140" s="350">
        <v>59.783333333333324</v>
      </c>
      <c r="F140" s="350">
        <v>58.816666666666663</v>
      </c>
      <c r="G140" s="350">
        <v>57.033333333333324</v>
      </c>
      <c r="H140" s="350">
        <v>62.533333333333324</v>
      </c>
      <c r="I140" s="350">
        <v>64.316666666666663</v>
      </c>
      <c r="J140" s="350">
        <v>65.283333333333331</v>
      </c>
      <c r="K140" s="349">
        <v>63.35</v>
      </c>
      <c r="L140" s="349">
        <v>60.6</v>
      </c>
      <c r="M140" s="349">
        <v>8.2993199999999998</v>
      </c>
      <c r="N140" s="1"/>
      <c r="O140" s="1"/>
    </row>
    <row r="141" spans="1:15" ht="12.75" customHeight="1">
      <c r="A141" s="30">
        <v>131</v>
      </c>
      <c r="B141" s="378" t="s">
        <v>100</v>
      </c>
      <c r="C141" s="349">
        <v>2699</v>
      </c>
      <c r="D141" s="350">
        <v>2695.4500000000003</v>
      </c>
      <c r="E141" s="350">
        <v>2672.0500000000006</v>
      </c>
      <c r="F141" s="350">
        <v>2645.1000000000004</v>
      </c>
      <c r="G141" s="350">
        <v>2621.7000000000007</v>
      </c>
      <c r="H141" s="350">
        <v>2722.4000000000005</v>
      </c>
      <c r="I141" s="350">
        <v>2745.8</v>
      </c>
      <c r="J141" s="350">
        <v>2772.7500000000005</v>
      </c>
      <c r="K141" s="349">
        <v>2718.85</v>
      </c>
      <c r="L141" s="349">
        <v>2668.5</v>
      </c>
      <c r="M141" s="349">
        <v>2.7328100000000002</v>
      </c>
      <c r="N141" s="1"/>
      <c r="O141" s="1"/>
    </row>
    <row r="142" spans="1:15" ht="12.75" customHeight="1">
      <c r="A142" s="30">
        <v>132</v>
      </c>
      <c r="B142" s="378" t="s">
        <v>352</v>
      </c>
      <c r="C142" s="349">
        <v>410.7</v>
      </c>
      <c r="D142" s="350">
        <v>408.26666666666671</v>
      </c>
      <c r="E142" s="350">
        <v>401.53333333333342</v>
      </c>
      <c r="F142" s="350">
        <v>392.36666666666673</v>
      </c>
      <c r="G142" s="350">
        <v>385.63333333333344</v>
      </c>
      <c r="H142" s="350">
        <v>417.43333333333339</v>
      </c>
      <c r="I142" s="350">
        <v>424.16666666666663</v>
      </c>
      <c r="J142" s="350">
        <v>433.33333333333337</v>
      </c>
      <c r="K142" s="349">
        <v>415</v>
      </c>
      <c r="L142" s="349">
        <v>399.1</v>
      </c>
      <c r="M142" s="349">
        <v>3.2799900000000002</v>
      </c>
      <c r="N142" s="1"/>
      <c r="O142" s="1"/>
    </row>
    <row r="143" spans="1:15" ht="12.75" customHeight="1">
      <c r="A143" s="30">
        <v>133</v>
      </c>
      <c r="B143" s="378" t="s">
        <v>353</v>
      </c>
      <c r="C143" s="349">
        <v>137.05000000000001</v>
      </c>
      <c r="D143" s="350">
        <v>138.46666666666667</v>
      </c>
      <c r="E143" s="350">
        <v>134.58333333333334</v>
      </c>
      <c r="F143" s="350">
        <v>132.11666666666667</v>
      </c>
      <c r="G143" s="350">
        <v>128.23333333333335</v>
      </c>
      <c r="H143" s="350">
        <v>140.93333333333334</v>
      </c>
      <c r="I143" s="350">
        <v>144.81666666666666</v>
      </c>
      <c r="J143" s="350">
        <v>147.28333333333333</v>
      </c>
      <c r="K143" s="349">
        <v>142.35</v>
      </c>
      <c r="L143" s="349">
        <v>136</v>
      </c>
      <c r="M143" s="349">
        <v>8.2311300000000003</v>
      </c>
      <c r="N143" s="1"/>
      <c r="O143" s="1"/>
    </row>
    <row r="144" spans="1:15" ht="12.75" customHeight="1">
      <c r="A144" s="30">
        <v>134</v>
      </c>
      <c r="B144" s="378" t="s">
        <v>356</v>
      </c>
      <c r="C144" s="349">
        <v>341.25</v>
      </c>
      <c r="D144" s="350">
        <v>358.38333333333338</v>
      </c>
      <c r="E144" s="350">
        <v>317.91666666666674</v>
      </c>
      <c r="F144" s="350">
        <v>294.58333333333337</v>
      </c>
      <c r="G144" s="350">
        <v>254.11666666666673</v>
      </c>
      <c r="H144" s="350">
        <v>381.71666666666675</v>
      </c>
      <c r="I144" s="350">
        <v>422.18333333333334</v>
      </c>
      <c r="J144" s="350">
        <v>445.51666666666677</v>
      </c>
      <c r="K144" s="349">
        <v>398.85</v>
      </c>
      <c r="L144" s="349">
        <v>335.05</v>
      </c>
      <c r="M144" s="349">
        <v>13.381460000000001</v>
      </c>
      <c r="N144" s="1"/>
      <c r="O144" s="1"/>
    </row>
    <row r="145" spans="1:15" ht="12.75" customHeight="1">
      <c r="A145" s="30">
        <v>135</v>
      </c>
      <c r="B145" s="378" t="s">
        <v>255</v>
      </c>
      <c r="C145" s="349">
        <v>495.8</v>
      </c>
      <c r="D145" s="350">
        <v>495.63333333333338</v>
      </c>
      <c r="E145" s="350">
        <v>487.36666666666679</v>
      </c>
      <c r="F145" s="350">
        <v>478.93333333333339</v>
      </c>
      <c r="G145" s="350">
        <v>470.6666666666668</v>
      </c>
      <c r="H145" s="350">
        <v>504.06666666666678</v>
      </c>
      <c r="I145" s="350">
        <v>512.33333333333326</v>
      </c>
      <c r="J145" s="350">
        <v>520.76666666666677</v>
      </c>
      <c r="K145" s="349">
        <v>503.9</v>
      </c>
      <c r="L145" s="349">
        <v>487.2</v>
      </c>
      <c r="M145" s="349">
        <v>1.9325300000000001</v>
      </c>
      <c r="N145" s="1"/>
      <c r="O145" s="1"/>
    </row>
    <row r="146" spans="1:15" ht="12.75" customHeight="1">
      <c r="A146" s="30">
        <v>136</v>
      </c>
      <c r="B146" s="378" t="s">
        <v>256</v>
      </c>
      <c r="C146" s="349">
        <v>1395.6</v>
      </c>
      <c r="D146" s="350">
        <v>1388.7333333333333</v>
      </c>
      <c r="E146" s="350">
        <v>1349.9166666666667</v>
      </c>
      <c r="F146" s="350">
        <v>1304.2333333333333</v>
      </c>
      <c r="G146" s="350">
        <v>1265.4166666666667</v>
      </c>
      <c r="H146" s="350">
        <v>1434.4166666666667</v>
      </c>
      <c r="I146" s="350">
        <v>1473.2333333333333</v>
      </c>
      <c r="J146" s="350">
        <v>1518.9166666666667</v>
      </c>
      <c r="K146" s="349">
        <v>1427.55</v>
      </c>
      <c r="L146" s="349">
        <v>1343.05</v>
      </c>
      <c r="M146" s="349">
        <v>0.48565000000000003</v>
      </c>
      <c r="N146" s="1"/>
      <c r="O146" s="1"/>
    </row>
    <row r="147" spans="1:15" ht="12.75" customHeight="1">
      <c r="A147" s="30">
        <v>137</v>
      </c>
      <c r="B147" s="378" t="s">
        <v>357</v>
      </c>
      <c r="C147" s="349">
        <v>63</v>
      </c>
      <c r="D147" s="350">
        <v>63.633333333333333</v>
      </c>
      <c r="E147" s="350">
        <v>62.266666666666666</v>
      </c>
      <c r="F147" s="350">
        <v>61.533333333333331</v>
      </c>
      <c r="G147" s="350">
        <v>60.166666666666664</v>
      </c>
      <c r="H147" s="350">
        <v>64.366666666666674</v>
      </c>
      <c r="I147" s="350">
        <v>65.73333333333332</v>
      </c>
      <c r="J147" s="350">
        <v>66.466666666666669</v>
      </c>
      <c r="K147" s="349">
        <v>65</v>
      </c>
      <c r="L147" s="349">
        <v>62.9</v>
      </c>
      <c r="M147" s="349">
        <v>11.89425</v>
      </c>
      <c r="N147" s="1"/>
      <c r="O147" s="1"/>
    </row>
    <row r="148" spans="1:15" ht="12.75" customHeight="1">
      <c r="A148" s="30">
        <v>138</v>
      </c>
      <c r="B148" s="378" t="s">
        <v>354</v>
      </c>
      <c r="C148" s="349">
        <v>163.35</v>
      </c>
      <c r="D148" s="350">
        <v>164.45000000000002</v>
      </c>
      <c r="E148" s="350">
        <v>159.90000000000003</v>
      </c>
      <c r="F148" s="350">
        <v>156.45000000000002</v>
      </c>
      <c r="G148" s="350">
        <v>151.90000000000003</v>
      </c>
      <c r="H148" s="350">
        <v>167.90000000000003</v>
      </c>
      <c r="I148" s="350">
        <v>172.45000000000005</v>
      </c>
      <c r="J148" s="350">
        <v>175.90000000000003</v>
      </c>
      <c r="K148" s="349">
        <v>169</v>
      </c>
      <c r="L148" s="349">
        <v>161</v>
      </c>
      <c r="M148" s="349">
        <v>3.1301700000000001</v>
      </c>
      <c r="N148" s="1"/>
      <c r="O148" s="1"/>
    </row>
    <row r="149" spans="1:15" ht="12.75" customHeight="1">
      <c r="A149" s="30">
        <v>139</v>
      </c>
      <c r="B149" s="378" t="s">
        <v>358</v>
      </c>
      <c r="C149" s="349">
        <v>114.2</v>
      </c>
      <c r="D149" s="350">
        <v>113.41666666666667</v>
      </c>
      <c r="E149" s="350">
        <v>111.23333333333335</v>
      </c>
      <c r="F149" s="350">
        <v>108.26666666666668</v>
      </c>
      <c r="G149" s="350">
        <v>106.08333333333336</v>
      </c>
      <c r="H149" s="350">
        <v>116.38333333333334</v>
      </c>
      <c r="I149" s="350">
        <v>118.56666666666665</v>
      </c>
      <c r="J149" s="350">
        <v>121.53333333333333</v>
      </c>
      <c r="K149" s="349">
        <v>115.6</v>
      </c>
      <c r="L149" s="349">
        <v>110.45</v>
      </c>
      <c r="M149" s="349">
        <v>8.5069800000000004</v>
      </c>
      <c r="N149" s="1"/>
      <c r="O149" s="1"/>
    </row>
    <row r="150" spans="1:15" ht="12.75" customHeight="1">
      <c r="A150" s="30">
        <v>140</v>
      </c>
      <c r="B150" s="378" t="s">
        <v>834</v>
      </c>
      <c r="C150" s="349">
        <v>55.7</v>
      </c>
      <c r="D150" s="350">
        <v>56.20000000000001</v>
      </c>
      <c r="E150" s="350">
        <v>53.700000000000017</v>
      </c>
      <c r="F150" s="350">
        <v>51.70000000000001</v>
      </c>
      <c r="G150" s="350">
        <v>49.200000000000017</v>
      </c>
      <c r="H150" s="350">
        <v>58.200000000000017</v>
      </c>
      <c r="I150" s="350">
        <v>60.7</v>
      </c>
      <c r="J150" s="350">
        <v>62.700000000000017</v>
      </c>
      <c r="K150" s="349">
        <v>58.7</v>
      </c>
      <c r="L150" s="349">
        <v>54.2</v>
      </c>
      <c r="M150" s="349">
        <v>64.692779999999999</v>
      </c>
      <c r="N150" s="1"/>
      <c r="O150" s="1"/>
    </row>
    <row r="151" spans="1:15" ht="12.75" customHeight="1">
      <c r="A151" s="30">
        <v>141</v>
      </c>
      <c r="B151" s="378" t="s">
        <v>359</v>
      </c>
      <c r="C151" s="349">
        <v>693.8</v>
      </c>
      <c r="D151" s="350">
        <v>693.25</v>
      </c>
      <c r="E151" s="350">
        <v>676.55</v>
      </c>
      <c r="F151" s="350">
        <v>659.3</v>
      </c>
      <c r="G151" s="350">
        <v>642.59999999999991</v>
      </c>
      <c r="H151" s="350">
        <v>710.5</v>
      </c>
      <c r="I151" s="350">
        <v>727.2</v>
      </c>
      <c r="J151" s="350">
        <v>744.45</v>
      </c>
      <c r="K151" s="349">
        <v>709.95</v>
      </c>
      <c r="L151" s="349">
        <v>676</v>
      </c>
      <c r="M151" s="349">
        <v>0.83933999999999997</v>
      </c>
      <c r="N151" s="1"/>
      <c r="O151" s="1"/>
    </row>
    <row r="152" spans="1:15" ht="12.75" customHeight="1">
      <c r="A152" s="30">
        <v>142</v>
      </c>
      <c r="B152" s="378" t="s">
        <v>101</v>
      </c>
      <c r="C152" s="349">
        <v>1861.05</v>
      </c>
      <c r="D152" s="350">
        <v>1861.45</v>
      </c>
      <c r="E152" s="350">
        <v>1851</v>
      </c>
      <c r="F152" s="350">
        <v>1840.95</v>
      </c>
      <c r="G152" s="350">
        <v>1830.5</v>
      </c>
      <c r="H152" s="350">
        <v>1871.5</v>
      </c>
      <c r="I152" s="350">
        <v>1881.9500000000003</v>
      </c>
      <c r="J152" s="350">
        <v>1892</v>
      </c>
      <c r="K152" s="349">
        <v>1871.9</v>
      </c>
      <c r="L152" s="349">
        <v>1851.4</v>
      </c>
      <c r="M152" s="349">
        <v>4.5237100000000003</v>
      </c>
      <c r="N152" s="1"/>
      <c r="O152" s="1"/>
    </row>
    <row r="153" spans="1:15" ht="12.75" customHeight="1">
      <c r="A153" s="30">
        <v>143</v>
      </c>
      <c r="B153" s="378" t="s">
        <v>102</v>
      </c>
      <c r="C153" s="349">
        <v>154.25</v>
      </c>
      <c r="D153" s="350">
        <v>154.85</v>
      </c>
      <c r="E153" s="350">
        <v>153.39999999999998</v>
      </c>
      <c r="F153" s="350">
        <v>152.54999999999998</v>
      </c>
      <c r="G153" s="350">
        <v>151.09999999999997</v>
      </c>
      <c r="H153" s="350">
        <v>155.69999999999999</v>
      </c>
      <c r="I153" s="350">
        <v>157.14999999999998</v>
      </c>
      <c r="J153" s="350">
        <v>158</v>
      </c>
      <c r="K153" s="349">
        <v>156.30000000000001</v>
      </c>
      <c r="L153" s="349">
        <v>154</v>
      </c>
      <c r="M153" s="349">
        <v>15.31378</v>
      </c>
      <c r="N153" s="1"/>
      <c r="O153" s="1"/>
    </row>
    <row r="154" spans="1:15" ht="12.75" customHeight="1">
      <c r="A154" s="30">
        <v>144</v>
      </c>
      <c r="B154" s="378" t="s">
        <v>835</v>
      </c>
      <c r="C154" s="349">
        <v>114.4</v>
      </c>
      <c r="D154" s="350">
        <v>116</v>
      </c>
      <c r="E154" s="350">
        <v>112</v>
      </c>
      <c r="F154" s="350">
        <v>109.6</v>
      </c>
      <c r="G154" s="350">
        <v>105.6</v>
      </c>
      <c r="H154" s="350">
        <v>118.4</v>
      </c>
      <c r="I154" s="350">
        <v>122.4</v>
      </c>
      <c r="J154" s="350">
        <v>124.80000000000001</v>
      </c>
      <c r="K154" s="349">
        <v>120</v>
      </c>
      <c r="L154" s="349">
        <v>113.6</v>
      </c>
      <c r="M154" s="349">
        <v>1.4921500000000001</v>
      </c>
      <c r="N154" s="1"/>
      <c r="O154" s="1"/>
    </row>
    <row r="155" spans="1:15" ht="12.75" customHeight="1">
      <c r="A155" s="30">
        <v>145</v>
      </c>
      <c r="B155" s="378" t="s">
        <v>360</v>
      </c>
      <c r="C155" s="349">
        <v>284.7</v>
      </c>
      <c r="D155" s="350">
        <v>286.93333333333334</v>
      </c>
      <c r="E155" s="350">
        <v>279.86666666666667</v>
      </c>
      <c r="F155" s="350">
        <v>275.03333333333336</v>
      </c>
      <c r="G155" s="350">
        <v>267.9666666666667</v>
      </c>
      <c r="H155" s="350">
        <v>291.76666666666665</v>
      </c>
      <c r="I155" s="350">
        <v>298.83333333333337</v>
      </c>
      <c r="J155" s="350">
        <v>303.66666666666663</v>
      </c>
      <c r="K155" s="349">
        <v>294</v>
      </c>
      <c r="L155" s="349">
        <v>282.10000000000002</v>
      </c>
      <c r="M155" s="349">
        <v>1.3449599999999999</v>
      </c>
      <c r="N155" s="1"/>
      <c r="O155" s="1"/>
    </row>
    <row r="156" spans="1:15" ht="12.75" customHeight="1">
      <c r="A156" s="30">
        <v>146</v>
      </c>
      <c r="B156" s="378" t="s">
        <v>103</v>
      </c>
      <c r="C156" s="349">
        <v>99.75</v>
      </c>
      <c r="D156" s="350">
        <v>99.533333333333346</v>
      </c>
      <c r="E156" s="350">
        <v>97.216666666666697</v>
      </c>
      <c r="F156" s="350">
        <v>94.683333333333351</v>
      </c>
      <c r="G156" s="350">
        <v>92.366666666666703</v>
      </c>
      <c r="H156" s="350">
        <v>102.06666666666669</v>
      </c>
      <c r="I156" s="350">
        <v>104.38333333333333</v>
      </c>
      <c r="J156" s="350">
        <v>106.91666666666669</v>
      </c>
      <c r="K156" s="349">
        <v>101.85</v>
      </c>
      <c r="L156" s="349">
        <v>97</v>
      </c>
      <c r="M156" s="349">
        <v>358.43421000000001</v>
      </c>
      <c r="N156" s="1"/>
      <c r="O156" s="1"/>
    </row>
    <row r="157" spans="1:15" ht="12.75" customHeight="1">
      <c r="A157" s="30">
        <v>147</v>
      </c>
      <c r="B157" s="378" t="s">
        <v>362</v>
      </c>
      <c r="C157" s="349">
        <v>457.4</v>
      </c>
      <c r="D157" s="350">
        <v>462.45</v>
      </c>
      <c r="E157" s="350">
        <v>450.95</v>
      </c>
      <c r="F157" s="350">
        <v>444.5</v>
      </c>
      <c r="G157" s="350">
        <v>433</v>
      </c>
      <c r="H157" s="350">
        <v>468.9</v>
      </c>
      <c r="I157" s="350">
        <v>480.4</v>
      </c>
      <c r="J157" s="350">
        <v>486.84999999999997</v>
      </c>
      <c r="K157" s="349">
        <v>473.95</v>
      </c>
      <c r="L157" s="349">
        <v>456</v>
      </c>
      <c r="M157" s="349">
        <v>0.50602000000000003</v>
      </c>
      <c r="N157" s="1"/>
      <c r="O157" s="1"/>
    </row>
    <row r="158" spans="1:15" ht="12.75" customHeight="1">
      <c r="A158" s="30">
        <v>148</v>
      </c>
      <c r="B158" s="378" t="s">
        <v>361</v>
      </c>
      <c r="C158" s="349">
        <v>3888</v>
      </c>
      <c r="D158" s="350">
        <v>3903.6833333333329</v>
      </c>
      <c r="E158" s="350">
        <v>3815.3666666666659</v>
      </c>
      <c r="F158" s="350">
        <v>3742.7333333333331</v>
      </c>
      <c r="G158" s="350">
        <v>3654.4166666666661</v>
      </c>
      <c r="H158" s="350">
        <v>3976.3166666666657</v>
      </c>
      <c r="I158" s="350">
        <v>4064.6333333333323</v>
      </c>
      <c r="J158" s="350">
        <v>4137.2666666666655</v>
      </c>
      <c r="K158" s="349">
        <v>3992</v>
      </c>
      <c r="L158" s="349">
        <v>3831.05</v>
      </c>
      <c r="M158" s="349">
        <v>0.1928</v>
      </c>
      <c r="N158" s="1"/>
      <c r="O158" s="1"/>
    </row>
    <row r="159" spans="1:15" ht="12.75" customHeight="1">
      <c r="A159" s="30">
        <v>149</v>
      </c>
      <c r="B159" s="378" t="s">
        <v>363</v>
      </c>
      <c r="C159" s="349">
        <v>156.1</v>
      </c>
      <c r="D159" s="350">
        <v>157.36666666666665</v>
      </c>
      <c r="E159" s="350">
        <v>154.18333333333328</v>
      </c>
      <c r="F159" s="350">
        <v>152.26666666666662</v>
      </c>
      <c r="G159" s="350">
        <v>149.08333333333326</v>
      </c>
      <c r="H159" s="350">
        <v>159.2833333333333</v>
      </c>
      <c r="I159" s="350">
        <v>162.46666666666664</v>
      </c>
      <c r="J159" s="350">
        <v>164.38333333333333</v>
      </c>
      <c r="K159" s="349">
        <v>160.55000000000001</v>
      </c>
      <c r="L159" s="349">
        <v>155.44999999999999</v>
      </c>
      <c r="M159" s="349">
        <v>5.0805800000000003</v>
      </c>
      <c r="N159" s="1"/>
      <c r="O159" s="1"/>
    </row>
    <row r="160" spans="1:15" ht="12.75" customHeight="1">
      <c r="A160" s="30">
        <v>150</v>
      </c>
      <c r="B160" s="378" t="s">
        <v>380</v>
      </c>
      <c r="C160" s="349">
        <v>2663.75</v>
      </c>
      <c r="D160" s="350">
        <v>2654.3666666666668</v>
      </c>
      <c r="E160" s="350">
        <v>2583.7333333333336</v>
      </c>
      <c r="F160" s="350">
        <v>2503.7166666666667</v>
      </c>
      <c r="G160" s="350">
        <v>2433.0833333333335</v>
      </c>
      <c r="H160" s="350">
        <v>2734.3833333333337</v>
      </c>
      <c r="I160" s="350">
        <v>2805.0166666666669</v>
      </c>
      <c r="J160" s="350">
        <v>2885.0333333333338</v>
      </c>
      <c r="K160" s="349">
        <v>2725</v>
      </c>
      <c r="L160" s="349">
        <v>2574.35</v>
      </c>
      <c r="M160" s="349">
        <v>0.43407000000000001</v>
      </c>
      <c r="N160" s="1"/>
      <c r="O160" s="1"/>
    </row>
    <row r="161" spans="1:15" ht="12.75" customHeight="1">
      <c r="A161" s="30">
        <v>151</v>
      </c>
      <c r="B161" s="378" t="s">
        <v>257</v>
      </c>
      <c r="C161" s="349">
        <v>256.25</v>
      </c>
      <c r="D161" s="350">
        <v>256.53333333333336</v>
      </c>
      <c r="E161" s="350">
        <v>253.11666666666673</v>
      </c>
      <c r="F161" s="350">
        <v>249.98333333333338</v>
      </c>
      <c r="G161" s="350">
        <v>246.56666666666675</v>
      </c>
      <c r="H161" s="350">
        <v>259.66666666666674</v>
      </c>
      <c r="I161" s="350">
        <v>263.08333333333337</v>
      </c>
      <c r="J161" s="350">
        <v>266.2166666666667</v>
      </c>
      <c r="K161" s="349">
        <v>259.95</v>
      </c>
      <c r="L161" s="349">
        <v>253.4</v>
      </c>
      <c r="M161" s="349">
        <v>9.3026099999999996</v>
      </c>
      <c r="N161" s="1"/>
      <c r="O161" s="1"/>
    </row>
    <row r="162" spans="1:15" ht="12.75" customHeight="1">
      <c r="A162" s="30">
        <v>152</v>
      </c>
      <c r="B162" s="378" t="s">
        <v>366</v>
      </c>
      <c r="C162" s="349">
        <v>46.15</v>
      </c>
      <c r="D162" s="350">
        <v>46.633333333333333</v>
      </c>
      <c r="E162" s="350">
        <v>45.516666666666666</v>
      </c>
      <c r="F162" s="350">
        <v>44.883333333333333</v>
      </c>
      <c r="G162" s="350">
        <v>43.766666666666666</v>
      </c>
      <c r="H162" s="350">
        <v>47.266666666666666</v>
      </c>
      <c r="I162" s="350">
        <v>48.383333333333326</v>
      </c>
      <c r="J162" s="350">
        <v>49.016666666666666</v>
      </c>
      <c r="K162" s="349">
        <v>47.75</v>
      </c>
      <c r="L162" s="349">
        <v>46</v>
      </c>
      <c r="M162" s="349">
        <v>22.75301</v>
      </c>
      <c r="N162" s="1"/>
      <c r="O162" s="1"/>
    </row>
    <row r="163" spans="1:15" ht="12.75" customHeight="1">
      <c r="A163" s="30">
        <v>153</v>
      </c>
      <c r="B163" s="378" t="s">
        <v>364</v>
      </c>
      <c r="C163" s="349">
        <v>123.8</v>
      </c>
      <c r="D163" s="350">
        <v>124.25</v>
      </c>
      <c r="E163" s="350">
        <v>120.9</v>
      </c>
      <c r="F163" s="350">
        <v>118</v>
      </c>
      <c r="G163" s="350">
        <v>114.65</v>
      </c>
      <c r="H163" s="350">
        <v>127.15</v>
      </c>
      <c r="I163" s="350">
        <v>130.5</v>
      </c>
      <c r="J163" s="350">
        <v>133.4</v>
      </c>
      <c r="K163" s="349">
        <v>127.6</v>
      </c>
      <c r="L163" s="349">
        <v>121.35</v>
      </c>
      <c r="M163" s="349">
        <v>57.588250000000002</v>
      </c>
      <c r="N163" s="1"/>
      <c r="O163" s="1"/>
    </row>
    <row r="164" spans="1:15" ht="12.75" customHeight="1">
      <c r="A164" s="30">
        <v>154</v>
      </c>
      <c r="B164" s="378" t="s">
        <v>379</v>
      </c>
      <c r="C164" s="349">
        <v>180.9</v>
      </c>
      <c r="D164" s="350">
        <v>182.45000000000002</v>
      </c>
      <c r="E164" s="350">
        <v>177.45000000000005</v>
      </c>
      <c r="F164" s="350">
        <v>174.00000000000003</v>
      </c>
      <c r="G164" s="350">
        <v>169.00000000000006</v>
      </c>
      <c r="H164" s="350">
        <v>185.90000000000003</v>
      </c>
      <c r="I164" s="350">
        <v>190.89999999999998</v>
      </c>
      <c r="J164" s="350">
        <v>194.35000000000002</v>
      </c>
      <c r="K164" s="349">
        <v>187.45</v>
      </c>
      <c r="L164" s="349">
        <v>179</v>
      </c>
      <c r="M164" s="349">
        <v>2.3840699999999999</v>
      </c>
      <c r="N164" s="1"/>
      <c r="O164" s="1"/>
    </row>
    <row r="165" spans="1:15" ht="12.75" customHeight="1">
      <c r="A165" s="30">
        <v>155</v>
      </c>
      <c r="B165" s="378" t="s">
        <v>104</v>
      </c>
      <c r="C165" s="349">
        <v>136.30000000000001</v>
      </c>
      <c r="D165" s="350">
        <v>137.51666666666668</v>
      </c>
      <c r="E165" s="350">
        <v>134.48333333333335</v>
      </c>
      <c r="F165" s="350">
        <v>132.66666666666666</v>
      </c>
      <c r="G165" s="350">
        <v>129.63333333333333</v>
      </c>
      <c r="H165" s="350">
        <v>139.33333333333337</v>
      </c>
      <c r="I165" s="350">
        <v>142.36666666666673</v>
      </c>
      <c r="J165" s="350">
        <v>144.18333333333339</v>
      </c>
      <c r="K165" s="349">
        <v>140.55000000000001</v>
      </c>
      <c r="L165" s="349">
        <v>135.69999999999999</v>
      </c>
      <c r="M165" s="349">
        <v>52.280529999999999</v>
      </c>
      <c r="N165" s="1"/>
      <c r="O165" s="1"/>
    </row>
    <row r="166" spans="1:15" ht="12.75" customHeight="1">
      <c r="A166" s="30">
        <v>156</v>
      </c>
      <c r="B166" s="378" t="s">
        <v>368</v>
      </c>
      <c r="C166" s="349">
        <v>2963.15</v>
      </c>
      <c r="D166" s="350">
        <v>2934.0833333333335</v>
      </c>
      <c r="E166" s="350">
        <v>2869.166666666667</v>
      </c>
      <c r="F166" s="350">
        <v>2775.1833333333334</v>
      </c>
      <c r="G166" s="350">
        <v>2710.2666666666669</v>
      </c>
      <c r="H166" s="350">
        <v>3028.0666666666671</v>
      </c>
      <c r="I166" s="350">
        <v>3092.983333333334</v>
      </c>
      <c r="J166" s="350">
        <v>3186.9666666666672</v>
      </c>
      <c r="K166" s="349">
        <v>2999</v>
      </c>
      <c r="L166" s="349">
        <v>2840.1</v>
      </c>
      <c r="M166" s="349">
        <v>0.13691</v>
      </c>
      <c r="N166" s="1"/>
      <c r="O166" s="1"/>
    </row>
    <row r="167" spans="1:15" ht="12.75" customHeight="1">
      <c r="A167" s="30">
        <v>157</v>
      </c>
      <c r="B167" s="378" t="s">
        <v>369</v>
      </c>
      <c r="C167" s="349">
        <v>2932.95</v>
      </c>
      <c r="D167" s="350">
        <v>2917.35</v>
      </c>
      <c r="E167" s="350">
        <v>2885.7</v>
      </c>
      <c r="F167" s="350">
        <v>2838.45</v>
      </c>
      <c r="G167" s="350">
        <v>2806.7999999999997</v>
      </c>
      <c r="H167" s="350">
        <v>2964.6</v>
      </c>
      <c r="I167" s="350">
        <v>2996.2500000000005</v>
      </c>
      <c r="J167" s="350">
        <v>3043.5</v>
      </c>
      <c r="K167" s="349">
        <v>2949</v>
      </c>
      <c r="L167" s="349">
        <v>2870.1</v>
      </c>
      <c r="M167" s="349">
        <v>8.0100000000000005E-2</v>
      </c>
      <c r="N167" s="1"/>
      <c r="O167" s="1"/>
    </row>
    <row r="168" spans="1:15" ht="12.75" customHeight="1">
      <c r="A168" s="30">
        <v>158</v>
      </c>
      <c r="B168" s="378" t="s">
        <v>375</v>
      </c>
      <c r="C168" s="349">
        <v>316</v>
      </c>
      <c r="D168" s="350">
        <v>313.98333333333329</v>
      </c>
      <c r="E168" s="350">
        <v>311.16666666666657</v>
      </c>
      <c r="F168" s="350">
        <v>306.33333333333326</v>
      </c>
      <c r="G168" s="350">
        <v>303.51666666666654</v>
      </c>
      <c r="H168" s="350">
        <v>318.81666666666661</v>
      </c>
      <c r="I168" s="350">
        <v>321.63333333333333</v>
      </c>
      <c r="J168" s="350">
        <v>326.46666666666664</v>
      </c>
      <c r="K168" s="349">
        <v>316.8</v>
      </c>
      <c r="L168" s="349">
        <v>309.14999999999998</v>
      </c>
      <c r="M168" s="349">
        <v>2.4590800000000002</v>
      </c>
      <c r="N168" s="1"/>
      <c r="O168" s="1"/>
    </row>
    <row r="169" spans="1:15" ht="12.75" customHeight="1">
      <c r="A169" s="30">
        <v>159</v>
      </c>
      <c r="B169" s="378" t="s">
        <v>370</v>
      </c>
      <c r="C169" s="349">
        <v>125.5</v>
      </c>
      <c r="D169" s="350">
        <v>126.41666666666667</v>
      </c>
      <c r="E169" s="350">
        <v>123.68333333333334</v>
      </c>
      <c r="F169" s="350">
        <v>121.86666666666666</v>
      </c>
      <c r="G169" s="350">
        <v>119.13333333333333</v>
      </c>
      <c r="H169" s="350">
        <v>128.23333333333335</v>
      </c>
      <c r="I169" s="350">
        <v>130.96666666666667</v>
      </c>
      <c r="J169" s="350">
        <v>132.78333333333336</v>
      </c>
      <c r="K169" s="349">
        <v>129.15</v>
      </c>
      <c r="L169" s="349">
        <v>124.6</v>
      </c>
      <c r="M169" s="349">
        <v>2.2738200000000002</v>
      </c>
      <c r="N169" s="1"/>
      <c r="O169" s="1"/>
    </row>
    <row r="170" spans="1:15" ht="12.75" customHeight="1">
      <c r="A170" s="30">
        <v>160</v>
      </c>
      <c r="B170" s="378" t="s">
        <v>371</v>
      </c>
      <c r="C170" s="349">
        <v>5077.6499999999996</v>
      </c>
      <c r="D170" s="350">
        <v>5061.25</v>
      </c>
      <c r="E170" s="350">
        <v>5019.3999999999996</v>
      </c>
      <c r="F170" s="350">
        <v>4961.1499999999996</v>
      </c>
      <c r="G170" s="350">
        <v>4919.2999999999993</v>
      </c>
      <c r="H170" s="350">
        <v>5119.5</v>
      </c>
      <c r="I170" s="350">
        <v>5161.3500000000004</v>
      </c>
      <c r="J170" s="350">
        <v>5219.6000000000004</v>
      </c>
      <c r="K170" s="349">
        <v>5103.1000000000004</v>
      </c>
      <c r="L170" s="349">
        <v>5003</v>
      </c>
      <c r="M170" s="349">
        <v>3.2719999999999999E-2</v>
      </c>
      <c r="N170" s="1"/>
      <c r="O170" s="1"/>
    </row>
    <row r="171" spans="1:15" ht="12.75" customHeight="1">
      <c r="A171" s="30">
        <v>161</v>
      </c>
      <c r="B171" s="378" t="s">
        <v>258</v>
      </c>
      <c r="C171" s="349">
        <v>3252.9</v>
      </c>
      <c r="D171" s="350">
        <v>3217.4166666666665</v>
      </c>
      <c r="E171" s="350">
        <v>3155.4833333333331</v>
      </c>
      <c r="F171" s="350">
        <v>3058.0666666666666</v>
      </c>
      <c r="G171" s="350">
        <v>2996.1333333333332</v>
      </c>
      <c r="H171" s="350">
        <v>3314.833333333333</v>
      </c>
      <c r="I171" s="350">
        <v>3376.7666666666664</v>
      </c>
      <c r="J171" s="350">
        <v>3474.1833333333329</v>
      </c>
      <c r="K171" s="349">
        <v>3279.35</v>
      </c>
      <c r="L171" s="349">
        <v>3120</v>
      </c>
      <c r="M171" s="349">
        <v>2.4696199999999999</v>
      </c>
      <c r="N171" s="1"/>
      <c r="O171" s="1"/>
    </row>
    <row r="172" spans="1:15" ht="12.75" customHeight="1">
      <c r="A172" s="30">
        <v>162</v>
      </c>
      <c r="B172" s="378" t="s">
        <v>372</v>
      </c>
      <c r="C172" s="349">
        <v>1567.4</v>
      </c>
      <c r="D172" s="350">
        <v>1562.6166666666668</v>
      </c>
      <c r="E172" s="350">
        <v>1550.2833333333335</v>
      </c>
      <c r="F172" s="350">
        <v>1533.1666666666667</v>
      </c>
      <c r="G172" s="350">
        <v>1520.8333333333335</v>
      </c>
      <c r="H172" s="350">
        <v>1579.7333333333336</v>
      </c>
      <c r="I172" s="350">
        <v>1592.0666666666666</v>
      </c>
      <c r="J172" s="350">
        <v>1609.1833333333336</v>
      </c>
      <c r="K172" s="349">
        <v>1574.95</v>
      </c>
      <c r="L172" s="349">
        <v>1545.5</v>
      </c>
      <c r="M172" s="349">
        <v>0.28333000000000003</v>
      </c>
      <c r="N172" s="1"/>
      <c r="O172" s="1"/>
    </row>
    <row r="173" spans="1:15" ht="12.75" customHeight="1">
      <c r="A173" s="30">
        <v>163</v>
      </c>
      <c r="B173" s="378" t="s">
        <v>105</v>
      </c>
      <c r="C173" s="349">
        <v>455.6</v>
      </c>
      <c r="D173" s="350">
        <v>460.09999999999997</v>
      </c>
      <c r="E173" s="350">
        <v>447.99999999999994</v>
      </c>
      <c r="F173" s="350">
        <v>440.4</v>
      </c>
      <c r="G173" s="350">
        <v>428.29999999999995</v>
      </c>
      <c r="H173" s="350">
        <v>467.69999999999993</v>
      </c>
      <c r="I173" s="350">
        <v>479.79999999999995</v>
      </c>
      <c r="J173" s="350">
        <v>487.39999999999992</v>
      </c>
      <c r="K173" s="349">
        <v>472.2</v>
      </c>
      <c r="L173" s="349">
        <v>452.5</v>
      </c>
      <c r="M173" s="349">
        <v>9.0711700000000004</v>
      </c>
      <c r="N173" s="1"/>
      <c r="O173" s="1"/>
    </row>
    <row r="174" spans="1:15" ht="12.75" customHeight="1">
      <c r="A174" s="30">
        <v>164</v>
      </c>
      <c r="B174" s="378" t="s">
        <v>367</v>
      </c>
      <c r="C174" s="349">
        <v>4511.6000000000004</v>
      </c>
      <c r="D174" s="350">
        <v>4483.8166666666666</v>
      </c>
      <c r="E174" s="350">
        <v>4407.7833333333328</v>
      </c>
      <c r="F174" s="350">
        <v>4303.9666666666662</v>
      </c>
      <c r="G174" s="350">
        <v>4227.9333333333325</v>
      </c>
      <c r="H174" s="350">
        <v>4587.6333333333332</v>
      </c>
      <c r="I174" s="350">
        <v>4663.6666666666679</v>
      </c>
      <c r="J174" s="350">
        <v>4767.4833333333336</v>
      </c>
      <c r="K174" s="349">
        <v>4559.8500000000004</v>
      </c>
      <c r="L174" s="349">
        <v>4380</v>
      </c>
      <c r="M174" s="349">
        <v>0.21756</v>
      </c>
      <c r="N174" s="1"/>
      <c r="O174" s="1"/>
    </row>
    <row r="175" spans="1:15" ht="12.75" customHeight="1">
      <c r="A175" s="30">
        <v>165</v>
      </c>
      <c r="B175" s="378" t="s">
        <v>107</v>
      </c>
      <c r="C175" s="349">
        <v>39.1</v>
      </c>
      <c r="D175" s="350">
        <v>39.333333333333336</v>
      </c>
      <c r="E175" s="350">
        <v>38.716666666666669</v>
      </c>
      <c r="F175" s="350">
        <v>38.333333333333336</v>
      </c>
      <c r="G175" s="350">
        <v>37.716666666666669</v>
      </c>
      <c r="H175" s="350">
        <v>39.716666666666669</v>
      </c>
      <c r="I175" s="350">
        <v>40.333333333333329</v>
      </c>
      <c r="J175" s="350">
        <v>40.716666666666669</v>
      </c>
      <c r="K175" s="349">
        <v>39.950000000000003</v>
      </c>
      <c r="L175" s="349">
        <v>38.950000000000003</v>
      </c>
      <c r="M175" s="349">
        <v>92.071010000000001</v>
      </c>
      <c r="N175" s="1"/>
      <c r="O175" s="1"/>
    </row>
    <row r="176" spans="1:15" ht="12.75" customHeight="1">
      <c r="A176" s="30">
        <v>166</v>
      </c>
      <c r="B176" s="378" t="s">
        <v>381</v>
      </c>
      <c r="C176" s="349">
        <v>537.54999999999995</v>
      </c>
      <c r="D176" s="350">
        <v>541.44999999999993</v>
      </c>
      <c r="E176" s="350">
        <v>531.09999999999991</v>
      </c>
      <c r="F176" s="350">
        <v>524.65</v>
      </c>
      <c r="G176" s="350">
        <v>514.29999999999995</v>
      </c>
      <c r="H176" s="350">
        <v>547.89999999999986</v>
      </c>
      <c r="I176" s="350">
        <v>558.25</v>
      </c>
      <c r="J176" s="350">
        <v>564.69999999999982</v>
      </c>
      <c r="K176" s="349">
        <v>551.79999999999995</v>
      </c>
      <c r="L176" s="349">
        <v>535</v>
      </c>
      <c r="M176" s="349">
        <v>17.233689999999999</v>
      </c>
      <c r="N176" s="1"/>
      <c r="O176" s="1"/>
    </row>
    <row r="177" spans="1:15" ht="12.75" customHeight="1">
      <c r="A177" s="30">
        <v>167</v>
      </c>
      <c r="B177" s="378" t="s">
        <v>373</v>
      </c>
      <c r="C177" s="349">
        <v>1011.1</v>
      </c>
      <c r="D177" s="350">
        <v>1027.1166666666666</v>
      </c>
      <c r="E177" s="350">
        <v>989.23333333333312</v>
      </c>
      <c r="F177" s="350">
        <v>967.36666666666656</v>
      </c>
      <c r="G177" s="350">
        <v>929.48333333333312</v>
      </c>
      <c r="H177" s="350">
        <v>1048.9833333333331</v>
      </c>
      <c r="I177" s="350">
        <v>1086.8666666666668</v>
      </c>
      <c r="J177" s="350">
        <v>1108.7333333333331</v>
      </c>
      <c r="K177" s="349">
        <v>1065</v>
      </c>
      <c r="L177" s="349">
        <v>1005.25</v>
      </c>
      <c r="M177" s="349">
        <v>0.16517000000000001</v>
      </c>
      <c r="N177" s="1"/>
      <c r="O177" s="1"/>
    </row>
    <row r="178" spans="1:15" ht="12.75" customHeight="1">
      <c r="A178" s="30">
        <v>168</v>
      </c>
      <c r="B178" s="378" t="s">
        <v>259</v>
      </c>
      <c r="C178" s="349">
        <v>482.1</v>
      </c>
      <c r="D178" s="350">
        <v>482.5333333333333</v>
      </c>
      <c r="E178" s="350">
        <v>477.06666666666661</v>
      </c>
      <c r="F178" s="350">
        <v>472.0333333333333</v>
      </c>
      <c r="G178" s="350">
        <v>466.56666666666661</v>
      </c>
      <c r="H178" s="350">
        <v>487.56666666666661</v>
      </c>
      <c r="I178" s="350">
        <v>493.0333333333333</v>
      </c>
      <c r="J178" s="350">
        <v>498.06666666666661</v>
      </c>
      <c r="K178" s="349">
        <v>488</v>
      </c>
      <c r="L178" s="349">
        <v>477.5</v>
      </c>
      <c r="M178" s="349">
        <v>0.48182999999999998</v>
      </c>
      <c r="N178" s="1"/>
      <c r="O178" s="1"/>
    </row>
    <row r="179" spans="1:15" ht="12.75" customHeight="1">
      <c r="A179" s="30">
        <v>169</v>
      </c>
      <c r="B179" s="378" t="s">
        <v>108</v>
      </c>
      <c r="C179" s="349">
        <v>809</v>
      </c>
      <c r="D179" s="350">
        <v>812.06666666666661</v>
      </c>
      <c r="E179" s="350">
        <v>798.73333333333323</v>
      </c>
      <c r="F179" s="350">
        <v>788.46666666666658</v>
      </c>
      <c r="G179" s="350">
        <v>775.13333333333321</v>
      </c>
      <c r="H179" s="350">
        <v>822.33333333333326</v>
      </c>
      <c r="I179" s="350">
        <v>835.66666666666674</v>
      </c>
      <c r="J179" s="350">
        <v>845.93333333333328</v>
      </c>
      <c r="K179" s="349">
        <v>825.4</v>
      </c>
      <c r="L179" s="349">
        <v>801.8</v>
      </c>
      <c r="M179" s="349">
        <v>5.4854599999999998</v>
      </c>
      <c r="N179" s="1"/>
      <c r="O179" s="1"/>
    </row>
    <row r="180" spans="1:15" ht="12.75" customHeight="1">
      <c r="A180" s="30">
        <v>170</v>
      </c>
      <c r="B180" s="378" t="s">
        <v>260</v>
      </c>
      <c r="C180" s="349">
        <v>515.5</v>
      </c>
      <c r="D180" s="350">
        <v>518.16666666666663</v>
      </c>
      <c r="E180" s="350">
        <v>508.33333333333326</v>
      </c>
      <c r="F180" s="350">
        <v>501.16666666666663</v>
      </c>
      <c r="G180" s="350">
        <v>491.33333333333326</v>
      </c>
      <c r="H180" s="350">
        <v>525.33333333333326</v>
      </c>
      <c r="I180" s="350">
        <v>535.16666666666652</v>
      </c>
      <c r="J180" s="350">
        <v>542.33333333333326</v>
      </c>
      <c r="K180" s="349">
        <v>528</v>
      </c>
      <c r="L180" s="349">
        <v>511</v>
      </c>
      <c r="M180" s="349">
        <v>1.0761099999999999</v>
      </c>
      <c r="N180" s="1"/>
      <c r="O180" s="1"/>
    </row>
    <row r="181" spans="1:15" ht="12.75" customHeight="1">
      <c r="A181" s="30">
        <v>171</v>
      </c>
      <c r="B181" s="378" t="s">
        <v>109</v>
      </c>
      <c r="C181" s="349">
        <v>1587.2</v>
      </c>
      <c r="D181" s="350">
        <v>1574.6666666666667</v>
      </c>
      <c r="E181" s="350">
        <v>1549.8833333333334</v>
      </c>
      <c r="F181" s="350">
        <v>1512.5666666666666</v>
      </c>
      <c r="G181" s="350">
        <v>1487.7833333333333</v>
      </c>
      <c r="H181" s="350">
        <v>1611.9833333333336</v>
      </c>
      <c r="I181" s="350">
        <v>1636.7666666666669</v>
      </c>
      <c r="J181" s="350">
        <v>1674.0833333333337</v>
      </c>
      <c r="K181" s="349">
        <v>1599.45</v>
      </c>
      <c r="L181" s="349">
        <v>1537.35</v>
      </c>
      <c r="M181" s="349">
        <v>9.4480699999999995</v>
      </c>
      <c r="N181" s="1"/>
      <c r="O181" s="1"/>
    </row>
    <row r="182" spans="1:15" ht="12.75" customHeight="1">
      <c r="A182" s="30">
        <v>172</v>
      </c>
      <c r="B182" s="378" t="s">
        <v>382</v>
      </c>
      <c r="C182" s="349">
        <v>89.85</v>
      </c>
      <c r="D182" s="350">
        <v>90.7</v>
      </c>
      <c r="E182" s="350">
        <v>88.15</v>
      </c>
      <c r="F182" s="350">
        <v>86.45</v>
      </c>
      <c r="G182" s="350">
        <v>83.9</v>
      </c>
      <c r="H182" s="350">
        <v>92.4</v>
      </c>
      <c r="I182" s="350">
        <v>94.949999999999989</v>
      </c>
      <c r="J182" s="350">
        <v>96.65</v>
      </c>
      <c r="K182" s="349">
        <v>93.25</v>
      </c>
      <c r="L182" s="349">
        <v>89</v>
      </c>
      <c r="M182" s="349">
        <v>2.0882299999999998</v>
      </c>
      <c r="N182" s="1"/>
      <c r="O182" s="1"/>
    </row>
    <row r="183" spans="1:15" ht="12.75" customHeight="1">
      <c r="A183" s="30">
        <v>173</v>
      </c>
      <c r="B183" s="378" t="s">
        <v>110</v>
      </c>
      <c r="C183" s="349">
        <v>297.60000000000002</v>
      </c>
      <c r="D183" s="350">
        <v>298.95</v>
      </c>
      <c r="E183" s="350">
        <v>294.2</v>
      </c>
      <c r="F183" s="350">
        <v>290.8</v>
      </c>
      <c r="G183" s="350">
        <v>286.05</v>
      </c>
      <c r="H183" s="350">
        <v>302.34999999999997</v>
      </c>
      <c r="I183" s="350">
        <v>307.09999999999997</v>
      </c>
      <c r="J183" s="350">
        <v>310.49999999999994</v>
      </c>
      <c r="K183" s="349">
        <v>303.7</v>
      </c>
      <c r="L183" s="349">
        <v>295.55</v>
      </c>
      <c r="M183" s="349">
        <v>8.0653900000000007</v>
      </c>
      <c r="N183" s="1"/>
      <c r="O183" s="1"/>
    </row>
    <row r="184" spans="1:15" ht="12.75" customHeight="1">
      <c r="A184" s="30">
        <v>174</v>
      </c>
      <c r="B184" s="378" t="s">
        <v>374</v>
      </c>
      <c r="C184" s="349">
        <v>475.75</v>
      </c>
      <c r="D184" s="350">
        <v>480.7</v>
      </c>
      <c r="E184" s="350">
        <v>468.84999999999997</v>
      </c>
      <c r="F184" s="350">
        <v>461.95</v>
      </c>
      <c r="G184" s="350">
        <v>450.09999999999997</v>
      </c>
      <c r="H184" s="350">
        <v>487.59999999999997</v>
      </c>
      <c r="I184" s="350">
        <v>499.45</v>
      </c>
      <c r="J184" s="350">
        <v>506.34999999999997</v>
      </c>
      <c r="K184" s="349">
        <v>492.55</v>
      </c>
      <c r="L184" s="349">
        <v>473.8</v>
      </c>
      <c r="M184" s="349">
        <v>5.0666700000000002</v>
      </c>
      <c r="N184" s="1"/>
      <c r="O184" s="1"/>
    </row>
    <row r="185" spans="1:15" ht="12.75" customHeight="1">
      <c r="A185" s="30">
        <v>175</v>
      </c>
      <c r="B185" s="378" t="s">
        <v>111</v>
      </c>
      <c r="C185" s="349">
        <v>1692.45</v>
      </c>
      <c r="D185" s="350">
        <v>1705.5166666666664</v>
      </c>
      <c r="E185" s="350">
        <v>1674.2833333333328</v>
      </c>
      <c r="F185" s="350">
        <v>1656.1166666666663</v>
      </c>
      <c r="G185" s="350">
        <v>1624.8833333333328</v>
      </c>
      <c r="H185" s="350">
        <v>1723.6833333333329</v>
      </c>
      <c r="I185" s="350">
        <v>1754.9166666666665</v>
      </c>
      <c r="J185" s="350">
        <v>1773.083333333333</v>
      </c>
      <c r="K185" s="349">
        <v>1736.75</v>
      </c>
      <c r="L185" s="349">
        <v>1687.35</v>
      </c>
      <c r="M185" s="349">
        <v>10.316459999999999</v>
      </c>
      <c r="N185" s="1"/>
      <c r="O185" s="1"/>
    </row>
    <row r="186" spans="1:15" ht="12.75" customHeight="1">
      <c r="A186" s="30">
        <v>176</v>
      </c>
      <c r="B186" s="378" t="s">
        <v>376</v>
      </c>
      <c r="C186" s="349">
        <v>175.65</v>
      </c>
      <c r="D186" s="350">
        <v>177.58333333333334</v>
      </c>
      <c r="E186" s="350">
        <v>172.56666666666669</v>
      </c>
      <c r="F186" s="350">
        <v>169.48333333333335</v>
      </c>
      <c r="G186" s="350">
        <v>164.4666666666667</v>
      </c>
      <c r="H186" s="350">
        <v>180.66666666666669</v>
      </c>
      <c r="I186" s="350">
        <v>185.68333333333334</v>
      </c>
      <c r="J186" s="350">
        <v>188.76666666666668</v>
      </c>
      <c r="K186" s="349">
        <v>182.6</v>
      </c>
      <c r="L186" s="349">
        <v>174.5</v>
      </c>
      <c r="M186" s="349">
        <v>21.046309999999998</v>
      </c>
      <c r="N186" s="1"/>
      <c r="O186" s="1"/>
    </row>
    <row r="187" spans="1:15" ht="12.75" customHeight="1">
      <c r="A187" s="30">
        <v>177</v>
      </c>
      <c r="B187" s="378" t="s">
        <v>377</v>
      </c>
      <c r="C187" s="349">
        <v>1580.55</v>
      </c>
      <c r="D187" s="350">
        <v>1574.9000000000003</v>
      </c>
      <c r="E187" s="350">
        <v>1545.8000000000006</v>
      </c>
      <c r="F187" s="350">
        <v>1511.0500000000004</v>
      </c>
      <c r="G187" s="350">
        <v>1481.9500000000007</v>
      </c>
      <c r="H187" s="350">
        <v>1609.6500000000005</v>
      </c>
      <c r="I187" s="350">
        <v>1638.7500000000005</v>
      </c>
      <c r="J187" s="350">
        <v>1673.5000000000005</v>
      </c>
      <c r="K187" s="349">
        <v>1604</v>
      </c>
      <c r="L187" s="349">
        <v>1540.15</v>
      </c>
      <c r="M187" s="349">
        <v>1.57568</v>
      </c>
      <c r="N187" s="1"/>
      <c r="O187" s="1"/>
    </row>
    <row r="188" spans="1:15" ht="12.75" customHeight="1">
      <c r="A188" s="30">
        <v>178</v>
      </c>
      <c r="B188" s="378" t="s">
        <v>383</v>
      </c>
      <c r="C188" s="349">
        <v>123.05</v>
      </c>
      <c r="D188" s="350">
        <v>124.95</v>
      </c>
      <c r="E188" s="350">
        <v>120.6</v>
      </c>
      <c r="F188" s="350">
        <v>118.14999999999999</v>
      </c>
      <c r="G188" s="350">
        <v>113.79999999999998</v>
      </c>
      <c r="H188" s="350">
        <v>127.4</v>
      </c>
      <c r="I188" s="350">
        <v>131.75</v>
      </c>
      <c r="J188" s="350">
        <v>134.20000000000002</v>
      </c>
      <c r="K188" s="349">
        <v>129.30000000000001</v>
      </c>
      <c r="L188" s="349">
        <v>122.5</v>
      </c>
      <c r="M188" s="349">
        <v>13.10525</v>
      </c>
      <c r="N188" s="1"/>
      <c r="O188" s="1"/>
    </row>
    <row r="189" spans="1:15" ht="12.75" customHeight="1">
      <c r="A189" s="30">
        <v>179</v>
      </c>
      <c r="B189" s="378" t="s">
        <v>261</v>
      </c>
      <c r="C189" s="349">
        <v>284.10000000000002</v>
      </c>
      <c r="D189" s="350">
        <v>283.31666666666666</v>
      </c>
      <c r="E189" s="350">
        <v>279.98333333333335</v>
      </c>
      <c r="F189" s="350">
        <v>275.86666666666667</v>
      </c>
      <c r="G189" s="350">
        <v>272.53333333333336</v>
      </c>
      <c r="H189" s="350">
        <v>287.43333333333334</v>
      </c>
      <c r="I189" s="350">
        <v>290.76666666666671</v>
      </c>
      <c r="J189" s="350">
        <v>294.88333333333333</v>
      </c>
      <c r="K189" s="349">
        <v>286.64999999999998</v>
      </c>
      <c r="L189" s="349">
        <v>279.2</v>
      </c>
      <c r="M189" s="349">
        <v>11.34422</v>
      </c>
      <c r="N189" s="1"/>
      <c r="O189" s="1"/>
    </row>
    <row r="190" spans="1:15" ht="12.75" customHeight="1">
      <c r="A190" s="30">
        <v>180</v>
      </c>
      <c r="B190" s="378" t="s">
        <v>378</v>
      </c>
      <c r="C190" s="349">
        <v>672.25</v>
      </c>
      <c r="D190" s="350">
        <v>681.43333333333328</v>
      </c>
      <c r="E190" s="350">
        <v>657.36666666666656</v>
      </c>
      <c r="F190" s="350">
        <v>642.48333333333323</v>
      </c>
      <c r="G190" s="350">
        <v>618.41666666666652</v>
      </c>
      <c r="H190" s="350">
        <v>696.31666666666661</v>
      </c>
      <c r="I190" s="350">
        <v>720.38333333333344</v>
      </c>
      <c r="J190" s="350">
        <v>735.26666666666665</v>
      </c>
      <c r="K190" s="349">
        <v>705.5</v>
      </c>
      <c r="L190" s="349">
        <v>666.55</v>
      </c>
      <c r="M190" s="349">
        <v>2.5367199999999999</v>
      </c>
      <c r="N190" s="1"/>
      <c r="O190" s="1"/>
    </row>
    <row r="191" spans="1:15" ht="12.75" customHeight="1">
      <c r="A191" s="30">
        <v>181</v>
      </c>
      <c r="B191" s="378" t="s">
        <v>112</v>
      </c>
      <c r="C191" s="349">
        <v>660.05</v>
      </c>
      <c r="D191" s="350">
        <v>662.95</v>
      </c>
      <c r="E191" s="350">
        <v>651.30000000000007</v>
      </c>
      <c r="F191" s="350">
        <v>642.55000000000007</v>
      </c>
      <c r="G191" s="350">
        <v>630.90000000000009</v>
      </c>
      <c r="H191" s="350">
        <v>671.7</v>
      </c>
      <c r="I191" s="350">
        <v>683.35000000000014</v>
      </c>
      <c r="J191" s="350">
        <v>692.1</v>
      </c>
      <c r="K191" s="349">
        <v>674.6</v>
      </c>
      <c r="L191" s="349">
        <v>654.20000000000005</v>
      </c>
      <c r="M191" s="349">
        <v>7.0014599999999998</v>
      </c>
      <c r="N191" s="1"/>
      <c r="O191" s="1"/>
    </row>
    <row r="192" spans="1:15" ht="12.75" customHeight="1">
      <c r="A192" s="30">
        <v>182</v>
      </c>
      <c r="B192" s="378" t="s">
        <v>262</v>
      </c>
      <c r="C192" s="349">
        <v>1301.05</v>
      </c>
      <c r="D192" s="350">
        <v>1311.2</v>
      </c>
      <c r="E192" s="350">
        <v>1284.4000000000001</v>
      </c>
      <c r="F192" s="350">
        <v>1267.75</v>
      </c>
      <c r="G192" s="350">
        <v>1240.95</v>
      </c>
      <c r="H192" s="350">
        <v>1327.8500000000001</v>
      </c>
      <c r="I192" s="350">
        <v>1354.6499999999999</v>
      </c>
      <c r="J192" s="350">
        <v>1371.3000000000002</v>
      </c>
      <c r="K192" s="349">
        <v>1338</v>
      </c>
      <c r="L192" s="349">
        <v>1294.55</v>
      </c>
      <c r="M192" s="349">
        <v>6.0264300000000004</v>
      </c>
      <c r="N192" s="1"/>
      <c r="O192" s="1"/>
    </row>
    <row r="193" spans="1:15" ht="12.75" customHeight="1">
      <c r="A193" s="30">
        <v>183</v>
      </c>
      <c r="B193" s="378" t="s">
        <v>387</v>
      </c>
      <c r="C193" s="349">
        <v>1000.65</v>
      </c>
      <c r="D193" s="350">
        <v>1011.4833333333335</v>
      </c>
      <c r="E193" s="350">
        <v>985.31666666666683</v>
      </c>
      <c r="F193" s="350">
        <v>969.98333333333335</v>
      </c>
      <c r="G193" s="350">
        <v>943.81666666666672</v>
      </c>
      <c r="H193" s="350">
        <v>1026.8166666666671</v>
      </c>
      <c r="I193" s="350">
        <v>1052.9833333333336</v>
      </c>
      <c r="J193" s="350">
        <v>1068.3166666666671</v>
      </c>
      <c r="K193" s="349">
        <v>1037.6500000000001</v>
      </c>
      <c r="L193" s="349">
        <v>996.15</v>
      </c>
      <c r="M193" s="349">
        <v>2.1247199999999999</v>
      </c>
      <c r="N193" s="1"/>
      <c r="O193" s="1"/>
    </row>
    <row r="194" spans="1:15" ht="12.75" customHeight="1">
      <c r="A194" s="30">
        <v>184</v>
      </c>
      <c r="B194" s="378" t="s">
        <v>836</v>
      </c>
      <c r="C194" s="349">
        <v>19</v>
      </c>
      <c r="D194" s="350">
        <v>19.150000000000002</v>
      </c>
      <c r="E194" s="350">
        <v>18.650000000000006</v>
      </c>
      <c r="F194" s="350">
        <v>18.300000000000004</v>
      </c>
      <c r="G194" s="350">
        <v>17.800000000000008</v>
      </c>
      <c r="H194" s="350">
        <v>19.500000000000004</v>
      </c>
      <c r="I194" s="350">
        <v>19.999999999999996</v>
      </c>
      <c r="J194" s="350">
        <v>20.350000000000001</v>
      </c>
      <c r="K194" s="349">
        <v>19.649999999999999</v>
      </c>
      <c r="L194" s="349">
        <v>18.8</v>
      </c>
      <c r="M194" s="349">
        <v>60.023969999999998</v>
      </c>
      <c r="N194" s="1"/>
      <c r="O194" s="1"/>
    </row>
    <row r="195" spans="1:15" ht="12.75" customHeight="1">
      <c r="A195" s="30">
        <v>185</v>
      </c>
      <c r="B195" s="378" t="s">
        <v>388</v>
      </c>
      <c r="C195" s="349">
        <v>1065.55</v>
      </c>
      <c r="D195" s="350">
        <v>1076.1500000000001</v>
      </c>
      <c r="E195" s="350">
        <v>1042.3000000000002</v>
      </c>
      <c r="F195" s="350">
        <v>1019.0500000000002</v>
      </c>
      <c r="G195" s="350">
        <v>985.20000000000027</v>
      </c>
      <c r="H195" s="350">
        <v>1099.4000000000001</v>
      </c>
      <c r="I195" s="350">
        <v>1133.25</v>
      </c>
      <c r="J195" s="350">
        <v>1156.5</v>
      </c>
      <c r="K195" s="349">
        <v>1110</v>
      </c>
      <c r="L195" s="349">
        <v>1052.9000000000001</v>
      </c>
      <c r="M195" s="349">
        <v>0.30770999999999998</v>
      </c>
      <c r="N195" s="1"/>
      <c r="O195" s="1"/>
    </row>
    <row r="196" spans="1:15" ht="12.75" customHeight="1">
      <c r="A196" s="30">
        <v>186</v>
      </c>
      <c r="B196" s="378" t="s">
        <v>113</v>
      </c>
      <c r="C196" s="349">
        <v>1201.1500000000001</v>
      </c>
      <c r="D196" s="350">
        <v>1195.5166666666667</v>
      </c>
      <c r="E196" s="350">
        <v>1185.1833333333334</v>
      </c>
      <c r="F196" s="350">
        <v>1169.2166666666667</v>
      </c>
      <c r="G196" s="350">
        <v>1158.8833333333334</v>
      </c>
      <c r="H196" s="350">
        <v>1211.4833333333333</v>
      </c>
      <c r="I196" s="350">
        <v>1221.8166666666668</v>
      </c>
      <c r="J196" s="350">
        <v>1237.7833333333333</v>
      </c>
      <c r="K196" s="349">
        <v>1205.8499999999999</v>
      </c>
      <c r="L196" s="349">
        <v>1179.55</v>
      </c>
      <c r="M196" s="349">
        <v>5.7841899999999997</v>
      </c>
      <c r="N196" s="1"/>
      <c r="O196" s="1"/>
    </row>
    <row r="197" spans="1:15" ht="12.75" customHeight="1">
      <c r="A197" s="30">
        <v>187</v>
      </c>
      <c r="B197" s="378" t="s">
        <v>114</v>
      </c>
      <c r="C197" s="349">
        <v>1164.75</v>
      </c>
      <c r="D197" s="350">
        <v>1161.4833333333333</v>
      </c>
      <c r="E197" s="350">
        <v>1153.4666666666667</v>
      </c>
      <c r="F197" s="350">
        <v>1142.1833333333334</v>
      </c>
      <c r="G197" s="350">
        <v>1134.1666666666667</v>
      </c>
      <c r="H197" s="350">
        <v>1172.7666666666667</v>
      </c>
      <c r="I197" s="350">
        <v>1180.7833333333335</v>
      </c>
      <c r="J197" s="350">
        <v>1192.0666666666666</v>
      </c>
      <c r="K197" s="349">
        <v>1169.5</v>
      </c>
      <c r="L197" s="349">
        <v>1150.2</v>
      </c>
      <c r="M197" s="349">
        <v>17.060580000000002</v>
      </c>
      <c r="N197" s="1"/>
      <c r="O197" s="1"/>
    </row>
    <row r="198" spans="1:15" ht="12.75" customHeight="1">
      <c r="A198" s="30">
        <v>188</v>
      </c>
      <c r="B198" s="378" t="s">
        <v>115</v>
      </c>
      <c r="C198" s="349">
        <v>2436.8000000000002</v>
      </c>
      <c r="D198" s="350">
        <v>2431.4833333333336</v>
      </c>
      <c r="E198" s="350">
        <v>2415.3166666666671</v>
      </c>
      <c r="F198" s="350">
        <v>2393.8333333333335</v>
      </c>
      <c r="G198" s="350">
        <v>2377.666666666667</v>
      </c>
      <c r="H198" s="350">
        <v>2452.9666666666672</v>
      </c>
      <c r="I198" s="350">
        <v>2469.1333333333332</v>
      </c>
      <c r="J198" s="350">
        <v>2490.6166666666672</v>
      </c>
      <c r="K198" s="349">
        <v>2447.65</v>
      </c>
      <c r="L198" s="349">
        <v>2410</v>
      </c>
      <c r="M198" s="349">
        <v>29.79739</v>
      </c>
      <c r="N198" s="1"/>
      <c r="O198" s="1"/>
    </row>
    <row r="199" spans="1:15" ht="12.75" customHeight="1">
      <c r="A199" s="30">
        <v>189</v>
      </c>
      <c r="B199" s="378" t="s">
        <v>116</v>
      </c>
      <c r="C199" s="349">
        <v>2171.15</v>
      </c>
      <c r="D199" s="350">
        <v>2175.7833333333333</v>
      </c>
      <c r="E199" s="350">
        <v>2156.5666666666666</v>
      </c>
      <c r="F199" s="350">
        <v>2141.9833333333331</v>
      </c>
      <c r="G199" s="350">
        <v>2122.7666666666664</v>
      </c>
      <c r="H199" s="350">
        <v>2190.3666666666668</v>
      </c>
      <c r="I199" s="350">
        <v>2209.583333333333</v>
      </c>
      <c r="J199" s="350">
        <v>2224.166666666667</v>
      </c>
      <c r="K199" s="349">
        <v>2195</v>
      </c>
      <c r="L199" s="349">
        <v>2161.1999999999998</v>
      </c>
      <c r="M199" s="349">
        <v>1.7575799999999999</v>
      </c>
      <c r="N199" s="1"/>
      <c r="O199" s="1"/>
    </row>
    <row r="200" spans="1:15" ht="12.75" customHeight="1">
      <c r="A200" s="30">
        <v>190</v>
      </c>
      <c r="B200" s="378" t="s">
        <v>117</v>
      </c>
      <c r="C200" s="349">
        <v>1522.1</v>
      </c>
      <c r="D200" s="350">
        <v>1516.1166666666668</v>
      </c>
      <c r="E200" s="350">
        <v>1501.5333333333335</v>
      </c>
      <c r="F200" s="350">
        <v>1480.9666666666667</v>
      </c>
      <c r="G200" s="350">
        <v>1466.3833333333334</v>
      </c>
      <c r="H200" s="350">
        <v>1536.6833333333336</v>
      </c>
      <c r="I200" s="350">
        <v>1551.2666666666667</v>
      </c>
      <c r="J200" s="350">
        <v>1571.8333333333337</v>
      </c>
      <c r="K200" s="349">
        <v>1530.7</v>
      </c>
      <c r="L200" s="349">
        <v>1495.55</v>
      </c>
      <c r="M200" s="349">
        <v>37.340330000000002</v>
      </c>
      <c r="N200" s="1"/>
      <c r="O200" s="1"/>
    </row>
    <row r="201" spans="1:15" ht="12.75" customHeight="1">
      <c r="A201" s="30">
        <v>191</v>
      </c>
      <c r="B201" s="378" t="s">
        <v>118</v>
      </c>
      <c r="C201" s="349">
        <v>582</v>
      </c>
      <c r="D201" s="350">
        <v>582.65</v>
      </c>
      <c r="E201" s="350">
        <v>575.9</v>
      </c>
      <c r="F201" s="350">
        <v>569.79999999999995</v>
      </c>
      <c r="G201" s="350">
        <v>563.04999999999995</v>
      </c>
      <c r="H201" s="350">
        <v>588.75</v>
      </c>
      <c r="I201" s="350">
        <v>595.5</v>
      </c>
      <c r="J201" s="350">
        <v>601.6</v>
      </c>
      <c r="K201" s="349">
        <v>589.4</v>
      </c>
      <c r="L201" s="349">
        <v>576.54999999999995</v>
      </c>
      <c r="M201" s="349">
        <v>24.154050000000002</v>
      </c>
      <c r="N201" s="1"/>
      <c r="O201" s="1"/>
    </row>
    <row r="202" spans="1:15" ht="12.75" customHeight="1">
      <c r="A202" s="30">
        <v>192</v>
      </c>
      <c r="B202" s="378" t="s">
        <v>385</v>
      </c>
      <c r="C202" s="349">
        <v>1275</v>
      </c>
      <c r="D202" s="350">
        <v>1296.3166666666666</v>
      </c>
      <c r="E202" s="350">
        <v>1248.6833333333332</v>
      </c>
      <c r="F202" s="350">
        <v>1222.3666666666666</v>
      </c>
      <c r="G202" s="350">
        <v>1174.7333333333331</v>
      </c>
      <c r="H202" s="350">
        <v>1322.6333333333332</v>
      </c>
      <c r="I202" s="350">
        <v>1370.2666666666664</v>
      </c>
      <c r="J202" s="350">
        <v>1396.5833333333333</v>
      </c>
      <c r="K202" s="349">
        <v>1343.95</v>
      </c>
      <c r="L202" s="349">
        <v>1270</v>
      </c>
      <c r="M202" s="349">
        <v>1.9963</v>
      </c>
      <c r="N202" s="1"/>
      <c r="O202" s="1"/>
    </row>
    <row r="203" spans="1:15" ht="12.75" customHeight="1">
      <c r="A203" s="30">
        <v>193</v>
      </c>
      <c r="B203" s="378" t="s">
        <v>389</v>
      </c>
      <c r="C203" s="349">
        <v>200</v>
      </c>
      <c r="D203" s="350">
        <v>201.70000000000002</v>
      </c>
      <c r="E203" s="350">
        <v>197.40000000000003</v>
      </c>
      <c r="F203" s="350">
        <v>194.8</v>
      </c>
      <c r="G203" s="350">
        <v>190.50000000000003</v>
      </c>
      <c r="H203" s="350">
        <v>204.30000000000004</v>
      </c>
      <c r="I203" s="350">
        <v>208.60000000000005</v>
      </c>
      <c r="J203" s="350">
        <v>211.20000000000005</v>
      </c>
      <c r="K203" s="349">
        <v>206</v>
      </c>
      <c r="L203" s="349">
        <v>199.1</v>
      </c>
      <c r="M203" s="349">
        <v>2.2567900000000001</v>
      </c>
      <c r="N203" s="1"/>
      <c r="O203" s="1"/>
    </row>
    <row r="204" spans="1:15" ht="12.75" customHeight="1">
      <c r="A204" s="30">
        <v>194</v>
      </c>
      <c r="B204" s="378" t="s">
        <v>390</v>
      </c>
      <c r="C204" s="349">
        <v>114.45</v>
      </c>
      <c r="D204" s="350">
        <v>115.91666666666667</v>
      </c>
      <c r="E204" s="350">
        <v>112.08333333333334</v>
      </c>
      <c r="F204" s="350">
        <v>109.71666666666667</v>
      </c>
      <c r="G204" s="350">
        <v>105.88333333333334</v>
      </c>
      <c r="H204" s="350">
        <v>118.28333333333335</v>
      </c>
      <c r="I204" s="350">
        <v>122.11666666666669</v>
      </c>
      <c r="J204" s="350">
        <v>124.48333333333335</v>
      </c>
      <c r="K204" s="349">
        <v>119.75</v>
      </c>
      <c r="L204" s="349">
        <v>113.55</v>
      </c>
      <c r="M204" s="349">
        <v>10.141679999999999</v>
      </c>
      <c r="N204" s="1"/>
      <c r="O204" s="1"/>
    </row>
    <row r="205" spans="1:15" ht="12.75" customHeight="1">
      <c r="A205" s="30">
        <v>195</v>
      </c>
      <c r="B205" s="378" t="s">
        <v>119</v>
      </c>
      <c r="C205" s="349">
        <v>2713.35</v>
      </c>
      <c r="D205" s="350">
        <v>2715.4500000000003</v>
      </c>
      <c r="E205" s="350">
        <v>2682.9000000000005</v>
      </c>
      <c r="F205" s="350">
        <v>2652.4500000000003</v>
      </c>
      <c r="G205" s="350">
        <v>2619.9000000000005</v>
      </c>
      <c r="H205" s="350">
        <v>2745.9000000000005</v>
      </c>
      <c r="I205" s="350">
        <v>2778.4500000000007</v>
      </c>
      <c r="J205" s="350">
        <v>2808.9000000000005</v>
      </c>
      <c r="K205" s="349">
        <v>2748</v>
      </c>
      <c r="L205" s="349">
        <v>2685</v>
      </c>
      <c r="M205" s="349">
        <v>5.2221399999999996</v>
      </c>
      <c r="N205" s="1"/>
      <c r="O205" s="1"/>
    </row>
    <row r="206" spans="1:15" ht="12.75" customHeight="1">
      <c r="A206" s="30">
        <v>196</v>
      </c>
      <c r="B206" s="378" t="s">
        <v>386</v>
      </c>
      <c r="C206" s="349">
        <v>71.25</v>
      </c>
      <c r="D206" s="350">
        <v>72.516666666666666</v>
      </c>
      <c r="E206" s="350">
        <v>69.533333333333331</v>
      </c>
      <c r="F206" s="350">
        <v>67.816666666666663</v>
      </c>
      <c r="G206" s="350">
        <v>64.833333333333329</v>
      </c>
      <c r="H206" s="350">
        <v>74.233333333333334</v>
      </c>
      <c r="I206" s="350">
        <v>77.216666666666654</v>
      </c>
      <c r="J206" s="350">
        <v>78.933333333333337</v>
      </c>
      <c r="K206" s="349">
        <v>75.5</v>
      </c>
      <c r="L206" s="349">
        <v>70.8</v>
      </c>
      <c r="M206" s="349">
        <v>170.55143000000001</v>
      </c>
      <c r="N206" s="1"/>
      <c r="O206" s="1"/>
    </row>
    <row r="207" spans="1:15" ht="12.75" customHeight="1">
      <c r="A207" s="30">
        <v>197</v>
      </c>
      <c r="B207" s="378" t="s">
        <v>837</v>
      </c>
      <c r="C207" s="349">
        <v>2733.8</v>
      </c>
      <c r="D207" s="350">
        <v>2729.4500000000003</v>
      </c>
      <c r="E207" s="350">
        <v>2686.9000000000005</v>
      </c>
      <c r="F207" s="350">
        <v>2640.0000000000005</v>
      </c>
      <c r="G207" s="350">
        <v>2597.4500000000007</v>
      </c>
      <c r="H207" s="350">
        <v>2776.3500000000004</v>
      </c>
      <c r="I207" s="350">
        <v>2818.9000000000005</v>
      </c>
      <c r="J207" s="350">
        <v>2865.8</v>
      </c>
      <c r="K207" s="349">
        <v>2772</v>
      </c>
      <c r="L207" s="349">
        <v>2682.55</v>
      </c>
      <c r="M207" s="349">
        <v>1.47742</v>
      </c>
      <c r="N207" s="1"/>
      <c r="O207" s="1"/>
    </row>
    <row r="208" spans="1:15" ht="12.75" customHeight="1">
      <c r="A208" s="30">
        <v>198</v>
      </c>
      <c r="B208" s="378" t="s">
        <v>825</v>
      </c>
      <c r="C208" s="349">
        <v>381.8</v>
      </c>
      <c r="D208" s="350">
        <v>383.86666666666662</v>
      </c>
      <c r="E208" s="350">
        <v>378.03333333333325</v>
      </c>
      <c r="F208" s="350">
        <v>374.26666666666665</v>
      </c>
      <c r="G208" s="350">
        <v>368.43333333333328</v>
      </c>
      <c r="H208" s="350">
        <v>387.63333333333321</v>
      </c>
      <c r="I208" s="350">
        <v>393.46666666666658</v>
      </c>
      <c r="J208" s="350">
        <v>397.23333333333318</v>
      </c>
      <c r="K208" s="349">
        <v>389.7</v>
      </c>
      <c r="L208" s="349">
        <v>380.1</v>
      </c>
      <c r="M208" s="349">
        <v>1.4525699999999999</v>
      </c>
      <c r="N208" s="1"/>
      <c r="O208" s="1"/>
    </row>
    <row r="209" spans="1:15" ht="12.75" customHeight="1">
      <c r="A209" s="30">
        <v>199</v>
      </c>
      <c r="B209" s="378" t="s">
        <v>121</v>
      </c>
      <c r="C209" s="349">
        <v>512</v>
      </c>
      <c r="D209" s="350">
        <v>517.4</v>
      </c>
      <c r="E209" s="350">
        <v>505.79999999999995</v>
      </c>
      <c r="F209" s="350">
        <v>499.59999999999997</v>
      </c>
      <c r="G209" s="350">
        <v>487.99999999999994</v>
      </c>
      <c r="H209" s="350">
        <v>523.59999999999991</v>
      </c>
      <c r="I209" s="350">
        <v>535.20000000000005</v>
      </c>
      <c r="J209" s="350">
        <v>541.4</v>
      </c>
      <c r="K209" s="349">
        <v>529</v>
      </c>
      <c r="L209" s="349">
        <v>511.2</v>
      </c>
      <c r="M209" s="349">
        <v>63.082630000000002</v>
      </c>
      <c r="N209" s="1"/>
      <c r="O209" s="1"/>
    </row>
    <row r="210" spans="1:15" ht="12.75" customHeight="1">
      <c r="A210" s="30">
        <v>200</v>
      </c>
      <c r="B210" s="378" t="s">
        <v>391</v>
      </c>
      <c r="C210" s="349">
        <v>117.25</v>
      </c>
      <c r="D210" s="350">
        <v>118.36666666666667</v>
      </c>
      <c r="E210" s="350">
        <v>113.58333333333334</v>
      </c>
      <c r="F210" s="350">
        <v>109.91666666666667</v>
      </c>
      <c r="G210" s="350">
        <v>105.13333333333334</v>
      </c>
      <c r="H210" s="350">
        <v>122.03333333333335</v>
      </c>
      <c r="I210" s="350">
        <v>126.81666666666668</v>
      </c>
      <c r="J210" s="350">
        <v>130.48333333333335</v>
      </c>
      <c r="K210" s="349">
        <v>123.15</v>
      </c>
      <c r="L210" s="349">
        <v>114.7</v>
      </c>
      <c r="M210" s="349">
        <v>101.44352000000001</v>
      </c>
      <c r="N210" s="1"/>
      <c r="O210" s="1"/>
    </row>
    <row r="211" spans="1:15" ht="12.75" customHeight="1">
      <c r="A211" s="30">
        <v>201</v>
      </c>
      <c r="B211" s="378" t="s">
        <v>122</v>
      </c>
      <c r="C211" s="349">
        <v>292.75</v>
      </c>
      <c r="D211" s="350">
        <v>295.28333333333336</v>
      </c>
      <c r="E211" s="350">
        <v>288.56666666666672</v>
      </c>
      <c r="F211" s="350">
        <v>284.38333333333338</v>
      </c>
      <c r="G211" s="350">
        <v>277.66666666666674</v>
      </c>
      <c r="H211" s="350">
        <v>299.4666666666667</v>
      </c>
      <c r="I211" s="350">
        <v>306.18333333333328</v>
      </c>
      <c r="J211" s="350">
        <v>310.36666666666667</v>
      </c>
      <c r="K211" s="349">
        <v>302</v>
      </c>
      <c r="L211" s="349">
        <v>291.10000000000002</v>
      </c>
      <c r="M211" s="349">
        <v>17.955159999999999</v>
      </c>
      <c r="N211" s="1"/>
      <c r="O211" s="1"/>
    </row>
    <row r="212" spans="1:15" ht="12.75" customHeight="1">
      <c r="A212" s="30">
        <v>202</v>
      </c>
      <c r="B212" s="378" t="s">
        <v>123</v>
      </c>
      <c r="C212" s="349">
        <v>2294.8000000000002</v>
      </c>
      <c r="D212" s="350">
        <v>2294.5333333333333</v>
      </c>
      <c r="E212" s="350">
        <v>2285.0166666666664</v>
      </c>
      <c r="F212" s="350">
        <v>2275.2333333333331</v>
      </c>
      <c r="G212" s="350">
        <v>2265.7166666666662</v>
      </c>
      <c r="H212" s="350">
        <v>2304.3166666666666</v>
      </c>
      <c r="I212" s="350">
        <v>2313.8333333333339</v>
      </c>
      <c r="J212" s="350">
        <v>2323.6166666666668</v>
      </c>
      <c r="K212" s="349">
        <v>2304.0500000000002</v>
      </c>
      <c r="L212" s="349">
        <v>2284.75</v>
      </c>
      <c r="M212" s="349">
        <v>7.3791900000000004</v>
      </c>
      <c r="N212" s="1"/>
      <c r="O212" s="1"/>
    </row>
    <row r="213" spans="1:15" ht="12.75" customHeight="1">
      <c r="A213" s="30">
        <v>203</v>
      </c>
      <c r="B213" s="378" t="s">
        <v>263</v>
      </c>
      <c r="C213" s="349">
        <v>312.35000000000002</v>
      </c>
      <c r="D213" s="350">
        <v>313.2</v>
      </c>
      <c r="E213" s="350">
        <v>309.95</v>
      </c>
      <c r="F213" s="350">
        <v>307.55</v>
      </c>
      <c r="G213" s="350">
        <v>304.3</v>
      </c>
      <c r="H213" s="350">
        <v>315.59999999999997</v>
      </c>
      <c r="I213" s="350">
        <v>318.84999999999997</v>
      </c>
      <c r="J213" s="350">
        <v>321.24999999999994</v>
      </c>
      <c r="K213" s="349">
        <v>316.45</v>
      </c>
      <c r="L213" s="349">
        <v>310.8</v>
      </c>
      <c r="M213" s="349">
        <v>2.3096000000000001</v>
      </c>
      <c r="N213" s="1"/>
      <c r="O213" s="1"/>
    </row>
    <row r="214" spans="1:15" ht="12.75" customHeight="1">
      <c r="A214" s="30">
        <v>204</v>
      </c>
      <c r="B214" s="378" t="s">
        <v>838</v>
      </c>
      <c r="C214" s="349">
        <v>704.6</v>
      </c>
      <c r="D214" s="350">
        <v>701.73333333333346</v>
      </c>
      <c r="E214" s="350">
        <v>688.01666666666688</v>
      </c>
      <c r="F214" s="350">
        <v>671.43333333333339</v>
      </c>
      <c r="G214" s="350">
        <v>657.71666666666681</v>
      </c>
      <c r="H214" s="350">
        <v>718.31666666666695</v>
      </c>
      <c r="I214" s="350">
        <v>732.03333333333342</v>
      </c>
      <c r="J214" s="350">
        <v>748.61666666666702</v>
      </c>
      <c r="K214" s="349">
        <v>715.45</v>
      </c>
      <c r="L214" s="349">
        <v>685.15</v>
      </c>
      <c r="M214" s="349">
        <v>0.70340999999999998</v>
      </c>
      <c r="N214" s="1"/>
      <c r="O214" s="1"/>
    </row>
    <row r="215" spans="1:15" ht="12.75" customHeight="1">
      <c r="A215" s="30">
        <v>205</v>
      </c>
      <c r="B215" s="378" t="s">
        <v>392</v>
      </c>
      <c r="C215" s="349">
        <v>40642.6</v>
      </c>
      <c r="D215" s="350">
        <v>40462.133333333331</v>
      </c>
      <c r="E215" s="350">
        <v>39990.566666666666</v>
      </c>
      <c r="F215" s="350">
        <v>39338.533333333333</v>
      </c>
      <c r="G215" s="350">
        <v>38866.966666666667</v>
      </c>
      <c r="H215" s="350">
        <v>41114.166666666664</v>
      </c>
      <c r="I215" s="350">
        <v>41585.73333333333</v>
      </c>
      <c r="J215" s="350">
        <v>42237.766666666663</v>
      </c>
      <c r="K215" s="349">
        <v>40933.699999999997</v>
      </c>
      <c r="L215" s="349">
        <v>39810.1</v>
      </c>
      <c r="M215" s="349">
        <v>5.5530000000000003E-2</v>
      </c>
      <c r="N215" s="1"/>
      <c r="O215" s="1"/>
    </row>
    <row r="216" spans="1:15" ht="12.75" customHeight="1">
      <c r="A216" s="30">
        <v>206</v>
      </c>
      <c r="B216" s="378" t="s">
        <v>393</v>
      </c>
      <c r="C216" s="349">
        <v>34.299999999999997</v>
      </c>
      <c r="D216" s="350">
        <v>34.800000000000004</v>
      </c>
      <c r="E216" s="350">
        <v>33.500000000000007</v>
      </c>
      <c r="F216" s="350">
        <v>32.700000000000003</v>
      </c>
      <c r="G216" s="350">
        <v>31.400000000000006</v>
      </c>
      <c r="H216" s="350">
        <v>35.600000000000009</v>
      </c>
      <c r="I216" s="350">
        <v>36.900000000000006</v>
      </c>
      <c r="J216" s="350">
        <v>37.70000000000001</v>
      </c>
      <c r="K216" s="349">
        <v>36.1</v>
      </c>
      <c r="L216" s="349">
        <v>34</v>
      </c>
      <c r="M216" s="349">
        <v>27.468060000000001</v>
      </c>
      <c r="N216" s="1"/>
      <c r="O216" s="1"/>
    </row>
    <row r="217" spans="1:15" ht="12.75" customHeight="1">
      <c r="A217" s="30">
        <v>207</v>
      </c>
      <c r="B217" s="378" t="s">
        <v>405</v>
      </c>
      <c r="C217" s="349">
        <v>103.1</v>
      </c>
      <c r="D217" s="350">
        <v>107.53333333333335</v>
      </c>
      <c r="E217" s="350">
        <v>95.066666666666691</v>
      </c>
      <c r="F217" s="350">
        <v>87.033333333333346</v>
      </c>
      <c r="G217" s="350">
        <v>74.566666666666691</v>
      </c>
      <c r="H217" s="350">
        <v>115.56666666666669</v>
      </c>
      <c r="I217" s="350">
        <v>128.03333333333336</v>
      </c>
      <c r="J217" s="350">
        <v>136.06666666666669</v>
      </c>
      <c r="K217" s="349">
        <v>120</v>
      </c>
      <c r="L217" s="349">
        <v>99.5</v>
      </c>
      <c r="M217" s="349">
        <v>390.95152000000002</v>
      </c>
      <c r="N217" s="1"/>
      <c r="O217" s="1"/>
    </row>
    <row r="218" spans="1:15" ht="12.75" customHeight="1">
      <c r="A218" s="30">
        <v>208</v>
      </c>
      <c r="B218" s="378" t="s">
        <v>124</v>
      </c>
      <c r="C218" s="349">
        <v>166.3</v>
      </c>
      <c r="D218" s="350">
        <v>172.71666666666667</v>
      </c>
      <c r="E218" s="350">
        <v>153.83333333333334</v>
      </c>
      <c r="F218" s="350">
        <v>141.36666666666667</v>
      </c>
      <c r="G218" s="350">
        <v>122.48333333333335</v>
      </c>
      <c r="H218" s="350">
        <v>185.18333333333334</v>
      </c>
      <c r="I218" s="350">
        <v>204.06666666666666</v>
      </c>
      <c r="J218" s="350">
        <v>216.53333333333333</v>
      </c>
      <c r="K218" s="349">
        <v>191.6</v>
      </c>
      <c r="L218" s="349">
        <v>160.25</v>
      </c>
      <c r="M218" s="349">
        <v>328.29709000000003</v>
      </c>
      <c r="N218" s="1"/>
      <c r="O218" s="1"/>
    </row>
    <row r="219" spans="1:15" ht="12.75" customHeight="1">
      <c r="A219" s="30">
        <v>209</v>
      </c>
      <c r="B219" s="378" t="s">
        <v>125</v>
      </c>
      <c r="C219" s="349">
        <v>754.45</v>
      </c>
      <c r="D219" s="350">
        <v>752.44999999999993</v>
      </c>
      <c r="E219" s="350">
        <v>741.99999999999989</v>
      </c>
      <c r="F219" s="350">
        <v>729.55</v>
      </c>
      <c r="G219" s="350">
        <v>719.09999999999991</v>
      </c>
      <c r="H219" s="350">
        <v>764.89999999999986</v>
      </c>
      <c r="I219" s="350">
        <v>775.34999999999991</v>
      </c>
      <c r="J219" s="350">
        <v>787.79999999999984</v>
      </c>
      <c r="K219" s="349">
        <v>762.9</v>
      </c>
      <c r="L219" s="349">
        <v>740</v>
      </c>
      <c r="M219" s="349">
        <v>109.67164</v>
      </c>
      <c r="N219" s="1"/>
      <c r="O219" s="1"/>
    </row>
    <row r="220" spans="1:15" ht="12.75" customHeight="1">
      <c r="A220" s="30">
        <v>210</v>
      </c>
      <c r="B220" s="378" t="s">
        <v>126</v>
      </c>
      <c r="C220" s="349">
        <v>1266.75</v>
      </c>
      <c r="D220" s="350">
        <v>1268.8833333333334</v>
      </c>
      <c r="E220" s="350">
        <v>1252.9666666666669</v>
      </c>
      <c r="F220" s="350">
        <v>1239.1833333333334</v>
      </c>
      <c r="G220" s="350">
        <v>1223.2666666666669</v>
      </c>
      <c r="H220" s="350">
        <v>1282.666666666667</v>
      </c>
      <c r="I220" s="350">
        <v>1298.5833333333335</v>
      </c>
      <c r="J220" s="350">
        <v>1312.366666666667</v>
      </c>
      <c r="K220" s="349">
        <v>1284.8</v>
      </c>
      <c r="L220" s="349">
        <v>1255.0999999999999</v>
      </c>
      <c r="M220" s="349">
        <v>5.8151599999999997</v>
      </c>
      <c r="N220" s="1"/>
      <c r="O220" s="1"/>
    </row>
    <row r="221" spans="1:15" ht="12.75" customHeight="1">
      <c r="A221" s="30">
        <v>211</v>
      </c>
      <c r="B221" s="378" t="s">
        <v>127</v>
      </c>
      <c r="C221" s="349">
        <v>510.55</v>
      </c>
      <c r="D221" s="350">
        <v>513.65</v>
      </c>
      <c r="E221" s="350">
        <v>505.94999999999993</v>
      </c>
      <c r="F221" s="350">
        <v>501.34999999999997</v>
      </c>
      <c r="G221" s="350">
        <v>493.64999999999992</v>
      </c>
      <c r="H221" s="350">
        <v>518.25</v>
      </c>
      <c r="I221" s="350">
        <v>525.95000000000005</v>
      </c>
      <c r="J221" s="350">
        <v>530.54999999999995</v>
      </c>
      <c r="K221" s="349">
        <v>521.35</v>
      </c>
      <c r="L221" s="349">
        <v>509.05</v>
      </c>
      <c r="M221" s="349">
        <v>15.164999999999999</v>
      </c>
      <c r="N221" s="1"/>
      <c r="O221" s="1"/>
    </row>
    <row r="222" spans="1:15" ht="12.75" customHeight="1">
      <c r="A222" s="30">
        <v>212</v>
      </c>
      <c r="B222" s="378" t="s">
        <v>409</v>
      </c>
      <c r="C222" s="349">
        <v>186.15</v>
      </c>
      <c r="D222" s="350">
        <v>187.98333333333335</v>
      </c>
      <c r="E222" s="350">
        <v>183.16666666666669</v>
      </c>
      <c r="F222" s="350">
        <v>180.18333333333334</v>
      </c>
      <c r="G222" s="350">
        <v>175.36666666666667</v>
      </c>
      <c r="H222" s="350">
        <v>190.9666666666667</v>
      </c>
      <c r="I222" s="350">
        <v>195.78333333333336</v>
      </c>
      <c r="J222" s="350">
        <v>198.76666666666671</v>
      </c>
      <c r="K222" s="349">
        <v>192.8</v>
      </c>
      <c r="L222" s="349">
        <v>185</v>
      </c>
      <c r="M222" s="349">
        <v>2.68886</v>
      </c>
      <c r="N222" s="1"/>
      <c r="O222" s="1"/>
    </row>
    <row r="223" spans="1:15" ht="12.75" customHeight="1">
      <c r="A223" s="30">
        <v>213</v>
      </c>
      <c r="B223" s="378" t="s">
        <v>395</v>
      </c>
      <c r="C223" s="349">
        <v>46.05</v>
      </c>
      <c r="D223" s="350">
        <v>46.449999999999996</v>
      </c>
      <c r="E223" s="350">
        <v>45.399999999999991</v>
      </c>
      <c r="F223" s="350">
        <v>44.749999999999993</v>
      </c>
      <c r="G223" s="350">
        <v>43.699999999999989</v>
      </c>
      <c r="H223" s="350">
        <v>47.099999999999994</v>
      </c>
      <c r="I223" s="350">
        <v>48.149999999999991</v>
      </c>
      <c r="J223" s="350">
        <v>48.8</v>
      </c>
      <c r="K223" s="349">
        <v>47.5</v>
      </c>
      <c r="L223" s="349">
        <v>45.8</v>
      </c>
      <c r="M223" s="349">
        <v>60.66574</v>
      </c>
      <c r="N223" s="1"/>
      <c r="O223" s="1"/>
    </row>
    <row r="224" spans="1:15" ht="12.75" customHeight="1">
      <c r="A224" s="30">
        <v>214</v>
      </c>
      <c r="B224" s="378" t="s">
        <v>128</v>
      </c>
      <c r="C224" s="349">
        <v>11.25</v>
      </c>
      <c r="D224" s="350">
        <v>11.1</v>
      </c>
      <c r="E224" s="350">
        <v>10.549999999999999</v>
      </c>
      <c r="F224" s="350">
        <v>9.85</v>
      </c>
      <c r="G224" s="350">
        <v>9.2999999999999989</v>
      </c>
      <c r="H224" s="350">
        <v>11.799999999999999</v>
      </c>
      <c r="I224" s="350">
        <v>12.35</v>
      </c>
      <c r="J224" s="350">
        <v>13.049999999999999</v>
      </c>
      <c r="K224" s="349">
        <v>11.65</v>
      </c>
      <c r="L224" s="349">
        <v>10.4</v>
      </c>
      <c r="M224" s="349">
        <v>4485.1146399999998</v>
      </c>
      <c r="N224" s="1"/>
      <c r="O224" s="1"/>
    </row>
    <row r="225" spans="1:15" ht="12.75" customHeight="1">
      <c r="A225" s="30">
        <v>215</v>
      </c>
      <c r="B225" s="378" t="s">
        <v>396</v>
      </c>
      <c r="C225" s="349">
        <v>57.9</v>
      </c>
      <c r="D225" s="350">
        <v>58.416666666666664</v>
      </c>
      <c r="E225" s="350">
        <v>57.083333333333329</v>
      </c>
      <c r="F225" s="350">
        <v>56.266666666666666</v>
      </c>
      <c r="G225" s="350">
        <v>54.93333333333333</v>
      </c>
      <c r="H225" s="350">
        <v>59.233333333333327</v>
      </c>
      <c r="I225" s="350">
        <v>60.566666666666656</v>
      </c>
      <c r="J225" s="350">
        <v>61.383333333333326</v>
      </c>
      <c r="K225" s="349">
        <v>59.75</v>
      </c>
      <c r="L225" s="349">
        <v>57.6</v>
      </c>
      <c r="M225" s="349">
        <v>74.829859999999996</v>
      </c>
      <c r="N225" s="1"/>
      <c r="O225" s="1"/>
    </row>
    <row r="226" spans="1:15" ht="12.75" customHeight="1">
      <c r="A226" s="30">
        <v>216</v>
      </c>
      <c r="B226" s="378" t="s">
        <v>129</v>
      </c>
      <c r="C226" s="349">
        <v>43.9</v>
      </c>
      <c r="D226" s="350">
        <v>44.183333333333337</v>
      </c>
      <c r="E226" s="350">
        <v>43.416666666666671</v>
      </c>
      <c r="F226" s="350">
        <v>42.933333333333337</v>
      </c>
      <c r="G226" s="350">
        <v>42.166666666666671</v>
      </c>
      <c r="H226" s="350">
        <v>44.666666666666671</v>
      </c>
      <c r="I226" s="350">
        <v>45.433333333333337</v>
      </c>
      <c r="J226" s="350">
        <v>45.916666666666671</v>
      </c>
      <c r="K226" s="349">
        <v>44.95</v>
      </c>
      <c r="L226" s="349">
        <v>43.7</v>
      </c>
      <c r="M226" s="349">
        <v>171.38792000000001</v>
      </c>
      <c r="N226" s="1"/>
      <c r="O226" s="1"/>
    </row>
    <row r="227" spans="1:15" ht="12.75" customHeight="1">
      <c r="A227" s="30">
        <v>217</v>
      </c>
      <c r="B227" s="378" t="s">
        <v>407</v>
      </c>
      <c r="C227" s="349">
        <v>210.2</v>
      </c>
      <c r="D227" s="350">
        <v>212.1</v>
      </c>
      <c r="E227" s="350">
        <v>207.2</v>
      </c>
      <c r="F227" s="350">
        <v>204.2</v>
      </c>
      <c r="G227" s="350">
        <v>199.29999999999998</v>
      </c>
      <c r="H227" s="350">
        <v>215.1</v>
      </c>
      <c r="I227" s="350">
        <v>220.00000000000003</v>
      </c>
      <c r="J227" s="350">
        <v>223</v>
      </c>
      <c r="K227" s="349">
        <v>217</v>
      </c>
      <c r="L227" s="349">
        <v>209.1</v>
      </c>
      <c r="M227" s="349">
        <v>112.05929</v>
      </c>
      <c r="N227" s="1"/>
      <c r="O227" s="1"/>
    </row>
    <row r="228" spans="1:15" ht="12.75" customHeight="1">
      <c r="A228" s="30">
        <v>218</v>
      </c>
      <c r="B228" s="378" t="s">
        <v>397</v>
      </c>
      <c r="C228" s="349">
        <v>907.25</v>
      </c>
      <c r="D228" s="350">
        <v>914.11666666666667</v>
      </c>
      <c r="E228" s="350">
        <v>898.23333333333335</v>
      </c>
      <c r="F228" s="350">
        <v>889.2166666666667</v>
      </c>
      <c r="G228" s="350">
        <v>873.33333333333337</v>
      </c>
      <c r="H228" s="350">
        <v>923.13333333333333</v>
      </c>
      <c r="I228" s="350">
        <v>939.01666666666677</v>
      </c>
      <c r="J228" s="350">
        <v>948.0333333333333</v>
      </c>
      <c r="K228" s="349">
        <v>930</v>
      </c>
      <c r="L228" s="349">
        <v>905.1</v>
      </c>
      <c r="M228" s="349">
        <v>7.8689999999999996E-2</v>
      </c>
      <c r="N228" s="1"/>
      <c r="O228" s="1"/>
    </row>
    <row r="229" spans="1:15" ht="12.75" customHeight="1">
      <c r="A229" s="30">
        <v>219</v>
      </c>
      <c r="B229" s="378" t="s">
        <v>130</v>
      </c>
      <c r="C229" s="349">
        <v>370.55</v>
      </c>
      <c r="D229" s="350">
        <v>372.38333333333338</v>
      </c>
      <c r="E229" s="350">
        <v>367.21666666666675</v>
      </c>
      <c r="F229" s="350">
        <v>363.88333333333338</v>
      </c>
      <c r="G229" s="350">
        <v>358.71666666666675</v>
      </c>
      <c r="H229" s="350">
        <v>375.71666666666675</v>
      </c>
      <c r="I229" s="350">
        <v>380.88333333333338</v>
      </c>
      <c r="J229" s="350">
        <v>384.21666666666675</v>
      </c>
      <c r="K229" s="349">
        <v>377.55</v>
      </c>
      <c r="L229" s="349">
        <v>369.05</v>
      </c>
      <c r="M229" s="349">
        <v>16.92314</v>
      </c>
      <c r="N229" s="1"/>
      <c r="O229" s="1"/>
    </row>
    <row r="230" spans="1:15" ht="12.75" customHeight="1">
      <c r="A230" s="30">
        <v>220</v>
      </c>
      <c r="B230" s="378" t="s">
        <v>398</v>
      </c>
      <c r="C230" s="349">
        <v>312.60000000000002</v>
      </c>
      <c r="D230" s="350">
        <v>316.16666666666669</v>
      </c>
      <c r="E230" s="350">
        <v>307.43333333333339</v>
      </c>
      <c r="F230" s="350">
        <v>302.26666666666671</v>
      </c>
      <c r="G230" s="350">
        <v>293.53333333333342</v>
      </c>
      <c r="H230" s="350">
        <v>321.33333333333337</v>
      </c>
      <c r="I230" s="350">
        <v>330.06666666666661</v>
      </c>
      <c r="J230" s="350">
        <v>335.23333333333335</v>
      </c>
      <c r="K230" s="349">
        <v>324.89999999999998</v>
      </c>
      <c r="L230" s="349">
        <v>311</v>
      </c>
      <c r="M230" s="349">
        <v>2.9233199999999999</v>
      </c>
      <c r="N230" s="1"/>
      <c r="O230" s="1"/>
    </row>
    <row r="231" spans="1:15" ht="12.75" customHeight="1">
      <c r="A231" s="30">
        <v>221</v>
      </c>
      <c r="B231" s="378" t="s">
        <v>399</v>
      </c>
      <c r="C231" s="349">
        <v>1513.4</v>
      </c>
      <c r="D231" s="350">
        <v>1523.6000000000001</v>
      </c>
      <c r="E231" s="350">
        <v>1475.8000000000002</v>
      </c>
      <c r="F231" s="350">
        <v>1438.2</v>
      </c>
      <c r="G231" s="350">
        <v>1390.4</v>
      </c>
      <c r="H231" s="350">
        <v>1561.2000000000003</v>
      </c>
      <c r="I231" s="350">
        <v>1609</v>
      </c>
      <c r="J231" s="350">
        <v>1646.6000000000004</v>
      </c>
      <c r="K231" s="349">
        <v>1571.4</v>
      </c>
      <c r="L231" s="349">
        <v>1486</v>
      </c>
      <c r="M231" s="349">
        <v>1.47004</v>
      </c>
      <c r="N231" s="1"/>
      <c r="O231" s="1"/>
    </row>
    <row r="232" spans="1:15" ht="12.75" customHeight="1">
      <c r="A232" s="30">
        <v>222</v>
      </c>
      <c r="B232" s="378" t="s">
        <v>131</v>
      </c>
      <c r="C232" s="349">
        <v>204.95</v>
      </c>
      <c r="D232" s="350">
        <v>206.38333333333333</v>
      </c>
      <c r="E232" s="350">
        <v>202.21666666666664</v>
      </c>
      <c r="F232" s="350">
        <v>199.48333333333332</v>
      </c>
      <c r="G232" s="350">
        <v>195.31666666666663</v>
      </c>
      <c r="H232" s="350">
        <v>209.11666666666665</v>
      </c>
      <c r="I232" s="350">
        <v>213.28333333333333</v>
      </c>
      <c r="J232" s="350">
        <v>216.01666666666665</v>
      </c>
      <c r="K232" s="349">
        <v>210.55</v>
      </c>
      <c r="L232" s="349">
        <v>203.65</v>
      </c>
      <c r="M232" s="349">
        <v>35.435380000000002</v>
      </c>
      <c r="N232" s="1"/>
      <c r="O232" s="1"/>
    </row>
    <row r="233" spans="1:15" ht="12.75" customHeight="1">
      <c r="A233" s="30">
        <v>223</v>
      </c>
      <c r="B233" s="378" t="s">
        <v>404</v>
      </c>
      <c r="C233" s="349">
        <v>208.9</v>
      </c>
      <c r="D233" s="350">
        <v>210.83333333333334</v>
      </c>
      <c r="E233" s="350">
        <v>205.41666666666669</v>
      </c>
      <c r="F233" s="350">
        <v>201.93333333333334</v>
      </c>
      <c r="G233" s="350">
        <v>196.51666666666668</v>
      </c>
      <c r="H233" s="350">
        <v>214.31666666666669</v>
      </c>
      <c r="I233" s="350">
        <v>219.73333333333338</v>
      </c>
      <c r="J233" s="350">
        <v>223.2166666666667</v>
      </c>
      <c r="K233" s="349">
        <v>216.25</v>
      </c>
      <c r="L233" s="349">
        <v>207.35</v>
      </c>
      <c r="M233" s="349">
        <v>75.998069999999998</v>
      </c>
      <c r="N233" s="1"/>
      <c r="O233" s="1"/>
    </row>
    <row r="234" spans="1:15" ht="12.75" customHeight="1">
      <c r="A234" s="30">
        <v>224</v>
      </c>
      <c r="B234" s="378" t="s">
        <v>265</v>
      </c>
      <c r="C234" s="349">
        <v>4756.7</v>
      </c>
      <c r="D234" s="350">
        <v>4791.8499999999995</v>
      </c>
      <c r="E234" s="350">
        <v>4604.8499999999985</v>
      </c>
      <c r="F234" s="350">
        <v>4452.9999999999991</v>
      </c>
      <c r="G234" s="350">
        <v>4265.9999999999982</v>
      </c>
      <c r="H234" s="350">
        <v>4943.6999999999989</v>
      </c>
      <c r="I234" s="350">
        <v>5130.7000000000007</v>
      </c>
      <c r="J234" s="350">
        <v>5282.5499999999993</v>
      </c>
      <c r="K234" s="349">
        <v>4978.8500000000004</v>
      </c>
      <c r="L234" s="349">
        <v>4640</v>
      </c>
      <c r="M234" s="349">
        <v>2.68716</v>
      </c>
      <c r="N234" s="1"/>
      <c r="O234" s="1"/>
    </row>
    <row r="235" spans="1:15" ht="12.75" customHeight="1">
      <c r="A235" s="30">
        <v>225</v>
      </c>
      <c r="B235" s="378" t="s">
        <v>406</v>
      </c>
      <c r="C235" s="349">
        <v>147.15</v>
      </c>
      <c r="D235" s="350">
        <v>148.33333333333334</v>
      </c>
      <c r="E235" s="350">
        <v>145.06666666666669</v>
      </c>
      <c r="F235" s="350">
        <v>142.98333333333335</v>
      </c>
      <c r="G235" s="350">
        <v>139.7166666666667</v>
      </c>
      <c r="H235" s="350">
        <v>150.41666666666669</v>
      </c>
      <c r="I235" s="350">
        <v>153.68333333333334</v>
      </c>
      <c r="J235" s="350">
        <v>155.76666666666668</v>
      </c>
      <c r="K235" s="349">
        <v>151.6</v>
      </c>
      <c r="L235" s="349">
        <v>146.25</v>
      </c>
      <c r="M235" s="349">
        <v>16.150790000000001</v>
      </c>
      <c r="N235" s="1"/>
      <c r="O235" s="1"/>
    </row>
    <row r="236" spans="1:15" ht="12.75" customHeight="1">
      <c r="A236" s="30">
        <v>226</v>
      </c>
      <c r="B236" s="378" t="s">
        <v>132</v>
      </c>
      <c r="C236" s="349">
        <v>2086.5500000000002</v>
      </c>
      <c r="D236" s="350">
        <v>2069.3000000000002</v>
      </c>
      <c r="E236" s="350">
        <v>2042.4500000000003</v>
      </c>
      <c r="F236" s="350">
        <v>1998.3500000000001</v>
      </c>
      <c r="G236" s="350">
        <v>1971.5000000000002</v>
      </c>
      <c r="H236" s="350">
        <v>2113.4000000000005</v>
      </c>
      <c r="I236" s="350">
        <v>2140.2500000000009</v>
      </c>
      <c r="J236" s="350">
        <v>2184.3500000000004</v>
      </c>
      <c r="K236" s="349">
        <v>2096.15</v>
      </c>
      <c r="L236" s="349">
        <v>2025.2</v>
      </c>
      <c r="M236" s="349">
        <v>19.64631</v>
      </c>
      <c r="N236" s="1"/>
      <c r="O236" s="1"/>
    </row>
    <row r="237" spans="1:15" ht="12.75" customHeight="1">
      <c r="A237" s="30">
        <v>227</v>
      </c>
      <c r="B237" s="378" t="s">
        <v>839</v>
      </c>
      <c r="C237" s="349">
        <v>1768.7</v>
      </c>
      <c r="D237" s="350">
        <v>1760.8499999999997</v>
      </c>
      <c r="E237" s="350">
        <v>1743.6999999999994</v>
      </c>
      <c r="F237" s="350">
        <v>1718.6999999999996</v>
      </c>
      <c r="G237" s="350">
        <v>1701.5499999999993</v>
      </c>
      <c r="H237" s="350">
        <v>1785.8499999999995</v>
      </c>
      <c r="I237" s="350">
        <v>1802.9999999999995</v>
      </c>
      <c r="J237" s="350">
        <v>1827.9999999999995</v>
      </c>
      <c r="K237" s="349">
        <v>1778</v>
      </c>
      <c r="L237" s="349">
        <v>1735.85</v>
      </c>
      <c r="M237" s="349">
        <v>0.21726999999999999</v>
      </c>
      <c r="N237" s="1"/>
      <c r="O237" s="1"/>
    </row>
    <row r="238" spans="1:15" ht="12.75" customHeight="1">
      <c r="A238" s="30">
        <v>228</v>
      </c>
      <c r="B238" s="378" t="s">
        <v>410</v>
      </c>
      <c r="C238" s="349">
        <v>379.65</v>
      </c>
      <c r="D238" s="350">
        <v>378.15000000000003</v>
      </c>
      <c r="E238" s="350">
        <v>373.00000000000006</v>
      </c>
      <c r="F238" s="350">
        <v>366.35</v>
      </c>
      <c r="G238" s="350">
        <v>361.20000000000005</v>
      </c>
      <c r="H238" s="350">
        <v>384.80000000000007</v>
      </c>
      <c r="I238" s="350">
        <v>389.95000000000005</v>
      </c>
      <c r="J238" s="350">
        <v>396.60000000000008</v>
      </c>
      <c r="K238" s="349">
        <v>383.3</v>
      </c>
      <c r="L238" s="349">
        <v>371.5</v>
      </c>
      <c r="M238" s="349">
        <v>1.1106100000000001</v>
      </c>
      <c r="N238" s="1"/>
      <c r="O238" s="1"/>
    </row>
    <row r="239" spans="1:15" ht="12.75" customHeight="1">
      <c r="A239" s="30">
        <v>229</v>
      </c>
      <c r="B239" s="378" t="s">
        <v>133</v>
      </c>
      <c r="C239" s="349">
        <v>952.45</v>
      </c>
      <c r="D239" s="350">
        <v>957.81666666666661</v>
      </c>
      <c r="E239" s="350">
        <v>943.63333333333321</v>
      </c>
      <c r="F239" s="350">
        <v>934.81666666666661</v>
      </c>
      <c r="G239" s="350">
        <v>920.63333333333321</v>
      </c>
      <c r="H239" s="350">
        <v>966.63333333333321</v>
      </c>
      <c r="I239" s="350">
        <v>980.81666666666661</v>
      </c>
      <c r="J239" s="350">
        <v>989.63333333333321</v>
      </c>
      <c r="K239" s="349">
        <v>972</v>
      </c>
      <c r="L239" s="349">
        <v>949</v>
      </c>
      <c r="M239" s="349">
        <v>35.359139999999996</v>
      </c>
      <c r="N239" s="1"/>
      <c r="O239" s="1"/>
    </row>
    <row r="240" spans="1:15" ht="12.75" customHeight="1">
      <c r="A240" s="30">
        <v>230</v>
      </c>
      <c r="B240" s="378" t="s">
        <v>134</v>
      </c>
      <c r="C240" s="349">
        <v>251.7</v>
      </c>
      <c r="D240" s="350">
        <v>251.71666666666667</v>
      </c>
      <c r="E240" s="350">
        <v>249.08333333333334</v>
      </c>
      <c r="F240" s="350">
        <v>246.46666666666667</v>
      </c>
      <c r="G240" s="350">
        <v>243.83333333333334</v>
      </c>
      <c r="H240" s="350">
        <v>254.33333333333334</v>
      </c>
      <c r="I240" s="350">
        <v>256.9666666666667</v>
      </c>
      <c r="J240" s="350">
        <v>259.58333333333337</v>
      </c>
      <c r="K240" s="349">
        <v>254.35</v>
      </c>
      <c r="L240" s="349">
        <v>249.1</v>
      </c>
      <c r="M240" s="349">
        <v>12.36492</v>
      </c>
      <c r="N240" s="1"/>
      <c r="O240" s="1"/>
    </row>
    <row r="241" spans="1:15" ht="12.75" customHeight="1">
      <c r="A241" s="30">
        <v>231</v>
      </c>
      <c r="B241" s="378" t="s">
        <v>411</v>
      </c>
      <c r="C241" s="349">
        <v>39.950000000000003</v>
      </c>
      <c r="D241" s="350">
        <v>40.25</v>
      </c>
      <c r="E241" s="350">
        <v>39.5</v>
      </c>
      <c r="F241" s="350">
        <v>39.049999999999997</v>
      </c>
      <c r="G241" s="350">
        <v>38.299999999999997</v>
      </c>
      <c r="H241" s="350">
        <v>40.700000000000003</v>
      </c>
      <c r="I241" s="350">
        <v>41.45</v>
      </c>
      <c r="J241" s="350">
        <v>41.900000000000006</v>
      </c>
      <c r="K241" s="349">
        <v>41</v>
      </c>
      <c r="L241" s="349">
        <v>39.799999999999997</v>
      </c>
      <c r="M241" s="349">
        <v>18.063780000000001</v>
      </c>
      <c r="N241" s="1"/>
      <c r="O241" s="1"/>
    </row>
    <row r="242" spans="1:15" ht="12.75" customHeight="1">
      <c r="A242" s="30">
        <v>232</v>
      </c>
      <c r="B242" s="378" t="s">
        <v>135</v>
      </c>
      <c r="C242" s="349">
        <v>1730.7</v>
      </c>
      <c r="D242" s="350">
        <v>1719.8333333333333</v>
      </c>
      <c r="E242" s="350">
        <v>1702.3666666666666</v>
      </c>
      <c r="F242" s="350">
        <v>1674.0333333333333</v>
      </c>
      <c r="G242" s="350">
        <v>1656.5666666666666</v>
      </c>
      <c r="H242" s="350">
        <v>1748.1666666666665</v>
      </c>
      <c r="I242" s="350">
        <v>1765.6333333333332</v>
      </c>
      <c r="J242" s="350">
        <v>1793.9666666666665</v>
      </c>
      <c r="K242" s="349">
        <v>1737.3</v>
      </c>
      <c r="L242" s="349">
        <v>1691.5</v>
      </c>
      <c r="M242" s="349">
        <v>51.2089</v>
      </c>
      <c r="N242" s="1"/>
      <c r="O242" s="1"/>
    </row>
    <row r="243" spans="1:15" ht="12.75" customHeight="1">
      <c r="A243" s="30">
        <v>233</v>
      </c>
      <c r="B243" s="378" t="s">
        <v>412</v>
      </c>
      <c r="C243" s="349">
        <v>1397.7</v>
      </c>
      <c r="D243" s="350">
        <v>1400.8166666666666</v>
      </c>
      <c r="E243" s="350">
        <v>1378.8833333333332</v>
      </c>
      <c r="F243" s="350">
        <v>1360.0666666666666</v>
      </c>
      <c r="G243" s="350">
        <v>1338.1333333333332</v>
      </c>
      <c r="H243" s="350">
        <v>1419.6333333333332</v>
      </c>
      <c r="I243" s="350">
        <v>1441.5666666666666</v>
      </c>
      <c r="J243" s="350">
        <v>1460.3833333333332</v>
      </c>
      <c r="K243" s="349">
        <v>1422.75</v>
      </c>
      <c r="L243" s="349">
        <v>1382</v>
      </c>
      <c r="M243" s="349">
        <v>0.17330000000000001</v>
      </c>
      <c r="N243" s="1"/>
      <c r="O243" s="1"/>
    </row>
    <row r="244" spans="1:15" ht="12.75" customHeight="1">
      <c r="A244" s="30">
        <v>234</v>
      </c>
      <c r="B244" s="378" t="s">
        <v>413</v>
      </c>
      <c r="C244" s="349">
        <v>406.25</v>
      </c>
      <c r="D244" s="350">
        <v>407.5333333333333</v>
      </c>
      <c r="E244" s="350">
        <v>399.71666666666658</v>
      </c>
      <c r="F244" s="350">
        <v>393.18333333333328</v>
      </c>
      <c r="G244" s="350">
        <v>385.36666666666656</v>
      </c>
      <c r="H244" s="350">
        <v>414.06666666666661</v>
      </c>
      <c r="I244" s="350">
        <v>421.88333333333333</v>
      </c>
      <c r="J244" s="350">
        <v>428.41666666666663</v>
      </c>
      <c r="K244" s="349">
        <v>415.35</v>
      </c>
      <c r="L244" s="349">
        <v>401</v>
      </c>
      <c r="M244" s="349">
        <v>4.7122299999999999</v>
      </c>
      <c r="N244" s="1"/>
      <c r="O244" s="1"/>
    </row>
    <row r="245" spans="1:15" ht="12.75" customHeight="1">
      <c r="A245" s="30">
        <v>235</v>
      </c>
      <c r="B245" s="378" t="s">
        <v>414</v>
      </c>
      <c r="C245" s="349">
        <v>670.2</v>
      </c>
      <c r="D245" s="350">
        <v>669.43333333333339</v>
      </c>
      <c r="E245" s="350">
        <v>658.86666666666679</v>
      </c>
      <c r="F245" s="350">
        <v>647.53333333333342</v>
      </c>
      <c r="G245" s="350">
        <v>636.96666666666681</v>
      </c>
      <c r="H245" s="350">
        <v>680.76666666666677</v>
      </c>
      <c r="I245" s="350">
        <v>691.33333333333337</v>
      </c>
      <c r="J245" s="350">
        <v>702.66666666666674</v>
      </c>
      <c r="K245" s="349">
        <v>680</v>
      </c>
      <c r="L245" s="349">
        <v>658.1</v>
      </c>
      <c r="M245" s="349">
        <v>2.3670300000000002</v>
      </c>
      <c r="N245" s="1"/>
      <c r="O245" s="1"/>
    </row>
    <row r="246" spans="1:15" ht="12.75" customHeight="1">
      <c r="A246" s="30">
        <v>236</v>
      </c>
      <c r="B246" s="378" t="s">
        <v>408</v>
      </c>
      <c r="C246" s="349">
        <v>18.8</v>
      </c>
      <c r="D246" s="350">
        <v>18.916666666666668</v>
      </c>
      <c r="E246" s="350">
        <v>18.633333333333336</v>
      </c>
      <c r="F246" s="350">
        <v>18.466666666666669</v>
      </c>
      <c r="G246" s="350">
        <v>18.183333333333337</v>
      </c>
      <c r="H246" s="350">
        <v>19.083333333333336</v>
      </c>
      <c r="I246" s="350">
        <v>19.366666666666667</v>
      </c>
      <c r="J246" s="350">
        <v>19.533333333333335</v>
      </c>
      <c r="K246" s="349">
        <v>19.2</v>
      </c>
      <c r="L246" s="349">
        <v>18.75</v>
      </c>
      <c r="M246" s="349">
        <v>23.604050000000001</v>
      </c>
      <c r="N246" s="1"/>
      <c r="O246" s="1"/>
    </row>
    <row r="247" spans="1:15" ht="12.75" customHeight="1">
      <c r="A247" s="30">
        <v>237</v>
      </c>
      <c r="B247" s="378" t="s">
        <v>136</v>
      </c>
      <c r="C247" s="349">
        <v>119.2</v>
      </c>
      <c r="D247" s="350">
        <v>119.65000000000002</v>
      </c>
      <c r="E247" s="350">
        <v>118.15000000000003</v>
      </c>
      <c r="F247" s="350">
        <v>117.10000000000001</v>
      </c>
      <c r="G247" s="350">
        <v>115.60000000000002</v>
      </c>
      <c r="H247" s="350">
        <v>120.70000000000005</v>
      </c>
      <c r="I247" s="350">
        <v>122.20000000000002</v>
      </c>
      <c r="J247" s="350">
        <v>123.25000000000006</v>
      </c>
      <c r="K247" s="349">
        <v>121.15</v>
      </c>
      <c r="L247" s="349">
        <v>118.6</v>
      </c>
      <c r="M247" s="349">
        <v>57.302950000000003</v>
      </c>
      <c r="N247" s="1"/>
      <c r="O247" s="1"/>
    </row>
    <row r="248" spans="1:15" ht="12.75" customHeight="1">
      <c r="A248" s="30">
        <v>238</v>
      </c>
      <c r="B248" s="378" t="s">
        <v>400</v>
      </c>
      <c r="C248" s="349">
        <v>366.35</v>
      </c>
      <c r="D248" s="350">
        <v>369.9666666666667</v>
      </c>
      <c r="E248" s="350">
        <v>359.98333333333341</v>
      </c>
      <c r="F248" s="350">
        <v>353.61666666666673</v>
      </c>
      <c r="G248" s="350">
        <v>343.63333333333344</v>
      </c>
      <c r="H248" s="350">
        <v>376.33333333333337</v>
      </c>
      <c r="I248" s="350">
        <v>386.31666666666672</v>
      </c>
      <c r="J248" s="350">
        <v>392.68333333333334</v>
      </c>
      <c r="K248" s="349">
        <v>379.95</v>
      </c>
      <c r="L248" s="349">
        <v>363.6</v>
      </c>
      <c r="M248" s="349">
        <v>1.5401400000000001</v>
      </c>
      <c r="N248" s="1"/>
      <c r="O248" s="1"/>
    </row>
    <row r="249" spans="1:15" ht="12.75" customHeight="1">
      <c r="A249" s="30">
        <v>239</v>
      </c>
      <c r="B249" s="378" t="s">
        <v>266</v>
      </c>
      <c r="C249" s="349">
        <v>961.8</v>
      </c>
      <c r="D249" s="350">
        <v>966.05000000000007</v>
      </c>
      <c r="E249" s="350">
        <v>949.10000000000014</v>
      </c>
      <c r="F249" s="350">
        <v>936.40000000000009</v>
      </c>
      <c r="G249" s="350">
        <v>919.45000000000016</v>
      </c>
      <c r="H249" s="350">
        <v>978.75000000000011</v>
      </c>
      <c r="I249" s="350">
        <v>995.70000000000016</v>
      </c>
      <c r="J249" s="350">
        <v>1008.4000000000001</v>
      </c>
      <c r="K249" s="349">
        <v>983</v>
      </c>
      <c r="L249" s="349">
        <v>953.35</v>
      </c>
      <c r="M249" s="349">
        <v>4.8691599999999999</v>
      </c>
      <c r="N249" s="1"/>
      <c r="O249" s="1"/>
    </row>
    <row r="250" spans="1:15" ht="12.75" customHeight="1">
      <c r="A250" s="30">
        <v>240</v>
      </c>
      <c r="B250" s="378" t="s">
        <v>401</v>
      </c>
      <c r="C250" s="349">
        <v>248.95</v>
      </c>
      <c r="D250" s="350">
        <v>251.44999999999996</v>
      </c>
      <c r="E250" s="350">
        <v>243.94999999999993</v>
      </c>
      <c r="F250" s="350">
        <v>238.94999999999996</v>
      </c>
      <c r="G250" s="350">
        <v>231.44999999999993</v>
      </c>
      <c r="H250" s="350">
        <v>256.44999999999993</v>
      </c>
      <c r="I250" s="350">
        <v>263.95</v>
      </c>
      <c r="J250" s="350">
        <v>268.94999999999993</v>
      </c>
      <c r="K250" s="349">
        <v>258.95</v>
      </c>
      <c r="L250" s="349">
        <v>246.45</v>
      </c>
      <c r="M250" s="349">
        <v>20.064640000000001</v>
      </c>
      <c r="N250" s="1"/>
      <c r="O250" s="1"/>
    </row>
    <row r="251" spans="1:15" ht="12.75" customHeight="1">
      <c r="A251" s="30">
        <v>241</v>
      </c>
      <c r="B251" s="378" t="s">
        <v>402</v>
      </c>
      <c r="C251" s="349">
        <v>42.55</v>
      </c>
      <c r="D251" s="350">
        <v>42.43333333333333</v>
      </c>
      <c r="E251" s="350">
        <v>42.166666666666657</v>
      </c>
      <c r="F251" s="350">
        <v>41.783333333333324</v>
      </c>
      <c r="G251" s="350">
        <v>41.516666666666652</v>
      </c>
      <c r="H251" s="350">
        <v>42.816666666666663</v>
      </c>
      <c r="I251" s="350">
        <v>43.083333333333329</v>
      </c>
      <c r="J251" s="350">
        <v>43.466666666666669</v>
      </c>
      <c r="K251" s="349">
        <v>42.7</v>
      </c>
      <c r="L251" s="349">
        <v>42.05</v>
      </c>
      <c r="M251" s="349">
        <v>7.7808700000000002</v>
      </c>
      <c r="N251" s="1"/>
      <c r="O251" s="1"/>
    </row>
    <row r="252" spans="1:15" ht="12.75" customHeight="1">
      <c r="A252" s="30">
        <v>242</v>
      </c>
      <c r="B252" s="378" t="s">
        <v>137</v>
      </c>
      <c r="C252" s="349">
        <v>803.4</v>
      </c>
      <c r="D252" s="350">
        <v>805.13333333333333</v>
      </c>
      <c r="E252" s="350">
        <v>794.26666666666665</v>
      </c>
      <c r="F252" s="350">
        <v>785.13333333333333</v>
      </c>
      <c r="G252" s="350">
        <v>774.26666666666665</v>
      </c>
      <c r="H252" s="350">
        <v>814.26666666666665</v>
      </c>
      <c r="I252" s="350">
        <v>825.13333333333321</v>
      </c>
      <c r="J252" s="350">
        <v>834.26666666666665</v>
      </c>
      <c r="K252" s="349">
        <v>816</v>
      </c>
      <c r="L252" s="349">
        <v>796</v>
      </c>
      <c r="M252" s="349">
        <v>30.008700000000001</v>
      </c>
      <c r="N252" s="1"/>
      <c r="O252" s="1"/>
    </row>
    <row r="253" spans="1:15" ht="12.75" customHeight="1">
      <c r="A253" s="30">
        <v>243</v>
      </c>
      <c r="B253" s="378" t="s">
        <v>832</v>
      </c>
      <c r="C253" s="349">
        <v>22.05</v>
      </c>
      <c r="D253" s="350">
        <v>22.083333333333332</v>
      </c>
      <c r="E253" s="350">
        <v>21.966666666666665</v>
      </c>
      <c r="F253" s="350">
        <v>21.883333333333333</v>
      </c>
      <c r="G253" s="350">
        <v>21.766666666666666</v>
      </c>
      <c r="H253" s="350">
        <v>22.166666666666664</v>
      </c>
      <c r="I253" s="350">
        <v>22.283333333333331</v>
      </c>
      <c r="J253" s="350">
        <v>22.366666666666664</v>
      </c>
      <c r="K253" s="349">
        <v>22.2</v>
      </c>
      <c r="L253" s="349">
        <v>22</v>
      </c>
      <c r="M253" s="349">
        <v>53.254539999999999</v>
      </c>
      <c r="N253" s="1"/>
      <c r="O253" s="1"/>
    </row>
    <row r="254" spans="1:15" ht="12.75" customHeight="1">
      <c r="A254" s="30">
        <v>244</v>
      </c>
      <c r="B254" s="378" t="s">
        <v>264</v>
      </c>
      <c r="C254" s="349">
        <v>655.45</v>
      </c>
      <c r="D254" s="350">
        <v>664.55</v>
      </c>
      <c r="E254" s="350">
        <v>634.19999999999993</v>
      </c>
      <c r="F254" s="350">
        <v>612.94999999999993</v>
      </c>
      <c r="G254" s="350">
        <v>582.59999999999991</v>
      </c>
      <c r="H254" s="350">
        <v>685.8</v>
      </c>
      <c r="I254" s="350">
        <v>716.14999999999986</v>
      </c>
      <c r="J254" s="350">
        <v>737.4</v>
      </c>
      <c r="K254" s="349">
        <v>694.9</v>
      </c>
      <c r="L254" s="349">
        <v>643.29999999999995</v>
      </c>
      <c r="M254" s="349">
        <v>11.37561</v>
      </c>
      <c r="N254" s="1"/>
      <c r="O254" s="1"/>
    </row>
    <row r="255" spans="1:15" ht="12.75" customHeight="1">
      <c r="A255" s="30">
        <v>245</v>
      </c>
      <c r="B255" s="378" t="s">
        <v>138</v>
      </c>
      <c r="C255" s="349">
        <v>218</v>
      </c>
      <c r="D255" s="350">
        <v>218.81666666666669</v>
      </c>
      <c r="E255" s="350">
        <v>216.33333333333337</v>
      </c>
      <c r="F255" s="350">
        <v>214.66666666666669</v>
      </c>
      <c r="G255" s="350">
        <v>212.18333333333337</v>
      </c>
      <c r="H255" s="350">
        <v>220.48333333333338</v>
      </c>
      <c r="I255" s="350">
        <v>222.96666666666667</v>
      </c>
      <c r="J255" s="350">
        <v>224.63333333333338</v>
      </c>
      <c r="K255" s="349">
        <v>221.3</v>
      </c>
      <c r="L255" s="349">
        <v>217.15</v>
      </c>
      <c r="M255" s="349">
        <v>161.29016999999999</v>
      </c>
      <c r="N255" s="1"/>
      <c r="O255" s="1"/>
    </row>
    <row r="256" spans="1:15" ht="12.75" customHeight="1">
      <c r="A256" s="30">
        <v>246</v>
      </c>
      <c r="B256" s="378" t="s">
        <v>403</v>
      </c>
      <c r="C256" s="349">
        <v>104.85</v>
      </c>
      <c r="D256" s="350">
        <v>106.26666666666665</v>
      </c>
      <c r="E256" s="350">
        <v>101.68333333333331</v>
      </c>
      <c r="F256" s="350">
        <v>98.516666666666652</v>
      </c>
      <c r="G256" s="350">
        <v>93.933333333333309</v>
      </c>
      <c r="H256" s="350">
        <v>109.43333333333331</v>
      </c>
      <c r="I256" s="350">
        <v>114.01666666666665</v>
      </c>
      <c r="J256" s="350">
        <v>117.18333333333331</v>
      </c>
      <c r="K256" s="349">
        <v>110.85</v>
      </c>
      <c r="L256" s="349">
        <v>103.1</v>
      </c>
      <c r="M256" s="349">
        <v>2.0598100000000001</v>
      </c>
      <c r="N256" s="1"/>
      <c r="O256" s="1"/>
    </row>
    <row r="257" spans="1:15" ht="12.75" customHeight="1">
      <c r="A257" s="30">
        <v>247</v>
      </c>
      <c r="B257" s="378" t="s">
        <v>421</v>
      </c>
      <c r="C257" s="349">
        <v>98.65</v>
      </c>
      <c r="D257" s="350">
        <v>99.066666666666677</v>
      </c>
      <c r="E257" s="350">
        <v>96.683333333333351</v>
      </c>
      <c r="F257" s="350">
        <v>94.716666666666669</v>
      </c>
      <c r="G257" s="350">
        <v>92.333333333333343</v>
      </c>
      <c r="H257" s="350">
        <v>101.03333333333336</v>
      </c>
      <c r="I257" s="350">
        <v>103.41666666666669</v>
      </c>
      <c r="J257" s="350">
        <v>105.38333333333337</v>
      </c>
      <c r="K257" s="349">
        <v>101.45</v>
      </c>
      <c r="L257" s="349">
        <v>97.1</v>
      </c>
      <c r="M257" s="349">
        <v>8.5309299999999997</v>
      </c>
      <c r="N257" s="1"/>
      <c r="O257" s="1"/>
    </row>
    <row r="258" spans="1:15" ht="12.75" customHeight="1">
      <c r="A258" s="30">
        <v>248</v>
      </c>
      <c r="B258" s="378" t="s">
        <v>415</v>
      </c>
      <c r="C258" s="349">
        <v>1618.9</v>
      </c>
      <c r="D258" s="350">
        <v>1634.1333333333332</v>
      </c>
      <c r="E258" s="350">
        <v>1598.2666666666664</v>
      </c>
      <c r="F258" s="350">
        <v>1577.6333333333332</v>
      </c>
      <c r="G258" s="350">
        <v>1541.7666666666664</v>
      </c>
      <c r="H258" s="350">
        <v>1654.7666666666664</v>
      </c>
      <c r="I258" s="350">
        <v>1690.6333333333332</v>
      </c>
      <c r="J258" s="350">
        <v>1711.2666666666664</v>
      </c>
      <c r="K258" s="349">
        <v>1670</v>
      </c>
      <c r="L258" s="349">
        <v>1613.5</v>
      </c>
      <c r="M258" s="349">
        <v>1.4516100000000001</v>
      </c>
      <c r="N258" s="1"/>
      <c r="O258" s="1"/>
    </row>
    <row r="259" spans="1:15" ht="12.75" customHeight="1">
      <c r="A259" s="30">
        <v>249</v>
      </c>
      <c r="B259" s="378" t="s">
        <v>425</v>
      </c>
      <c r="C259" s="349">
        <v>1791.7</v>
      </c>
      <c r="D259" s="350">
        <v>1810.0166666666667</v>
      </c>
      <c r="E259" s="350">
        <v>1769.6833333333334</v>
      </c>
      <c r="F259" s="350">
        <v>1747.6666666666667</v>
      </c>
      <c r="G259" s="350">
        <v>1707.3333333333335</v>
      </c>
      <c r="H259" s="350">
        <v>1832.0333333333333</v>
      </c>
      <c r="I259" s="350">
        <v>1872.3666666666668</v>
      </c>
      <c r="J259" s="350">
        <v>1894.3833333333332</v>
      </c>
      <c r="K259" s="349">
        <v>1850.35</v>
      </c>
      <c r="L259" s="349">
        <v>1788</v>
      </c>
      <c r="M259" s="349">
        <v>5.6169999999999998E-2</v>
      </c>
      <c r="N259" s="1"/>
      <c r="O259" s="1"/>
    </row>
    <row r="260" spans="1:15" ht="12.75" customHeight="1">
      <c r="A260" s="30">
        <v>250</v>
      </c>
      <c r="B260" s="378" t="s">
        <v>422</v>
      </c>
      <c r="C260" s="349">
        <v>88.95</v>
      </c>
      <c r="D260" s="350">
        <v>89.983333333333348</v>
      </c>
      <c r="E260" s="350">
        <v>87.116666666666703</v>
      </c>
      <c r="F260" s="350">
        <v>85.28333333333336</v>
      </c>
      <c r="G260" s="350">
        <v>82.416666666666714</v>
      </c>
      <c r="H260" s="350">
        <v>91.816666666666691</v>
      </c>
      <c r="I260" s="350">
        <v>94.683333333333337</v>
      </c>
      <c r="J260" s="350">
        <v>96.51666666666668</v>
      </c>
      <c r="K260" s="349">
        <v>92.85</v>
      </c>
      <c r="L260" s="349">
        <v>88.15</v>
      </c>
      <c r="M260" s="349">
        <v>8.5749300000000002</v>
      </c>
      <c r="N260" s="1"/>
      <c r="O260" s="1"/>
    </row>
    <row r="261" spans="1:15" ht="12.75" customHeight="1">
      <c r="A261" s="30">
        <v>251</v>
      </c>
      <c r="B261" s="378" t="s">
        <v>139</v>
      </c>
      <c r="C261" s="349">
        <v>415.15</v>
      </c>
      <c r="D261" s="350">
        <v>415.93333333333334</v>
      </c>
      <c r="E261" s="350">
        <v>408.2166666666667</v>
      </c>
      <c r="F261" s="350">
        <v>401.28333333333336</v>
      </c>
      <c r="G261" s="350">
        <v>393.56666666666672</v>
      </c>
      <c r="H261" s="350">
        <v>422.86666666666667</v>
      </c>
      <c r="I261" s="350">
        <v>430.58333333333326</v>
      </c>
      <c r="J261" s="350">
        <v>437.51666666666665</v>
      </c>
      <c r="K261" s="349">
        <v>423.65</v>
      </c>
      <c r="L261" s="349">
        <v>409</v>
      </c>
      <c r="M261" s="349">
        <v>60.473649999999999</v>
      </c>
      <c r="N261" s="1"/>
      <c r="O261" s="1"/>
    </row>
    <row r="262" spans="1:15" ht="12.75" customHeight="1">
      <c r="A262" s="30">
        <v>252</v>
      </c>
      <c r="B262" s="378" t="s">
        <v>416</v>
      </c>
      <c r="C262" s="349">
        <v>2911.1</v>
      </c>
      <c r="D262" s="350">
        <v>2918.4166666666665</v>
      </c>
      <c r="E262" s="350">
        <v>2876.833333333333</v>
      </c>
      <c r="F262" s="350">
        <v>2842.5666666666666</v>
      </c>
      <c r="G262" s="350">
        <v>2800.9833333333331</v>
      </c>
      <c r="H262" s="350">
        <v>2952.6833333333329</v>
      </c>
      <c r="I262" s="350">
        <v>2994.266666666666</v>
      </c>
      <c r="J262" s="350">
        <v>3028.5333333333328</v>
      </c>
      <c r="K262" s="349">
        <v>2960</v>
      </c>
      <c r="L262" s="349">
        <v>2884.15</v>
      </c>
      <c r="M262" s="349">
        <v>0.95794000000000001</v>
      </c>
      <c r="N262" s="1"/>
      <c r="O262" s="1"/>
    </row>
    <row r="263" spans="1:15" ht="12.75" customHeight="1">
      <c r="A263" s="30">
        <v>253</v>
      </c>
      <c r="B263" s="378" t="s">
        <v>417</v>
      </c>
      <c r="C263" s="349">
        <v>449.4</v>
      </c>
      <c r="D263" s="350">
        <v>452.55</v>
      </c>
      <c r="E263" s="350">
        <v>442.85</v>
      </c>
      <c r="F263" s="350">
        <v>436.3</v>
      </c>
      <c r="G263" s="350">
        <v>426.6</v>
      </c>
      <c r="H263" s="350">
        <v>459.1</v>
      </c>
      <c r="I263" s="350">
        <v>468.79999999999995</v>
      </c>
      <c r="J263" s="350">
        <v>475.35</v>
      </c>
      <c r="K263" s="349">
        <v>462.25</v>
      </c>
      <c r="L263" s="349">
        <v>446</v>
      </c>
      <c r="M263" s="349">
        <v>2.23325</v>
      </c>
      <c r="N263" s="1"/>
      <c r="O263" s="1"/>
    </row>
    <row r="264" spans="1:15" ht="12.75" customHeight="1">
      <c r="A264" s="30">
        <v>254</v>
      </c>
      <c r="B264" s="378" t="s">
        <v>418</v>
      </c>
      <c r="C264" s="349">
        <v>230.25</v>
      </c>
      <c r="D264" s="350">
        <v>231.61666666666667</v>
      </c>
      <c r="E264" s="350">
        <v>226.88333333333335</v>
      </c>
      <c r="F264" s="350">
        <v>223.51666666666668</v>
      </c>
      <c r="G264" s="350">
        <v>218.78333333333336</v>
      </c>
      <c r="H264" s="350">
        <v>234.98333333333335</v>
      </c>
      <c r="I264" s="350">
        <v>239.7166666666667</v>
      </c>
      <c r="J264" s="350">
        <v>243.08333333333334</v>
      </c>
      <c r="K264" s="349">
        <v>236.35</v>
      </c>
      <c r="L264" s="349">
        <v>228.25</v>
      </c>
      <c r="M264" s="349">
        <v>5.7828600000000003</v>
      </c>
      <c r="N264" s="1"/>
      <c r="O264" s="1"/>
    </row>
    <row r="265" spans="1:15" ht="12.75" customHeight="1">
      <c r="A265" s="30">
        <v>255</v>
      </c>
      <c r="B265" s="378" t="s">
        <v>419</v>
      </c>
      <c r="C265" s="349">
        <v>113.85</v>
      </c>
      <c r="D265" s="350">
        <v>114.23333333333335</v>
      </c>
      <c r="E265" s="350">
        <v>112.51666666666669</v>
      </c>
      <c r="F265" s="350">
        <v>111.18333333333335</v>
      </c>
      <c r="G265" s="350">
        <v>109.4666666666667</v>
      </c>
      <c r="H265" s="350">
        <v>115.56666666666669</v>
      </c>
      <c r="I265" s="350">
        <v>117.28333333333333</v>
      </c>
      <c r="J265" s="350">
        <v>118.61666666666669</v>
      </c>
      <c r="K265" s="349">
        <v>115.95</v>
      </c>
      <c r="L265" s="349">
        <v>112.9</v>
      </c>
      <c r="M265" s="349">
        <v>3.70431</v>
      </c>
      <c r="N265" s="1"/>
      <c r="O265" s="1"/>
    </row>
    <row r="266" spans="1:15" ht="12.75" customHeight="1">
      <c r="A266" s="30">
        <v>256</v>
      </c>
      <c r="B266" s="378" t="s">
        <v>420</v>
      </c>
      <c r="C266" s="349">
        <v>66.8</v>
      </c>
      <c r="D266" s="350">
        <v>67.3</v>
      </c>
      <c r="E266" s="350">
        <v>65.8</v>
      </c>
      <c r="F266" s="350">
        <v>64.8</v>
      </c>
      <c r="G266" s="350">
        <v>63.3</v>
      </c>
      <c r="H266" s="350">
        <v>68.3</v>
      </c>
      <c r="I266" s="350">
        <v>69.8</v>
      </c>
      <c r="J266" s="350">
        <v>70.8</v>
      </c>
      <c r="K266" s="349">
        <v>68.8</v>
      </c>
      <c r="L266" s="349">
        <v>66.3</v>
      </c>
      <c r="M266" s="349">
        <v>4.3876600000000003</v>
      </c>
      <c r="N266" s="1"/>
      <c r="O266" s="1"/>
    </row>
    <row r="267" spans="1:15" ht="12.75" customHeight="1">
      <c r="A267" s="30">
        <v>257</v>
      </c>
      <c r="B267" s="378" t="s">
        <v>424</v>
      </c>
      <c r="C267" s="349">
        <v>189.55</v>
      </c>
      <c r="D267" s="350">
        <v>190.63333333333333</v>
      </c>
      <c r="E267" s="350">
        <v>186.26666666666665</v>
      </c>
      <c r="F267" s="350">
        <v>182.98333333333332</v>
      </c>
      <c r="G267" s="350">
        <v>178.61666666666665</v>
      </c>
      <c r="H267" s="350">
        <v>193.91666666666666</v>
      </c>
      <c r="I267" s="350">
        <v>198.28333333333333</v>
      </c>
      <c r="J267" s="350">
        <v>201.56666666666666</v>
      </c>
      <c r="K267" s="349">
        <v>195</v>
      </c>
      <c r="L267" s="349">
        <v>187.35</v>
      </c>
      <c r="M267" s="349">
        <v>10.26408</v>
      </c>
      <c r="N267" s="1"/>
      <c r="O267" s="1"/>
    </row>
    <row r="268" spans="1:15" ht="12.75" customHeight="1">
      <c r="A268" s="30">
        <v>258</v>
      </c>
      <c r="B268" s="378" t="s">
        <v>423</v>
      </c>
      <c r="C268" s="349">
        <v>344.85</v>
      </c>
      <c r="D268" s="350">
        <v>351.51666666666671</v>
      </c>
      <c r="E268" s="350">
        <v>333.23333333333341</v>
      </c>
      <c r="F268" s="350">
        <v>321.61666666666667</v>
      </c>
      <c r="G268" s="350">
        <v>303.33333333333337</v>
      </c>
      <c r="H268" s="350">
        <v>363.13333333333344</v>
      </c>
      <c r="I268" s="350">
        <v>381.41666666666674</v>
      </c>
      <c r="J268" s="350">
        <v>393.03333333333347</v>
      </c>
      <c r="K268" s="349">
        <v>369.8</v>
      </c>
      <c r="L268" s="349">
        <v>339.9</v>
      </c>
      <c r="M268" s="349">
        <v>4.6801399999999997</v>
      </c>
      <c r="N268" s="1"/>
      <c r="O268" s="1"/>
    </row>
    <row r="269" spans="1:15" ht="12.75" customHeight="1">
      <c r="A269" s="30">
        <v>259</v>
      </c>
      <c r="B269" s="378" t="s">
        <v>267</v>
      </c>
      <c r="C269" s="349">
        <v>339.35</v>
      </c>
      <c r="D269" s="350">
        <v>338.11666666666667</v>
      </c>
      <c r="E269" s="350">
        <v>334.23333333333335</v>
      </c>
      <c r="F269" s="350">
        <v>329.11666666666667</v>
      </c>
      <c r="G269" s="350">
        <v>325.23333333333335</v>
      </c>
      <c r="H269" s="350">
        <v>343.23333333333335</v>
      </c>
      <c r="I269" s="350">
        <v>347.11666666666667</v>
      </c>
      <c r="J269" s="350">
        <v>352.23333333333335</v>
      </c>
      <c r="K269" s="349">
        <v>342</v>
      </c>
      <c r="L269" s="349">
        <v>333</v>
      </c>
      <c r="M269" s="349">
        <v>9.4176199999999994</v>
      </c>
      <c r="N269" s="1"/>
      <c r="O269" s="1"/>
    </row>
    <row r="270" spans="1:15" ht="12.75" customHeight="1">
      <c r="A270" s="30">
        <v>260</v>
      </c>
      <c r="B270" s="378" t="s">
        <v>140</v>
      </c>
      <c r="C270" s="349">
        <v>623.1</v>
      </c>
      <c r="D270" s="350">
        <v>626.44999999999993</v>
      </c>
      <c r="E270" s="350">
        <v>617.89999999999986</v>
      </c>
      <c r="F270" s="350">
        <v>612.69999999999993</v>
      </c>
      <c r="G270" s="350">
        <v>604.14999999999986</v>
      </c>
      <c r="H270" s="350">
        <v>631.64999999999986</v>
      </c>
      <c r="I270" s="350">
        <v>640.19999999999982</v>
      </c>
      <c r="J270" s="350">
        <v>645.39999999999986</v>
      </c>
      <c r="K270" s="349">
        <v>635</v>
      </c>
      <c r="L270" s="349">
        <v>621.25</v>
      </c>
      <c r="M270" s="349">
        <v>18.57572</v>
      </c>
      <c r="N270" s="1"/>
      <c r="O270" s="1"/>
    </row>
    <row r="271" spans="1:15" ht="12.75" customHeight="1">
      <c r="A271" s="30">
        <v>261</v>
      </c>
      <c r="B271" s="378" t="s">
        <v>141</v>
      </c>
      <c r="C271" s="349">
        <v>2981.3</v>
      </c>
      <c r="D271" s="350">
        <v>2970.1</v>
      </c>
      <c r="E271" s="350">
        <v>2920.2</v>
      </c>
      <c r="F271" s="350">
        <v>2859.1</v>
      </c>
      <c r="G271" s="350">
        <v>2809.2</v>
      </c>
      <c r="H271" s="350">
        <v>3031.2</v>
      </c>
      <c r="I271" s="350">
        <v>3081.1000000000004</v>
      </c>
      <c r="J271" s="350">
        <v>3142.2</v>
      </c>
      <c r="K271" s="349">
        <v>3020</v>
      </c>
      <c r="L271" s="349">
        <v>2909</v>
      </c>
      <c r="M271" s="349">
        <v>6.7084700000000002</v>
      </c>
      <c r="N271" s="1"/>
      <c r="O271" s="1"/>
    </row>
    <row r="272" spans="1:15" ht="12.75" customHeight="1">
      <c r="A272" s="30">
        <v>262</v>
      </c>
      <c r="B272" s="378" t="s">
        <v>840</v>
      </c>
      <c r="C272" s="349">
        <v>491.05</v>
      </c>
      <c r="D272" s="350">
        <v>499.7166666666667</v>
      </c>
      <c r="E272" s="350">
        <v>479.83333333333337</v>
      </c>
      <c r="F272" s="350">
        <v>468.61666666666667</v>
      </c>
      <c r="G272" s="350">
        <v>448.73333333333335</v>
      </c>
      <c r="H272" s="350">
        <v>510.93333333333339</v>
      </c>
      <c r="I272" s="350">
        <v>530.81666666666672</v>
      </c>
      <c r="J272" s="350">
        <v>542.03333333333342</v>
      </c>
      <c r="K272" s="349">
        <v>519.6</v>
      </c>
      <c r="L272" s="349">
        <v>488.5</v>
      </c>
      <c r="M272" s="349">
        <v>6.8310199999999996</v>
      </c>
      <c r="N272" s="1"/>
      <c r="O272" s="1"/>
    </row>
    <row r="273" spans="1:15" ht="12.75" customHeight="1">
      <c r="A273" s="30">
        <v>263</v>
      </c>
      <c r="B273" s="378" t="s">
        <v>841</v>
      </c>
      <c r="C273" s="349">
        <v>435.15</v>
      </c>
      <c r="D273" s="350">
        <v>438.13333333333327</v>
      </c>
      <c r="E273" s="350">
        <v>427.31666666666655</v>
      </c>
      <c r="F273" s="350">
        <v>419.48333333333329</v>
      </c>
      <c r="G273" s="350">
        <v>408.66666666666657</v>
      </c>
      <c r="H273" s="350">
        <v>445.96666666666653</v>
      </c>
      <c r="I273" s="350">
        <v>456.78333333333325</v>
      </c>
      <c r="J273" s="350">
        <v>464.6166666666665</v>
      </c>
      <c r="K273" s="349">
        <v>448.95</v>
      </c>
      <c r="L273" s="349">
        <v>430.3</v>
      </c>
      <c r="M273" s="349">
        <v>1.06742</v>
      </c>
      <c r="N273" s="1"/>
      <c r="O273" s="1"/>
    </row>
    <row r="274" spans="1:15" ht="12.75" customHeight="1">
      <c r="A274" s="30">
        <v>264</v>
      </c>
      <c r="B274" s="378" t="s">
        <v>426</v>
      </c>
      <c r="C274" s="349">
        <v>786</v>
      </c>
      <c r="D274" s="350">
        <v>791.33333333333337</v>
      </c>
      <c r="E274" s="350">
        <v>774.66666666666674</v>
      </c>
      <c r="F274" s="350">
        <v>763.33333333333337</v>
      </c>
      <c r="G274" s="350">
        <v>746.66666666666674</v>
      </c>
      <c r="H274" s="350">
        <v>802.66666666666674</v>
      </c>
      <c r="I274" s="350">
        <v>819.33333333333348</v>
      </c>
      <c r="J274" s="350">
        <v>830.66666666666674</v>
      </c>
      <c r="K274" s="349">
        <v>808</v>
      </c>
      <c r="L274" s="349">
        <v>780</v>
      </c>
      <c r="M274" s="349">
        <v>4.2240099999999998</v>
      </c>
      <c r="N274" s="1"/>
      <c r="O274" s="1"/>
    </row>
    <row r="275" spans="1:15" ht="12.75" customHeight="1">
      <c r="A275" s="30">
        <v>265</v>
      </c>
      <c r="B275" s="378" t="s">
        <v>427</v>
      </c>
      <c r="C275" s="349">
        <v>135.30000000000001</v>
      </c>
      <c r="D275" s="350">
        <v>136.13333333333333</v>
      </c>
      <c r="E275" s="350">
        <v>134.26666666666665</v>
      </c>
      <c r="F275" s="350">
        <v>133.23333333333332</v>
      </c>
      <c r="G275" s="350">
        <v>131.36666666666665</v>
      </c>
      <c r="H275" s="350">
        <v>137.16666666666666</v>
      </c>
      <c r="I275" s="350">
        <v>139.03333333333333</v>
      </c>
      <c r="J275" s="350">
        <v>140.06666666666666</v>
      </c>
      <c r="K275" s="349">
        <v>138</v>
      </c>
      <c r="L275" s="349">
        <v>135.1</v>
      </c>
      <c r="M275" s="349">
        <v>0.99907000000000001</v>
      </c>
      <c r="N275" s="1"/>
      <c r="O275" s="1"/>
    </row>
    <row r="276" spans="1:15" ht="12.75" customHeight="1">
      <c r="A276" s="30">
        <v>266</v>
      </c>
      <c r="B276" s="378" t="s">
        <v>434</v>
      </c>
      <c r="C276" s="349">
        <v>1256.3</v>
      </c>
      <c r="D276" s="350">
        <v>1249.0166666666667</v>
      </c>
      <c r="E276" s="350">
        <v>1238.0333333333333</v>
      </c>
      <c r="F276" s="350">
        <v>1219.7666666666667</v>
      </c>
      <c r="G276" s="350">
        <v>1208.7833333333333</v>
      </c>
      <c r="H276" s="350">
        <v>1267.2833333333333</v>
      </c>
      <c r="I276" s="350">
        <v>1278.2666666666664</v>
      </c>
      <c r="J276" s="350">
        <v>1296.5333333333333</v>
      </c>
      <c r="K276" s="349">
        <v>1260</v>
      </c>
      <c r="L276" s="349">
        <v>1230.75</v>
      </c>
      <c r="M276" s="349">
        <v>0.37830999999999998</v>
      </c>
      <c r="N276" s="1"/>
      <c r="O276" s="1"/>
    </row>
    <row r="277" spans="1:15" ht="12.75" customHeight="1">
      <c r="A277" s="30">
        <v>267</v>
      </c>
      <c r="B277" s="378" t="s">
        <v>435</v>
      </c>
      <c r="C277" s="349">
        <v>403.35</v>
      </c>
      <c r="D277" s="350">
        <v>401.40000000000003</v>
      </c>
      <c r="E277" s="350">
        <v>392.80000000000007</v>
      </c>
      <c r="F277" s="350">
        <v>382.25000000000006</v>
      </c>
      <c r="G277" s="350">
        <v>373.65000000000009</v>
      </c>
      <c r="H277" s="350">
        <v>411.95000000000005</v>
      </c>
      <c r="I277" s="350">
        <v>420.55000000000007</v>
      </c>
      <c r="J277" s="350">
        <v>431.1</v>
      </c>
      <c r="K277" s="349">
        <v>410</v>
      </c>
      <c r="L277" s="349">
        <v>390.85</v>
      </c>
      <c r="M277" s="349">
        <v>28.871420000000001</v>
      </c>
      <c r="N277" s="1"/>
      <c r="O277" s="1"/>
    </row>
    <row r="278" spans="1:15" ht="12.75" customHeight="1">
      <c r="A278" s="30">
        <v>268</v>
      </c>
      <c r="B278" s="378" t="s">
        <v>842</v>
      </c>
      <c r="C278" s="349">
        <v>60.45</v>
      </c>
      <c r="D278" s="350">
        <v>61</v>
      </c>
      <c r="E278" s="350">
        <v>59.45</v>
      </c>
      <c r="F278" s="350">
        <v>58.45</v>
      </c>
      <c r="G278" s="350">
        <v>56.900000000000006</v>
      </c>
      <c r="H278" s="350">
        <v>62</v>
      </c>
      <c r="I278" s="350">
        <v>63.55</v>
      </c>
      <c r="J278" s="350">
        <v>64.55</v>
      </c>
      <c r="K278" s="349">
        <v>62.55</v>
      </c>
      <c r="L278" s="349">
        <v>60</v>
      </c>
      <c r="M278" s="349">
        <v>9.3877199999999998</v>
      </c>
      <c r="N278" s="1"/>
      <c r="O278" s="1"/>
    </row>
    <row r="279" spans="1:15" ht="12.75" customHeight="1">
      <c r="A279" s="30">
        <v>269</v>
      </c>
      <c r="B279" s="378" t="s">
        <v>436</v>
      </c>
      <c r="C279" s="349">
        <v>491.75</v>
      </c>
      <c r="D279" s="350">
        <v>489.13333333333338</v>
      </c>
      <c r="E279" s="350">
        <v>483.61666666666679</v>
      </c>
      <c r="F279" s="350">
        <v>475.48333333333341</v>
      </c>
      <c r="G279" s="350">
        <v>469.96666666666681</v>
      </c>
      <c r="H279" s="350">
        <v>497.26666666666677</v>
      </c>
      <c r="I279" s="350">
        <v>502.7833333333333</v>
      </c>
      <c r="J279" s="350">
        <v>510.91666666666674</v>
      </c>
      <c r="K279" s="349">
        <v>494.65</v>
      </c>
      <c r="L279" s="349">
        <v>481</v>
      </c>
      <c r="M279" s="349">
        <v>3.8952499999999999</v>
      </c>
      <c r="N279" s="1"/>
      <c r="O279" s="1"/>
    </row>
    <row r="280" spans="1:15" ht="12.75" customHeight="1">
      <c r="A280" s="30">
        <v>270</v>
      </c>
      <c r="B280" s="378" t="s">
        <v>437</v>
      </c>
      <c r="C280" s="349">
        <v>50.4</v>
      </c>
      <c r="D280" s="350">
        <v>50.75</v>
      </c>
      <c r="E280" s="350">
        <v>49.75</v>
      </c>
      <c r="F280" s="350">
        <v>49.1</v>
      </c>
      <c r="G280" s="350">
        <v>48.1</v>
      </c>
      <c r="H280" s="350">
        <v>51.4</v>
      </c>
      <c r="I280" s="350">
        <v>52.4</v>
      </c>
      <c r="J280" s="350">
        <v>53.05</v>
      </c>
      <c r="K280" s="349">
        <v>51.75</v>
      </c>
      <c r="L280" s="349">
        <v>50.1</v>
      </c>
      <c r="M280" s="349">
        <v>15.193390000000001</v>
      </c>
      <c r="N280" s="1"/>
      <c r="O280" s="1"/>
    </row>
    <row r="281" spans="1:15" ht="12.75" customHeight="1">
      <c r="A281" s="30">
        <v>271</v>
      </c>
      <c r="B281" s="378" t="s">
        <v>439</v>
      </c>
      <c r="C281" s="349">
        <v>469.95</v>
      </c>
      <c r="D281" s="350">
        <v>465.4666666666667</v>
      </c>
      <c r="E281" s="350">
        <v>458.93333333333339</v>
      </c>
      <c r="F281" s="350">
        <v>447.91666666666669</v>
      </c>
      <c r="G281" s="350">
        <v>441.38333333333338</v>
      </c>
      <c r="H281" s="350">
        <v>476.48333333333341</v>
      </c>
      <c r="I281" s="350">
        <v>483.01666666666671</v>
      </c>
      <c r="J281" s="350">
        <v>494.03333333333342</v>
      </c>
      <c r="K281" s="349">
        <v>472</v>
      </c>
      <c r="L281" s="349">
        <v>454.45</v>
      </c>
      <c r="M281" s="349">
        <v>1.3212299999999999</v>
      </c>
      <c r="N281" s="1"/>
      <c r="O281" s="1"/>
    </row>
    <row r="282" spans="1:15" ht="12.75" customHeight="1">
      <c r="A282" s="30">
        <v>272</v>
      </c>
      <c r="B282" s="378" t="s">
        <v>429</v>
      </c>
      <c r="C282" s="349">
        <v>996.1</v>
      </c>
      <c r="D282" s="350">
        <v>997.26666666666677</v>
      </c>
      <c r="E282" s="350">
        <v>980.58333333333348</v>
      </c>
      <c r="F282" s="350">
        <v>965.06666666666672</v>
      </c>
      <c r="G282" s="350">
        <v>948.38333333333344</v>
      </c>
      <c r="H282" s="350">
        <v>1012.7833333333335</v>
      </c>
      <c r="I282" s="350">
        <v>1029.4666666666667</v>
      </c>
      <c r="J282" s="350">
        <v>1044.9833333333336</v>
      </c>
      <c r="K282" s="349">
        <v>1013.95</v>
      </c>
      <c r="L282" s="349">
        <v>981.75</v>
      </c>
      <c r="M282" s="349">
        <v>1.9221299999999999</v>
      </c>
      <c r="N282" s="1"/>
      <c r="O282" s="1"/>
    </row>
    <row r="283" spans="1:15" ht="12.75" customHeight="1">
      <c r="A283" s="30">
        <v>273</v>
      </c>
      <c r="B283" s="378" t="s">
        <v>430</v>
      </c>
      <c r="C283" s="349">
        <v>315.95</v>
      </c>
      <c r="D283" s="350">
        <v>313.66666666666669</v>
      </c>
      <c r="E283" s="350">
        <v>308.13333333333338</v>
      </c>
      <c r="F283" s="350">
        <v>300.31666666666672</v>
      </c>
      <c r="G283" s="350">
        <v>294.78333333333342</v>
      </c>
      <c r="H283" s="350">
        <v>321.48333333333335</v>
      </c>
      <c r="I283" s="350">
        <v>327.01666666666665</v>
      </c>
      <c r="J283" s="350">
        <v>334.83333333333331</v>
      </c>
      <c r="K283" s="349">
        <v>319.2</v>
      </c>
      <c r="L283" s="349">
        <v>305.85000000000002</v>
      </c>
      <c r="M283" s="349">
        <v>7.6102699999999999</v>
      </c>
      <c r="N283" s="1"/>
      <c r="O283" s="1"/>
    </row>
    <row r="284" spans="1:15" ht="12.75" customHeight="1">
      <c r="A284" s="30">
        <v>274</v>
      </c>
      <c r="B284" s="378" t="s">
        <v>142</v>
      </c>
      <c r="C284" s="349">
        <v>1827.1</v>
      </c>
      <c r="D284" s="350">
        <v>1826.8333333333333</v>
      </c>
      <c r="E284" s="350">
        <v>1802.3666666666666</v>
      </c>
      <c r="F284" s="350">
        <v>1777.6333333333332</v>
      </c>
      <c r="G284" s="350">
        <v>1753.1666666666665</v>
      </c>
      <c r="H284" s="350">
        <v>1851.5666666666666</v>
      </c>
      <c r="I284" s="350">
        <v>1876.0333333333333</v>
      </c>
      <c r="J284" s="350">
        <v>1900.7666666666667</v>
      </c>
      <c r="K284" s="349">
        <v>1851.3</v>
      </c>
      <c r="L284" s="349">
        <v>1802.1</v>
      </c>
      <c r="M284" s="349">
        <v>13.439109999999999</v>
      </c>
      <c r="N284" s="1"/>
      <c r="O284" s="1"/>
    </row>
    <row r="285" spans="1:15" ht="12.75" customHeight="1">
      <c r="A285" s="30">
        <v>275</v>
      </c>
      <c r="B285" s="378" t="s">
        <v>431</v>
      </c>
      <c r="C285" s="349">
        <v>540.6</v>
      </c>
      <c r="D285" s="350">
        <v>543.48333333333323</v>
      </c>
      <c r="E285" s="350">
        <v>528.21666666666647</v>
      </c>
      <c r="F285" s="350">
        <v>515.83333333333326</v>
      </c>
      <c r="G285" s="350">
        <v>500.56666666666649</v>
      </c>
      <c r="H285" s="350">
        <v>555.86666666666645</v>
      </c>
      <c r="I285" s="350">
        <v>571.1333333333331</v>
      </c>
      <c r="J285" s="350">
        <v>583.51666666666642</v>
      </c>
      <c r="K285" s="349">
        <v>558.75</v>
      </c>
      <c r="L285" s="349">
        <v>531.1</v>
      </c>
      <c r="M285" s="349">
        <v>13.105079999999999</v>
      </c>
      <c r="N285" s="1"/>
      <c r="O285" s="1"/>
    </row>
    <row r="286" spans="1:15" ht="12.75" customHeight="1">
      <c r="A286" s="30">
        <v>276</v>
      </c>
      <c r="B286" s="378" t="s">
        <v>428</v>
      </c>
      <c r="C286" s="349">
        <v>660.3</v>
      </c>
      <c r="D286" s="350">
        <v>653.48333333333323</v>
      </c>
      <c r="E286" s="350">
        <v>632.96666666666647</v>
      </c>
      <c r="F286" s="350">
        <v>605.63333333333321</v>
      </c>
      <c r="G286" s="350">
        <v>585.11666666666645</v>
      </c>
      <c r="H286" s="350">
        <v>680.81666666666649</v>
      </c>
      <c r="I286" s="350">
        <v>701.33333333333314</v>
      </c>
      <c r="J286" s="350">
        <v>728.66666666666652</v>
      </c>
      <c r="K286" s="349">
        <v>674</v>
      </c>
      <c r="L286" s="349">
        <v>626.15</v>
      </c>
      <c r="M286" s="349">
        <v>4.6924400000000004</v>
      </c>
      <c r="N286" s="1"/>
      <c r="O286" s="1"/>
    </row>
    <row r="287" spans="1:15" ht="12.75" customHeight="1">
      <c r="A287" s="30">
        <v>277</v>
      </c>
      <c r="B287" s="378" t="s">
        <v>432</v>
      </c>
      <c r="C287" s="349">
        <v>195.35</v>
      </c>
      <c r="D287" s="350">
        <v>194.76666666666665</v>
      </c>
      <c r="E287" s="350">
        <v>190.6333333333333</v>
      </c>
      <c r="F287" s="350">
        <v>185.91666666666666</v>
      </c>
      <c r="G287" s="350">
        <v>181.7833333333333</v>
      </c>
      <c r="H287" s="350">
        <v>199.48333333333329</v>
      </c>
      <c r="I287" s="350">
        <v>203.61666666666662</v>
      </c>
      <c r="J287" s="350">
        <v>208.33333333333329</v>
      </c>
      <c r="K287" s="349">
        <v>198.9</v>
      </c>
      <c r="L287" s="349">
        <v>190.05</v>
      </c>
      <c r="M287" s="349">
        <v>13.73067</v>
      </c>
      <c r="N287" s="1"/>
      <c r="O287" s="1"/>
    </row>
    <row r="288" spans="1:15" ht="12.75" customHeight="1">
      <c r="A288" s="30">
        <v>278</v>
      </c>
      <c r="B288" s="378" t="s">
        <v>433</v>
      </c>
      <c r="C288" s="349">
        <v>1063.1500000000001</v>
      </c>
      <c r="D288" s="350">
        <v>1070.3833333333334</v>
      </c>
      <c r="E288" s="350">
        <v>1052.7666666666669</v>
      </c>
      <c r="F288" s="350">
        <v>1042.3833333333334</v>
      </c>
      <c r="G288" s="350">
        <v>1024.7666666666669</v>
      </c>
      <c r="H288" s="350">
        <v>1080.7666666666669</v>
      </c>
      <c r="I288" s="350">
        <v>1098.3833333333332</v>
      </c>
      <c r="J288" s="350">
        <v>1108.7666666666669</v>
      </c>
      <c r="K288" s="349">
        <v>1088</v>
      </c>
      <c r="L288" s="349">
        <v>1060</v>
      </c>
      <c r="M288" s="349">
        <v>7.4010000000000006E-2</v>
      </c>
      <c r="N288" s="1"/>
      <c r="O288" s="1"/>
    </row>
    <row r="289" spans="1:15" ht="12.75" customHeight="1">
      <c r="A289" s="30">
        <v>279</v>
      </c>
      <c r="B289" s="378" t="s">
        <v>438</v>
      </c>
      <c r="C289" s="349">
        <v>511.8</v>
      </c>
      <c r="D289" s="350">
        <v>510.59999999999997</v>
      </c>
      <c r="E289" s="350">
        <v>491.4</v>
      </c>
      <c r="F289" s="350">
        <v>471</v>
      </c>
      <c r="G289" s="350">
        <v>451.8</v>
      </c>
      <c r="H289" s="350">
        <v>531</v>
      </c>
      <c r="I289" s="350">
        <v>550.19999999999982</v>
      </c>
      <c r="J289" s="350">
        <v>570.59999999999991</v>
      </c>
      <c r="K289" s="349">
        <v>529.79999999999995</v>
      </c>
      <c r="L289" s="349">
        <v>490.2</v>
      </c>
      <c r="M289" s="349">
        <v>2.1883300000000001</v>
      </c>
      <c r="N289" s="1"/>
      <c r="O289" s="1"/>
    </row>
    <row r="290" spans="1:15" ht="12.75" customHeight="1">
      <c r="A290" s="30">
        <v>280</v>
      </c>
      <c r="B290" s="378" t="s">
        <v>143</v>
      </c>
      <c r="C290" s="349">
        <v>69.95</v>
      </c>
      <c r="D290" s="350">
        <v>70.616666666666674</v>
      </c>
      <c r="E290" s="350">
        <v>69.083333333333343</v>
      </c>
      <c r="F290" s="350">
        <v>68.216666666666669</v>
      </c>
      <c r="G290" s="350">
        <v>66.683333333333337</v>
      </c>
      <c r="H290" s="350">
        <v>71.483333333333348</v>
      </c>
      <c r="I290" s="350">
        <v>73.01666666666668</v>
      </c>
      <c r="J290" s="350">
        <v>73.883333333333354</v>
      </c>
      <c r="K290" s="349">
        <v>72.150000000000006</v>
      </c>
      <c r="L290" s="349">
        <v>69.75</v>
      </c>
      <c r="M290" s="349">
        <v>51.69706</v>
      </c>
      <c r="N290" s="1"/>
      <c r="O290" s="1"/>
    </row>
    <row r="291" spans="1:15" ht="12.75" customHeight="1">
      <c r="A291" s="30">
        <v>281</v>
      </c>
      <c r="B291" s="378" t="s">
        <v>144</v>
      </c>
      <c r="C291" s="349">
        <v>2684.4</v>
      </c>
      <c r="D291" s="350">
        <v>2689.7000000000003</v>
      </c>
      <c r="E291" s="350">
        <v>2630.4500000000007</v>
      </c>
      <c r="F291" s="350">
        <v>2576.5000000000005</v>
      </c>
      <c r="G291" s="350">
        <v>2517.2500000000009</v>
      </c>
      <c r="H291" s="350">
        <v>2743.6500000000005</v>
      </c>
      <c r="I291" s="350">
        <v>2802.8999999999996</v>
      </c>
      <c r="J291" s="350">
        <v>2856.8500000000004</v>
      </c>
      <c r="K291" s="349">
        <v>2748.95</v>
      </c>
      <c r="L291" s="349">
        <v>2635.75</v>
      </c>
      <c r="M291" s="349">
        <v>3.27895</v>
      </c>
      <c r="N291" s="1"/>
      <c r="O291" s="1"/>
    </row>
    <row r="292" spans="1:15" ht="12.75" customHeight="1">
      <c r="A292" s="30">
        <v>282</v>
      </c>
      <c r="B292" s="378" t="s">
        <v>440</v>
      </c>
      <c r="C292" s="349">
        <v>345</v>
      </c>
      <c r="D292" s="350">
        <v>347.5</v>
      </c>
      <c r="E292" s="350">
        <v>337.5</v>
      </c>
      <c r="F292" s="350">
        <v>330</v>
      </c>
      <c r="G292" s="350">
        <v>320</v>
      </c>
      <c r="H292" s="350">
        <v>355</v>
      </c>
      <c r="I292" s="350">
        <v>365</v>
      </c>
      <c r="J292" s="350">
        <v>372.5</v>
      </c>
      <c r="K292" s="349">
        <v>357.5</v>
      </c>
      <c r="L292" s="349">
        <v>340</v>
      </c>
      <c r="M292" s="349">
        <v>1.2155400000000001</v>
      </c>
      <c r="N292" s="1"/>
      <c r="O292" s="1"/>
    </row>
    <row r="293" spans="1:15" ht="12.75" customHeight="1">
      <c r="A293" s="30">
        <v>283</v>
      </c>
      <c r="B293" s="378" t="s">
        <v>268</v>
      </c>
      <c r="C293" s="349">
        <v>539.70000000000005</v>
      </c>
      <c r="D293" s="350">
        <v>543.48333333333335</v>
      </c>
      <c r="E293" s="350">
        <v>534.2166666666667</v>
      </c>
      <c r="F293" s="350">
        <v>528.73333333333335</v>
      </c>
      <c r="G293" s="350">
        <v>519.4666666666667</v>
      </c>
      <c r="H293" s="350">
        <v>548.9666666666667</v>
      </c>
      <c r="I293" s="350">
        <v>558.23333333333335</v>
      </c>
      <c r="J293" s="350">
        <v>563.7166666666667</v>
      </c>
      <c r="K293" s="349">
        <v>552.75</v>
      </c>
      <c r="L293" s="349">
        <v>538</v>
      </c>
      <c r="M293" s="349">
        <v>15.040760000000001</v>
      </c>
      <c r="N293" s="1"/>
      <c r="O293" s="1"/>
    </row>
    <row r="294" spans="1:15" ht="12.75" customHeight="1">
      <c r="A294" s="30">
        <v>284</v>
      </c>
      <c r="B294" s="378" t="s">
        <v>441</v>
      </c>
      <c r="C294" s="349">
        <v>10102</v>
      </c>
      <c r="D294" s="350">
        <v>10169.533333333333</v>
      </c>
      <c r="E294" s="350">
        <v>9942.4666666666653</v>
      </c>
      <c r="F294" s="350">
        <v>9782.9333333333325</v>
      </c>
      <c r="G294" s="350">
        <v>9555.866666666665</v>
      </c>
      <c r="H294" s="350">
        <v>10329.066666666666</v>
      </c>
      <c r="I294" s="350">
        <v>10556.133333333331</v>
      </c>
      <c r="J294" s="350">
        <v>10715.666666666666</v>
      </c>
      <c r="K294" s="349">
        <v>10396.6</v>
      </c>
      <c r="L294" s="349">
        <v>10010</v>
      </c>
      <c r="M294" s="349">
        <v>8.2110000000000002E-2</v>
      </c>
      <c r="N294" s="1"/>
      <c r="O294" s="1"/>
    </row>
    <row r="295" spans="1:15" ht="12.75" customHeight="1">
      <c r="A295" s="30">
        <v>285</v>
      </c>
      <c r="B295" s="378" t="s">
        <v>442</v>
      </c>
      <c r="C295" s="349">
        <v>52.1</v>
      </c>
      <c r="D295" s="350">
        <v>51.800000000000004</v>
      </c>
      <c r="E295" s="350">
        <v>49.500000000000007</v>
      </c>
      <c r="F295" s="350">
        <v>46.900000000000006</v>
      </c>
      <c r="G295" s="350">
        <v>44.600000000000009</v>
      </c>
      <c r="H295" s="350">
        <v>54.400000000000006</v>
      </c>
      <c r="I295" s="350">
        <v>56.7</v>
      </c>
      <c r="J295" s="350">
        <v>59.300000000000004</v>
      </c>
      <c r="K295" s="349">
        <v>54.1</v>
      </c>
      <c r="L295" s="349">
        <v>49.2</v>
      </c>
      <c r="M295" s="349">
        <v>128.38181</v>
      </c>
      <c r="N295" s="1"/>
      <c r="O295" s="1"/>
    </row>
    <row r="296" spans="1:15" ht="12.75" customHeight="1">
      <c r="A296" s="30">
        <v>286</v>
      </c>
      <c r="B296" s="378" t="s">
        <v>145</v>
      </c>
      <c r="C296" s="349">
        <v>372.6</v>
      </c>
      <c r="D296" s="350">
        <v>373.91666666666669</v>
      </c>
      <c r="E296" s="350">
        <v>368.48333333333335</v>
      </c>
      <c r="F296" s="350">
        <v>364.36666666666667</v>
      </c>
      <c r="G296" s="350">
        <v>358.93333333333334</v>
      </c>
      <c r="H296" s="350">
        <v>378.03333333333336</v>
      </c>
      <c r="I296" s="350">
        <v>383.46666666666664</v>
      </c>
      <c r="J296" s="350">
        <v>387.58333333333337</v>
      </c>
      <c r="K296" s="349">
        <v>379.35</v>
      </c>
      <c r="L296" s="349">
        <v>369.8</v>
      </c>
      <c r="M296" s="349">
        <v>22.774329999999999</v>
      </c>
      <c r="N296" s="1"/>
      <c r="O296" s="1"/>
    </row>
    <row r="297" spans="1:15" ht="12.75" customHeight="1">
      <c r="A297" s="30">
        <v>287</v>
      </c>
      <c r="B297" s="378" t="s">
        <v>443</v>
      </c>
      <c r="C297" s="349">
        <v>2971.35</v>
      </c>
      <c r="D297" s="350">
        <v>2874.1166666666668</v>
      </c>
      <c r="E297" s="350">
        <v>2743.2333333333336</v>
      </c>
      <c r="F297" s="350">
        <v>2515.1166666666668</v>
      </c>
      <c r="G297" s="350">
        <v>2384.2333333333336</v>
      </c>
      <c r="H297" s="350">
        <v>3102.2333333333336</v>
      </c>
      <c r="I297" s="350">
        <v>3233.1166666666668</v>
      </c>
      <c r="J297" s="350">
        <v>3461.2333333333336</v>
      </c>
      <c r="K297" s="349">
        <v>3005</v>
      </c>
      <c r="L297" s="349">
        <v>2646</v>
      </c>
      <c r="M297" s="349">
        <v>12.54392</v>
      </c>
      <c r="N297" s="1"/>
      <c r="O297" s="1"/>
    </row>
    <row r="298" spans="1:15" ht="12.75" customHeight="1">
      <c r="A298" s="30">
        <v>288</v>
      </c>
      <c r="B298" s="378" t="s">
        <v>843</v>
      </c>
      <c r="C298" s="349">
        <v>1268.05</v>
      </c>
      <c r="D298" s="350">
        <v>1264.5166666666667</v>
      </c>
      <c r="E298" s="350">
        <v>1246.9833333333333</v>
      </c>
      <c r="F298" s="350">
        <v>1225.9166666666667</v>
      </c>
      <c r="G298" s="350">
        <v>1208.3833333333334</v>
      </c>
      <c r="H298" s="350">
        <v>1285.5833333333333</v>
      </c>
      <c r="I298" s="350">
        <v>1303.1166666666666</v>
      </c>
      <c r="J298" s="350">
        <v>1324.1833333333332</v>
      </c>
      <c r="K298" s="349">
        <v>1282.05</v>
      </c>
      <c r="L298" s="349">
        <v>1243.45</v>
      </c>
      <c r="M298" s="349">
        <v>2.58596</v>
      </c>
      <c r="N298" s="1"/>
      <c r="O298" s="1"/>
    </row>
    <row r="299" spans="1:15" ht="12.75" customHeight="1">
      <c r="A299" s="30">
        <v>289</v>
      </c>
      <c r="B299" s="378" t="s">
        <v>146</v>
      </c>
      <c r="C299" s="349">
        <v>1863.95</v>
      </c>
      <c r="D299" s="350">
        <v>1865.5666666666668</v>
      </c>
      <c r="E299" s="350">
        <v>1847.2333333333336</v>
      </c>
      <c r="F299" s="350">
        <v>1830.5166666666667</v>
      </c>
      <c r="G299" s="350">
        <v>1812.1833333333334</v>
      </c>
      <c r="H299" s="350">
        <v>1882.2833333333338</v>
      </c>
      <c r="I299" s="350">
        <v>1900.6166666666672</v>
      </c>
      <c r="J299" s="350">
        <v>1917.3333333333339</v>
      </c>
      <c r="K299" s="349">
        <v>1883.9</v>
      </c>
      <c r="L299" s="349">
        <v>1848.85</v>
      </c>
      <c r="M299" s="349">
        <v>12.62585</v>
      </c>
      <c r="N299" s="1"/>
      <c r="O299" s="1"/>
    </row>
    <row r="300" spans="1:15" ht="12.75" customHeight="1">
      <c r="A300" s="30">
        <v>290</v>
      </c>
      <c r="B300" s="378" t="s">
        <v>147</v>
      </c>
      <c r="C300" s="349">
        <v>5861.3</v>
      </c>
      <c r="D300" s="350">
        <v>5840.0333333333328</v>
      </c>
      <c r="E300" s="350">
        <v>5760.0666666666657</v>
      </c>
      <c r="F300" s="350">
        <v>5658.833333333333</v>
      </c>
      <c r="G300" s="350">
        <v>5578.8666666666659</v>
      </c>
      <c r="H300" s="350">
        <v>5941.2666666666655</v>
      </c>
      <c r="I300" s="350">
        <v>6021.2333333333327</v>
      </c>
      <c r="J300" s="350">
        <v>6122.4666666666653</v>
      </c>
      <c r="K300" s="349">
        <v>5920</v>
      </c>
      <c r="L300" s="349">
        <v>5738.8</v>
      </c>
      <c r="M300" s="349">
        <v>1.2951999999999999</v>
      </c>
      <c r="N300" s="1"/>
      <c r="O300" s="1"/>
    </row>
    <row r="301" spans="1:15" ht="12.75" customHeight="1">
      <c r="A301" s="30">
        <v>291</v>
      </c>
      <c r="B301" s="378" t="s">
        <v>148</v>
      </c>
      <c r="C301" s="349">
        <v>4365.75</v>
      </c>
      <c r="D301" s="350">
        <v>4353.8499999999995</v>
      </c>
      <c r="E301" s="350">
        <v>4280.9499999999989</v>
      </c>
      <c r="F301" s="350">
        <v>4196.1499999999996</v>
      </c>
      <c r="G301" s="350">
        <v>4123.2499999999991</v>
      </c>
      <c r="H301" s="350">
        <v>4438.6499999999987</v>
      </c>
      <c r="I301" s="350">
        <v>4511.5499999999984</v>
      </c>
      <c r="J301" s="350">
        <v>4596.3499999999985</v>
      </c>
      <c r="K301" s="349">
        <v>4426.75</v>
      </c>
      <c r="L301" s="349">
        <v>4269.05</v>
      </c>
      <c r="M301" s="349">
        <v>2.6415500000000001</v>
      </c>
      <c r="N301" s="1"/>
      <c r="O301" s="1"/>
    </row>
    <row r="302" spans="1:15" ht="12.75" customHeight="1">
      <c r="A302" s="30">
        <v>292</v>
      </c>
      <c r="B302" s="378" t="s">
        <v>149</v>
      </c>
      <c r="C302" s="349">
        <v>760.75</v>
      </c>
      <c r="D302" s="350">
        <v>760</v>
      </c>
      <c r="E302" s="350">
        <v>753.6</v>
      </c>
      <c r="F302" s="350">
        <v>746.45</v>
      </c>
      <c r="G302" s="350">
        <v>740.05000000000007</v>
      </c>
      <c r="H302" s="350">
        <v>767.15</v>
      </c>
      <c r="I302" s="350">
        <v>773.55000000000007</v>
      </c>
      <c r="J302" s="350">
        <v>780.69999999999993</v>
      </c>
      <c r="K302" s="349">
        <v>766.4</v>
      </c>
      <c r="L302" s="349">
        <v>752.85</v>
      </c>
      <c r="M302" s="349">
        <v>10.274369999999999</v>
      </c>
      <c r="N302" s="1"/>
      <c r="O302" s="1"/>
    </row>
    <row r="303" spans="1:15" ht="12.75" customHeight="1">
      <c r="A303" s="30">
        <v>293</v>
      </c>
      <c r="B303" s="378" t="s">
        <v>444</v>
      </c>
      <c r="C303" s="349">
        <v>2558.8000000000002</v>
      </c>
      <c r="D303" s="350">
        <v>2601.2000000000003</v>
      </c>
      <c r="E303" s="350">
        <v>2499.6000000000004</v>
      </c>
      <c r="F303" s="350">
        <v>2440.4</v>
      </c>
      <c r="G303" s="350">
        <v>2338.8000000000002</v>
      </c>
      <c r="H303" s="350">
        <v>2660.4000000000005</v>
      </c>
      <c r="I303" s="350">
        <v>2762</v>
      </c>
      <c r="J303" s="350">
        <v>2821.2000000000007</v>
      </c>
      <c r="K303" s="349">
        <v>2702.8</v>
      </c>
      <c r="L303" s="349">
        <v>2542</v>
      </c>
      <c r="M303" s="349">
        <v>0.56825000000000003</v>
      </c>
      <c r="N303" s="1"/>
      <c r="O303" s="1"/>
    </row>
    <row r="304" spans="1:15" ht="12.75" customHeight="1">
      <c r="A304" s="30">
        <v>294</v>
      </c>
      <c r="B304" s="378" t="s">
        <v>844</v>
      </c>
      <c r="C304" s="349">
        <v>415.45</v>
      </c>
      <c r="D304" s="350">
        <v>419.15000000000003</v>
      </c>
      <c r="E304" s="350">
        <v>410.30000000000007</v>
      </c>
      <c r="F304" s="350">
        <v>405.15000000000003</v>
      </c>
      <c r="G304" s="350">
        <v>396.30000000000007</v>
      </c>
      <c r="H304" s="350">
        <v>424.30000000000007</v>
      </c>
      <c r="I304" s="350">
        <v>433.15000000000009</v>
      </c>
      <c r="J304" s="350">
        <v>438.30000000000007</v>
      </c>
      <c r="K304" s="349">
        <v>428</v>
      </c>
      <c r="L304" s="349">
        <v>414</v>
      </c>
      <c r="M304" s="349">
        <v>5.5795700000000004</v>
      </c>
      <c r="N304" s="1"/>
      <c r="O304" s="1"/>
    </row>
    <row r="305" spans="1:15" ht="12.75" customHeight="1">
      <c r="A305" s="30">
        <v>295</v>
      </c>
      <c r="B305" s="378" t="s">
        <v>150</v>
      </c>
      <c r="C305" s="349">
        <v>841.1</v>
      </c>
      <c r="D305" s="350">
        <v>841.19999999999993</v>
      </c>
      <c r="E305" s="350">
        <v>831.89999999999986</v>
      </c>
      <c r="F305" s="350">
        <v>822.69999999999993</v>
      </c>
      <c r="G305" s="350">
        <v>813.39999999999986</v>
      </c>
      <c r="H305" s="350">
        <v>850.39999999999986</v>
      </c>
      <c r="I305" s="350">
        <v>859.69999999999982</v>
      </c>
      <c r="J305" s="350">
        <v>868.89999999999986</v>
      </c>
      <c r="K305" s="349">
        <v>850.5</v>
      </c>
      <c r="L305" s="349">
        <v>832</v>
      </c>
      <c r="M305" s="349">
        <v>22.55753</v>
      </c>
      <c r="N305" s="1"/>
      <c r="O305" s="1"/>
    </row>
    <row r="306" spans="1:15" ht="12.75" customHeight="1">
      <c r="A306" s="30">
        <v>296</v>
      </c>
      <c r="B306" s="378" t="s">
        <v>151</v>
      </c>
      <c r="C306" s="349">
        <v>153.4</v>
      </c>
      <c r="D306" s="350">
        <v>154.03333333333333</v>
      </c>
      <c r="E306" s="350">
        <v>151.61666666666667</v>
      </c>
      <c r="F306" s="350">
        <v>149.83333333333334</v>
      </c>
      <c r="G306" s="350">
        <v>147.41666666666669</v>
      </c>
      <c r="H306" s="350">
        <v>155.81666666666666</v>
      </c>
      <c r="I306" s="350">
        <v>158.23333333333335</v>
      </c>
      <c r="J306" s="350">
        <v>160.01666666666665</v>
      </c>
      <c r="K306" s="349">
        <v>156.44999999999999</v>
      </c>
      <c r="L306" s="349">
        <v>152.25</v>
      </c>
      <c r="M306" s="349">
        <v>47.031149999999997</v>
      </c>
      <c r="N306" s="1"/>
      <c r="O306" s="1"/>
    </row>
    <row r="307" spans="1:15" ht="12.75" customHeight="1">
      <c r="A307" s="30">
        <v>297</v>
      </c>
      <c r="B307" s="378" t="s">
        <v>317</v>
      </c>
      <c r="C307" s="349">
        <v>18.649999999999999</v>
      </c>
      <c r="D307" s="350">
        <v>18.766666666666669</v>
      </c>
      <c r="E307" s="350">
        <v>18.483333333333338</v>
      </c>
      <c r="F307" s="350">
        <v>18.31666666666667</v>
      </c>
      <c r="G307" s="350">
        <v>18.033333333333339</v>
      </c>
      <c r="H307" s="350">
        <v>18.933333333333337</v>
      </c>
      <c r="I307" s="350">
        <v>19.216666666666669</v>
      </c>
      <c r="J307" s="350">
        <v>19.383333333333336</v>
      </c>
      <c r="K307" s="349">
        <v>19.05</v>
      </c>
      <c r="L307" s="349">
        <v>18.600000000000001</v>
      </c>
      <c r="M307" s="349">
        <v>30.404540000000001</v>
      </c>
      <c r="N307" s="1"/>
      <c r="O307" s="1"/>
    </row>
    <row r="308" spans="1:15" ht="12.75" customHeight="1">
      <c r="A308" s="30">
        <v>298</v>
      </c>
      <c r="B308" s="378" t="s">
        <v>447</v>
      </c>
      <c r="C308" s="349">
        <v>194</v>
      </c>
      <c r="D308" s="350">
        <v>195.46666666666667</v>
      </c>
      <c r="E308" s="350">
        <v>189.78333333333333</v>
      </c>
      <c r="F308" s="350">
        <v>185.56666666666666</v>
      </c>
      <c r="G308" s="350">
        <v>179.88333333333333</v>
      </c>
      <c r="H308" s="350">
        <v>199.68333333333334</v>
      </c>
      <c r="I308" s="350">
        <v>205.36666666666667</v>
      </c>
      <c r="J308" s="350">
        <v>209.58333333333334</v>
      </c>
      <c r="K308" s="349">
        <v>201.15</v>
      </c>
      <c r="L308" s="349">
        <v>191.25</v>
      </c>
      <c r="M308" s="349">
        <v>1.2501800000000001</v>
      </c>
      <c r="N308" s="1"/>
      <c r="O308" s="1"/>
    </row>
    <row r="309" spans="1:15" ht="12.75" customHeight="1">
      <c r="A309" s="30">
        <v>299</v>
      </c>
      <c r="B309" s="378" t="s">
        <v>449</v>
      </c>
      <c r="C309" s="349">
        <v>432.85</v>
      </c>
      <c r="D309" s="350">
        <v>428.2833333333333</v>
      </c>
      <c r="E309" s="350">
        <v>415.16666666666663</v>
      </c>
      <c r="F309" s="350">
        <v>397.48333333333335</v>
      </c>
      <c r="G309" s="350">
        <v>384.36666666666667</v>
      </c>
      <c r="H309" s="350">
        <v>445.96666666666658</v>
      </c>
      <c r="I309" s="350">
        <v>459.08333333333326</v>
      </c>
      <c r="J309" s="350">
        <v>476.76666666666654</v>
      </c>
      <c r="K309" s="349">
        <v>441.4</v>
      </c>
      <c r="L309" s="349">
        <v>410.6</v>
      </c>
      <c r="M309" s="349">
        <v>6.3456099999999998</v>
      </c>
      <c r="N309" s="1"/>
      <c r="O309" s="1"/>
    </row>
    <row r="310" spans="1:15" ht="12.75" customHeight="1">
      <c r="A310" s="30">
        <v>300</v>
      </c>
      <c r="B310" s="378" t="s">
        <v>152</v>
      </c>
      <c r="C310" s="349">
        <v>119.05</v>
      </c>
      <c r="D310" s="350">
        <v>119.66666666666667</v>
      </c>
      <c r="E310" s="350">
        <v>116.63333333333334</v>
      </c>
      <c r="F310" s="350">
        <v>114.21666666666667</v>
      </c>
      <c r="G310" s="350">
        <v>111.18333333333334</v>
      </c>
      <c r="H310" s="350">
        <v>122.08333333333334</v>
      </c>
      <c r="I310" s="350">
        <v>125.11666666666667</v>
      </c>
      <c r="J310" s="350">
        <v>127.53333333333335</v>
      </c>
      <c r="K310" s="349">
        <v>122.7</v>
      </c>
      <c r="L310" s="349">
        <v>117.25</v>
      </c>
      <c r="M310" s="349">
        <v>91.107849999999999</v>
      </c>
      <c r="N310" s="1"/>
      <c r="O310" s="1"/>
    </row>
    <row r="311" spans="1:15" ht="12.75" customHeight="1">
      <c r="A311" s="30">
        <v>301</v>
      </c>
      <c r="B311" s="378" t="s">
        <v>153</v>
      </c>
      <c r="C311" s="349">
        <v>507.25</v>
      </c>
      <c r="D311" s="350">
        <v>505.05</v>
      </c>
      <c r="E311" s="350">
        <v>501.20000000000005</v>
      </c>
      <c r="F311" s="350">
        <v>495.15000000000003</v>
      </c>
      <c r="G311" s="350">
        <v>491.30000000000007</v>
      </c>
      <c r="H311" s="350">
        <v>511.1</v>
      </c>
      <c r="I311" s="350">
        <v>514.95000000000005</v>
      </c>
      <c r="J311" s="350">
        <v>521</v>
      </c>
      <c r="K311" s="349">
        <v>508.9</v>
      </c>
      <c r="L311" s="349">
        <v>499</v>
      </c>
      <c r="M311" s="349">
        <v>15.052809999999999</v>
      </c>
      <c r="N311" s="1"/>
      <c r="O311" s="1"/>
    </row>
    <row r="312" spans="1:15" ht="12.75" customHeight="1">
      <c r="A312" s="30">
        <v>302</v>
      </c>
      <c r="B312" s="378" t="s">
        <v>154</v>
      </c>
      <c r="C312" s="349">
        <v>8612.7000000000007</v>
      </c>
      <c r="D312" s="350">
        <v>8593.5166666666682</v>
      </c>
      <c r="E312" s="350">
        <v>8462.7833333333365</v>
      </c>
      <c r="F312" s="350">
        <v>8312.8666666666686</v>
      </c>
      <c r="G312" s="350">
        <v>8182.1333333333369</v>
      </c>
      <c r="H312" s="350">
        <v>8743.4333333333361</v>
      </c>
      <c r="I312" s="350">
        <v>8874.1666666666697</v>
      </c>
      <c r="J312" s="350">
        <v>9024.0833333333358</v>
      </c>
      <c r="K312" s="349">
        <v>8724.25</v>
      </c>
      <c r="L312" s="349">
        <v>8443.6</v>
      </c>
      <c r="M312" s="349">
        <v>6.2604899999999999</v>
      </c>
      <c r="N312" s="1"/>
      <c r="O312" s="1"/>
    </row>
    <row r="313" spans="1:15" ht="12.75" customHeight="1">
      <c r="A313" s="30">
        <v>303</v>
      </c>
      <c r="B313" s="378" t="s">
        <v>845</v>
      </c>
      <c r="C313" s="349">
        <v>2614.3000000000002</v>
      </c>
      <c r="D313" s="350">
        <v>2603.9500000000003</v>
      </c>
      <c r="E313" s="350">
        <v>2571.1500000000005</v>
      </c>
      <c r="F313" s="350">
        <v>2528.0000000000005</v>
      </c>
      <c r="G313" s="350">
        <v>2495.2000000000007</v>
      </c>
      <c r="H313" s="350">
        <v>2647.1000000000004</v>
      </c>
      <c r="I313" s="350">
        <v>2679.9000000000005</v>
      </c>
      <c r="J313" s="350">
        <v>2723.05</v>
      </c>
      <c r="K313" s="349">
        <v>2636.75</v>
      </c>
      <c r="L313" s="349">
        <v>2560.8000000000002</v>
      </c>
      <c r="M313" s="349">
        <v>0.64897000000000005</v>
      </c>
      <c r="N313" s="1"/>
      <c r="O313" s="1"/>
    </row>
    <row r="314" spans="1:15" ht="12.75" customHeight="1">
      <c r="A314" s="30">
        <v>304</v>
      </c>
      <c r="B314" s="378" t="s">
        <v>451</v>
      </c>
      <c r="C314" s="349">
        <v>366.95</v>
      </c>
      <c r="D314" s="350">
        <v>369.01666666666665</v>
      </c>
      <c r="E314" s="350">
        <v>362.33333333333331</v>
      </c>
      <c r="F314" s="350">
        <v>357.71666666666664</v>
      </c>
      <c r="G314" s="350">
        <v>351.0333333333333</v>
      </c>
      <c r="H314" s="350">
        <v>373.63333333333333</v>
      </c>
      <c r="I314" s="350">
        <v>380.31666666666672</v>
      </c>
      <c r="J314" s="350">
        <v>384.93333333333334</v>
      </c>
      <c r="K314" s="349">
        <v>375.7</v>
      </c>
      <c r="L314" s="349">
        <v>364.4</v>
      </c>
      <c r="M314" s="349">
        <v>11.689819999999999</v>
      </c>
      <c r="N314" s="1"/>
      <c r="O314" s="1"/>
    </row>
    <row r="315" spans="1:15" ht="12.75" customHeight="1">
      <c r="A315" s="30">
        <v>305</v>
      </c>
      <c r="B315" s="378" t="s">
        <v>452</v>
      </c>
      <c r="C315" s="349">
        <v>249.3</v>
      </c>
      <c r="D315" s="350">
        <v>250.15</v>
      </c>
      <c r="E315" s="350">
        <v>246.3</v>
      </c>
      <c r="F315" s="350">
        <v>243.3</v>
      </c>
      <c r="G315" s="350">
        <v>239.45000000000002</v>
      </c>
      <c r="H315" s="350">
        <v>253.15</v>
      </c>
      <c r="I315" s="350">
        <v>257</v>
      </c>
      <c r="J315" s="350">
        <v>260</v>
      </c>
      <c r="K315" s="349">
        <v>254</v>
      </c>
      <c r="L315" s="349">
        <v>247.15</v>
      </c>
      <c r="M315" s="349">
        <v>1.67872</v>
      </c>
      <c r="N315" s="1"/>
      <c r="O315" s="1"/>
    </row>
    <row r="316" spans="1:15" ht="12.75" customHeight="1">
      <c r="A316" s="30">
        <v>306</v>
      </c>
      <c r="B316" s="378" t="s">
        <v>155</v>
      </c>
      <c r="C316" s="349">
        <v>838.85</v>
      </c>
      <c r="D316" s="350">
        <v>835.68333333333339</v>
      </c>
      <c r="E316" s="350">
        <v>826.96666666666681</v>
      </c>
      <c r="F316" s="350">
        <v>815.08333333333337</v>
      </c>
      <c r="G316" s="350">
        <v>806.36666666666679</v>
      </c>
      <c r="H316" s="350">
        <v>847.56666666666683</v>
      </c>
      <c r="I316" s="350">
        <v>856.28333333333353</v>
      </c>
      <c r="J316" s="350">
        <v>868.16666666666686</v>
      </c>
      <c r="K316" s="349">
        <v>844.4</v>
      </c>
      <c r="L316" s="349">
        <v>823.8</v>
      </c>
      <c r="M316" s="349">
        <v>11.74568</v>
      </c>
      <c r="N316" s="1"/>
      <c r="O316" s="1"/>
    </row>
    <row r="317" spans="1:15" ht="12.75" customHeight="1">
      <c r="A317" s="30">
        <v>307</v>
      </c>
      <c r="B317" s="378" t="s">
        <v>457</v>
      </c>
      <c r="C317" s="349">
        <v>1376.15</v>
      </c>
      <c r="D317" s="350">
        <v>1385.7666666666667</v>
      </c>
      <c r="E317" s="350">
        <v>1361.6333333333332</v>
      </c>
      <c r="F317" s="350">
        <v>1347.1166666666666</v>
      </c>
      <c r="G317" s="350">
        <v>1322.9833333333331</v>
      </c>
      <c r="H317" s="350">
        <v>1400.2833333333333</v>
      </c>
      <c r="I317" s="350">
        <v>1424.416666666667</v>
      </c>
      <c r="J317" s="350">
        <v>1438.9333333333334</v>
      </c>
      <c r="K317" s="349">
        <v>1409.9</v>
      </c>
      <c r="L317" s="349">
        <v>1371.25</v>
      </c>
      <c r="M317" s="349">
        <v>3.5038100000000001</v>
      </c>
      <c r="N317" s="1"/>
      <c r="O317" s="1"/>
    </row>
    <row r="318" spans="1:15" ht="12.75" customHeight="1">
      <c r="A318" s="30">
        <v>308</v>
      </c>
      <c r="B318" s="378" t="s">
        <v>156</v>
      </c>
      <c r="C318" s="349">
        <v>1976.1</v>
      </c>
      <c r="D318" s="350">
        <v>1974.9833333333333</v>
      </c>
      <c r="E318" s="350">
        <v>1926.2166666666667</v>
      </c>
      <c r="F318" s="350">
        <v>1876.3333333333333</v>
      </c>
      <c r="G318" s="350">
        <v>1827.5666666666666</v>
      </c>
      <c r="H318" s="350">
        <v>2024.8666666666668</v>
      </c>
      <c r="I318" s="350">
        <v>2073.6333333333337</v>
      </c>
      <c r="J318" s="350">
        <v>2123.5166666666669</v>
      </c>
      <c r="K318" s="349">
        <v>2023.75</v>
      </c>
      <c r="L318" s="349">
        <v>1925.1</v>
      </c>
      <c r="M318" s="349">
        <v>4.7857200000000004</v>
      </c>
      <c r="N318" s="1"/>
      <c r="O318" s="1"/>
    </row>
    <row r="319" spans="1:15" ht="12.75" customHeight="1">
      <c r="A319" s="30">
        <v>309</v>
      </c>
      <c r="B319" s="378" t="s">
        <v>157</v>
      </c>
      <c r="C319" s="349">
        <v>842.7</v>
      </c>
      <c r="D319" s="350">
        <v>843.48333333333323</v>
      </c>
      <c r="E319" s="350">
        <v>830.96666666666647</v>
      </c>
      <c r="F319" s="350">
        <v>819.23333333333323</v>
      </c>
      <c r="G319" s="350">
        <v>806.71666666666647</v>
      </c>
      <c r="H319" s="350">
        <v>855.21666666666647</v>
      </c>
      <c r="I319" s="350">
        <v>867.73333333333312</v>
      </c>
      <c r="J319" s="350">
        <v>879.46666666666647</v>
      </c>
      <c r="K319" s="349">
        <v>856</v>
      </c>
      <c r="L319" s="349">
        <v>831.75</v>
      </c>
      <c r="M319" s="349">
        <v>3.19346</v>
      </c>
      <c r="N319" s="1"/>
      <c r="O319" s="1"/>
    </row>
    <row r="320" spans="1:15" ht="12.75" customHeight="1">
      <c r="A320" s="30">
        <v>310</v>
      </c>
      <c r="B320" s="378" t="s">
        <v>158</v>
      </c>
      <c r="C320" s="349">
        <v>763.3</v>
      </c>
      <c r="D320" s="350">
        <v>765.11666666666667</v>
      </c>
      <c r="E320" s="350">
        <v>755.23333333333335</v>
      </c>
      <c r="F320" s="350">
        <v>747.16666666666663</v>
      </c>
      <c r="G320" s="350">
        <v>737.2833333333333</v>
      </c>
      <c r="H320" s="350">
        <v>773.18333333333339</v>
      </c>
      <c r="I320" s="350">
        <v>783.06666666666683</v>
      </c>
      <c r="J320" s="350">
        <v>791.13333333333344</v>
      </c>
      <c r="K320" s="349">
        <v>775</v>
      </c>
      <c r="L320" s="349">
        <v>757.05</v>
      </c>
      <c r="M320" s="349">
        <v>3.3461400000000001</v>
      </c>
      <c r="N320" s="1"/>
      <c r="O320" s="1"/>
    </row>
    <row r="321" spans="1:15" ht="12.75" customHeight="1">
      <c r="A321" s="30">
        <v>311</v>
      </c>
      <c r="B321" s="378" t="s">
        <v>448</v>
      </c>
      <c r="C321" s="349">
        <v>215.4</v>
      </c>
      <c r="D321" s="350">
        <v>215.41666666666666</v>
      </c>
      <c r="E321" s="350">
        <v>207.0333333333333</v>
      </c>
      <c r="F321" s="350">
        <v>198.66666666666666</v>
      </c>
      <c r="G321" s="350">
        <v>190.2833333333333</v>
      </c>
      <c r="H321" s="350">
        <v>223.7833333333333</v>
      </c>
      <c r="I321" s="350">
        <v>232.16666666666669</v>
      </c>
      <c r="J321" s="350">
        <v>240.5333333333333</v>
      </c>
      <c r="K321" s="349">
        <v>223.8</v>
      </c>
      <c r="L321" s="349">
        <v>207.05</v>
      </c>
      <c r="M321" s="349">
        <v>13.282909999999999</v>
      </c>
      <c r="N321" s="1"/>
      <c r="O321" s="1"/>
    </row>
    <row r="322" spans="1:15" ht="12.75" customHeight="1">
      <c r="A322" s="30">
        <v>312</v>
      </c>
      <c r="B322" s="378" t="s">
        <v>455</v>
      </c>
      <c r="C322" s="349">
        <v>171.1</v>
      </c>
      <c r="D322" s="350">
        <v>172.20000000000002</v>
      </c>
      <c r="E322" s="350">
        <v>167.90000000000003</v>
      </c>
      <c r="F322" s="350">
        <v>164.70000000000002</v>
      </c>
      <c r="G322" s="350">
        <v>160.40000000000003</v>
      </c>
      <c r="H322" s="350">
        <v>175.40000000000003</v>
      </c>
      <c r="I322" s="350">
        <v>179.70000000000005</v>
      </c>
      <c r="J322" s="350">
        <v>182.90000000000003</v>
      </c>
      <c r="K322" s="349">
        <v>176.5</v>
      </c>
      <c r="L322" s="349">
        <v>169</v>
      </c>
      <c r="M322" s="349">
        <v>1.3179099999999999</v>
      </c>
      <c r="N322" s="1"/>
      <c r="O322" s="1"/>
    </row>
    <row r="323" spans="1:15" ht="12.75" customHeight="1">
      <c r="A323" s="30">
        <v>313</v>
      </c>
      <c r="B323" s="378" t="s">
        <v>453</v>
      </c>
      <c r="C323" s="349">
        <v>191.5</v>
      </c>
      <c r="D323" s="350">
        <v>191.31666666666669</v>
      </c>
      <c r="E323" s="350">
        <v>186.28333333333339</v>
      </c>
      <c r="F323" s="350">
        <v>181.06666666666669</v>
      </c>
      <c r="G323" s="350">
        <v>176.03333333333339</v>
      </c>
      <c r="H323" s="350">
        <v>196.53333333333339</v>
      </c>
      <c r="I323" s="350">
        <v>201.56666666666669</v>
      </c>
      <c r="J323" s="350">
        <v>206.78333333333339</v>
      </c>
      <c r="K323" s="349">
        <v>196.35</v>
      </c>
      <c r="L323" s="349">
        <v>186.1</v>
      </c>
      <c r="M323" s="349">
        <v>6.4498199999999999</v>
      </c>
      <c r="N323" s="1"/>
      <c r="O323" s="1"/>
    </row>
    <row r="324" spans="1:15" ht="12.75" customHeight="1">
      <c r="A324" s="30">
        <v>314</v>
      </c>
      <c r="B324" s="378" t="s">
        <v>454</v>
      </c>
      <c r="C324" s="349">
        <v>935.4</v>
      </c>
      <c r="D324" s="350">
        <v>940.53333333333342</v>
      </c>
      <c r="E324" s="350">
        <v>915.06666666666683</v>
      </c>
      <c r="F324" s="350">
        <v>894.73333333333346</v>
      </c>
      <c r="G324" s="350">
        <v>869.26666666666688</v>
      </c>
      <c r="H324" s="350">
        <v>960.86666666666679</v>
      </c>
      <c r="I324" s="350">
        <v>986.33333333333326</v>
      </c>
      <c r="J324" s="350">
        <v>1006.6666666666667</v>
      </c>
      <c r="K324" s="349">
        <v>966</v>
      </c>
      <c r="L324" s="349">
        <v>920.2</v>
      </c>
      <c r="M324" s="349">
        <v>9.2624499999999994</v>
      </c>
      <c r="N324" s="1"/>
      <c r="O324" s="1"/>
    </row>
    <row r="325" spans="1:15" ht="12.75" customHeight="1">
      <c r="A325" s="30">
        <v>315</v>
      </c>
      <c r="B325" s="378" t="s">
        <v>159</v>
      </c>
      <c r="C325" s="349">
        <v>3847.95</v>
      </c>
      <c r="D325" s="350">
        <v>3811.5666666666671</v>
      </c>
      <c r="E325" s="350">
        <v>3751.3833333333341</v>
      </c>
      <c r="F325" s="350">
        <v>3654.8166666666671</v>
      </c>
      <c r="G325" s="350">
        <v>3594.6333333333341</v>
      </c>
      <c r="H325" s="350">
        <v>3908.1333333333341</v>
      </c>
      <c r="I325" s="350">
        <v>3968.3166666666675</v>
      </c>
      <c r="J325" s="350">
        <v>4064.8833333333341</v>
      </c>
      <c r="K325" s="349">
        <v>3871.75</v>
      </c>
      <c r="L325" s="349">
        <v>3715</v>
      </c>
      <c r="M325" s="349">
        <v>5.6232800000000003</v>
      </c>
      <c r="N325" s="1"/>
      <c r="O325" s="1"/>
    </row>
    <row r="326" spans="1:15" ht="12.75" customHeight="1">
      <c r="A326" s="30">
        <v>316</v>
      </c>
      <c r="B326" s="378" t="s">
        <v>445</v>
      </c>
      <c r="C326" s="349">
        <v>46.55</v>
      </c>
      <c r="D326" s="350">
        <v>47.033333333333331</v>
      </c>
      <c r="E326" s="350">
        <v>45.766666666666666</v>
      </c>
      <c r="F326" s="350">
        <v>44.983333333333334</v>
      </c>
      <c r="G326" s="350">
        <v>43.716666666666669</v>
      </c>
      <c r="H326" s="350">
        <v>47.816666666666663</v>
      </c>
      <c r="I326" s="350">
        <v>49.083333333333329</v>
      </c>
      <c r="J326" s="350">
        <v>49.86666666666666</v>
      </c>
      <c r="K326" s="349">
        <v>48.3</v>
      </c>
      <c r="L326" s="349">
        <v>46.25</v>
      </c>
      <c r="M326" s="349">
        <v>36.557169999999999</v>
      </c>
      <c r="N326" s="1"/>
      <c r="O326" s="1"/>
    </row>
    <row r="327" spans="1:15" ht="12.75" customHeight="1">
      <c r="A327" s="30">
        <v>317</v>
      </c>
      <c r="B327" s="378" t="s">
        <v>446</v>
      </c>
      <c r="C327" s="349">
        <v>171.25</v>
      </c>
      <c r="D327" s="350">
        <v>172.08333333333334</v>
      </c>
      <c r="E327" s="350">
        <v>169.26666666666668</v>
      </c>
      <c r="F327" s="350">
        <v>167.28333333333333</v>
      </c>
      <c r="G327" s="350">
        <v>164.46666666666667</v>
      </c>
      <c r="H327" s="350">
        <v>174.06666666666669</v>
      </c>
      <c r="I327" s="350">
        <v>176.88333333333335</v>
      </c>
      <c r="J327" s="350">
        <v>178.8666666666667</v>
      </c>
      <c r="K327" s="349">
        <v>174.9</v>
      </c>
      <c r="L327" s="349">
        <v>170.1</v>
      </c>
      <c r="M327" s="349">
        <v>7.9868300000000003</v>
      </c>
      <c r="N327" s="1"/>
      <c r="O327" s="1"/>
    </row>
    <row r="328" spans="1:15" ht="12.75" customHeight="1">
      <c r="A328" s="30">
        <v>318</v>
      </c>
      <c r="B328" s="378" t="s">
        <v>456</v>
      </c>
      <c r="C328" s="349">
        <v>888.4</v>
      </c>
      <c r="D328" s="350">
        <v>899.7833333333333</v>
      </c>
      <c r="E328" s="350">
        <v>869.61666666666656</v>
      </c>
      <c r="F328" s="350">
        <v>850.83333333333326</v>
      </c>
      <c r="G328" s="350">
        <v>820.66666666666652</v>
      </c>
      <c r="H328" s="350">
        <v>918.56666666666661</v>
      </c>
      <c r="I328" s="350">
        <v>948.73333333333335</v>
      </c>
      <c r="J328" s="350">
        <v>967.51666666666665</v>
      </c>
      <c r="K328" s="349">
        <v>929.95</v>
      </c>
      <c r="L328" s="349">
        <v>881</v>
      </c>
      <c r="M328" s="349">
        <v>0.96970000000000001</v>
      </c>
      <c r="N328" s="1"/>
      <c r="O328" s="1"/>
    </row>
    <row r="329" spans="1:15" ht="12.75" customHeight="1">
      <c r="A329" s="30">
        <v>319</v>
      </c>
      <c r="B329" s="378" t="s">
        <v>161</v>
      </c>
      <c r="C329" s="349">
        <v>3064.9</v>
      </c>
      <c r="D329" s="350">
        <v>3031.85</v>
      </c>
      <c r="E329" s="350">
        <v>2980.75</v>
      </c>
      <c r="F329" s="350">
        <v>2896.6</v>
      </c>
      <c r="G329" s="350">
        <v>2845.5</v>
      </c>
      <c r="H329" s="350">
        <v>3116</v>
      </c>
      <c r="I329" s="350">
        <v>3167.0999999999995</v>
      </c>
      <c r="J329" s="350">
        <v>3251.25</v>
      </c>
      <c r="K329" s="349">
        <v>3082.95</v>
      </c>
      <c r="L329" s="349">
        <v>2947.7</v>
      </c>
      <c r="M329" s="349">
        <v>5.0234699999999997</v>
      </c>
      <c r="N329" s="1"/>
      <c r="O329" s="1"/>
    </row>
    <row r="330" spans="1:15" ht="12.75" customHeight="1">
      <c r="A330" s="30">
        <v>320</v>
      </c>
      <c r="B330" s="378" t="s">
        <v>162</v>
      </c>
      <c r="C330" s="349">
        <v>64734.65</v>
      </c>
      <c r="D330" s="350">
        <v>64970.633333333331</v>
      </c>
      <c r="E330" s="350">
        <v>64366.366666666669</v>
      </c>
      <c r="F330" s="350">
        <v>63998.083333333336</v>
      </c>
      <c r="G330" s="350">
        <v>63393.816666666673</v>
      </c>
      <c r="H330" s="350">
        <v>65338.916666666664</v>
      </c>
      <c r="I330" s="350">
        <v>65943.18333333332</v>
      </c>
      <c r="J330" s="350">
        <v>66311.46666666666</v>
      </c>
      <c r="K330" s="349">
        <v>65574.899999999994</v>
      </c>
      <c r="L330" s="349">
        <v>64602.35</v>
      </c>
      <c r="M330" s="349">
        <v>0.10513</v>
      </c>
      <c r="N330" s="1"/>
      <c r="O330" s="1"/>
    </row>
    <row r="331" spans="1:15" ht="12.75" customHeight="1">
      <c r="A331" s="30">
        <v>321</v>
      </c>
      <c r="B331" s="378" t="s">
        <v>450</v>
      </c>
      <c r="C331" s="349">
        <v>41.9</v>
      </c>
      <c r="D331" s="350">
        <v>42.199999999999996</v>
      </c>
      <c r="E331" s="350">
        <v>41.29999999999999</v>
      </c>
      <c r="F331" s="350">
        <v>40.699999999999996</v>
      </c>
      <c r="G331" s="350">
        <v>39.79999999999999</v>
      </c>
      <c r="H331" s="350">
        <v>42.79999999999999</v>
      </c>
      <c r="I331" s="350">
        <v>43.699999999999996</v>
      </c>
      <c r="J331" s="350">
        <v>44.29999999999999</v>
      </c>
      <c r="K331" s="349">
        <v>43.1</v>
      </c>
      <c r="L331" s="349">
        <v>41.6</v>
      </c>
      <c r="M331" s="349">
        <v>9.1860300000000006</v>
      </c>
      <c r="N331" s="1"/>
      <c r="O331" s="1"/>
    </row>
    <row r="332" spans="1:15" ht="12.75" customHeight="1">
      <c r="A332" s="30">
        <v>322</v>
      </c>
      <c r="B332" s="378" t="s">
        <v>163</v>
      </c>
      <c r="C332" s="349">
        <v>1321.85</v>
      </c>
      <c r="D332" s="350">
        <v>1326.1000000000001</v>
      </c>
      <c r="E332" s="350">
        <v>1304.2500000000002</v>
      </c>
      <c r="F332" s="350">
        <v>1286.6500000000001</v>
      </c>
      <c r="G332" s="350">
        <v>1264.8000000000002</v>
      </c>
      <c r="H332" s="350">
        <v>1343.7000000000003</v>
      </c>
      <c r="I332" s="350">
        <v>1365.5500000000002</v>
      </c>
      <c r="J332" s="350">
        <v>1383.1500000000003</v>
      </c>
      <c r="K332" s="349">
        <v>1347.95</v>
      </c>
      <c r="L332" s="349">
        <v>1308.5</v>
      </c>
      <c r="M332" s="349">
        <v>9.4824300000000008</v>
      </c>
      <c r="N332" s="1"/>
      <c r="O332" s="1"/>
    </row>
    <row r="333" spans="1:15" ht="12.75" customHeight="1">
      <c r="A333" s="30">
        <v>323</v>
      </c>
      <c r="B333" s="378" t="s">
        <v>164</v>
      </c>
      <c r="C333" s="349">
        <v>303.95</v>
      </c>
      <c r="D333" s="350">
        <v>306.58333333333331</v>
      </c>
      <c r="E333" s="350">
        <v>299.41666666666663</v>
      </c>
      <c r="F333" s="350">
        <v>294.88333333333333</v>
      </c>
      <c r="G333" s="350">
        <v>287.71666666666664</v>
      </c>
      <c r="H333" s="350">
        <v>311.11666666666662</v>
      </c>
      <c r="I333" s="350">
        <v>318.28333333333325</v>
      </c>
      <c r="J333" s="350">
        <v>322.81666666666661</v>
      </c>
      <c r="K333" s="349">
        <v>313.75</v>
      </c>
      <c r="L333" s="349">
        <v>302.05</v>
      </c>
      <c r="M333" s="349">
        <v>4.49282</v>
      </c>
      <c r="N333" s="1"/>
      <c r="O333" s="1"/>
    </row>
    <row r="334" spans="1:15" ht="12.75" customHeight="1">
      <c r="A334" s="30">
        <v>324</v>
      </c>
      <c r="B334" s="378" t="s">
        <v>269</v>
      </c>
      <c r="C334" s="349">
        <v>866.85</v>
      </c>
      <c r="D334" s="350">
        <v>869.85</v>
      </c>
      <c r="E334" s="350">
        <v>858</v>
      </c>
      <c r="F334" s="350">
        <v>849.15</v>
      </c>
      <c r="G334" s="350">
        <v>837.3</v>
      </c>
      <c r="H334" s="350">
        <v>878.7</v>
      </c>
      <c r="I334" s="350">
        <v>890.55000000000018</v>
      </c>
      <c r="J334" s="350">
        <v>899.40000000000009</v>
      </c>
      <c r="K334" s="349">
        <v>881.7</v>
      </c>
      <c r="L334" s="349">
        <v>861</v>
      </c>
      <c r="M334" s="349">
        <v>1.12557</v>
      </c>
      <c r="N334" s="1"/>
      <c r="O334" s="1"/>
    </row>
    <row r="335" spans="1:15" ht="12.75" customHeight="1">
      <c r="A335" s="30">
        <v>325</v>
      </c>
      <c r="B335" s="378" t="s">
        <v>165</v>
      </c>
      <c r="C335" s="349">
        <v>111.65</v>
      </c>
      <c r="D335" s="350">
        <v>112.7</v>
      </c>
      <c r="E335" s="350">
        <v>109.9</v>
      </c>
      <c r="F335" s="350">
        <v>108.15</v>
      </c>
      <c r="G335" s="350">
        <v>105.35000000000001</v>
      </c>
      <c r="H335" s="350">
        <v>114.45</v>
      </c>
      <c r="I335" s="350">
        <v>117.24999999999999</v>
      </c>
      <c r="J335" s="350">
        <v>119</v>
      </c>
      <c r="K335" s="349">
        <v>115.5</v>
      </c>
      <c r="L335" s="349">
        <v>110.95</v>
      </c>
      <c r="M335" s="349">
        <v>178.71734000000001</v>
      </c>
      <c r="N335" s="1"/>
      <c r="O335" s="1"/>
    </row>
    <row r="336" spans="1:15" ht="12.75" customHeight="1">
      <c r="A336" s="30">
        <v>326</v>
      </c>
      <c r="B336" s="378" t="s">
        <v>166</v>
      </c>
      <c r="C336" s="349">
        <v>4442.6499999999996</v>
      </c>
      <c r="D336" s="350">
        <v>4450.8166666666666</v>
      </c>
      <c r="E336" s="350">
        <v>4345.1333333333332</v>
      </c>
      <c r="F336" s="350">
        <v>4247.6166666666668</v>
      </c>
      <c r="G336" s="350">
        <v>4141.9333333333334</v>
      </c>
      <c r="H336" s="350">
        <v>4548.333333333333</v>
      </c>
      <c r="I336" s="350">
        <v>4654.0166666666655</v>
      </c>
      <c r="J336" s="350">
        <v>4751.5333333333328</v>
      </c>
      <c r="K336" s="349">
        <v>4556.5</v>
      </c>
      <c r="L336" s="349">
        <v>4353.3</v>
      </c>
      <c r="M336" s="349">
        <v>5.3618399999999999</v>
      </c>
      <c r="N336" s="1"/>
      <c r="O336" s="1"/>
    </row>
    <row r="337" spans="1:15" ht="12.75" customHeight="1">
      <c r="A337" s="30">
        <v>327</v>
      </c>
      <c r="B337" s="378" t="s">
        <v>167</v>
      </c>
      <c r="C337" s="349">
        <v>3817.95</v>
      </c>
      <c r="D337" s="350">
        <v>3839.4</v>
      </c>
      <c r="E337" s="350">
        <v>3750.55</v>
      </c>
      <c r="F337" s="350">
        <v>3683.15</v>
      </c>
      <c r="G337" s="350">
        <v>3594.3</v>
      </c>
      <c r="H337" s="350">
        <v>3906.8</v>
      </c>
      <c r="I337" s="350">
        <v>3995.6499999999996</v>
      </c>
      <c r="J337" s="350">
        <v>4063.05</v>
      </c>
      <c r="K337" s="349">
        <v>3928.25</v>
      </c>
      <c r="L337" s="349">
        <v>3772</v>
      </c>
      <c r="M337" s="349">
        <v>3.1600100000000002</v>
      </c>
      <c r="N337" s="1"/>
      <c r="O337" s="1"/>
    </row>
    <row r="338" spans="1:15" ht="12.75" customHeight="1">
      <c r="A338" s="30">
        <v>328</v>
      </c>
      <c r="B338" s="378" t="s">
        <v>846</v>
      </c>
      <c r="C338" s="349">
        <v>1875.8</v>
      </c>
      <c r="D338" s="350">
        <v>1900.6166666666668</v>
      </c>
      <c r="E338" s="350">
        <v>1842.2333333333336</v>
      </c>
      <c r="F338" s="350">
        <v>1808.6666666666667</v>
      </c>
      <c r="G338" s="350">
        <v>1750.2833333333335</v>
      </c>
      <c r="H338" s="350">
        <v>1934.1833333333336</v>
      </c>
      <c r="I338" s="350">
        <v>1992.5666666666668</v>
      </c>
      <c r="J338" s="350">
        <v>2026.1333333333337</v>
      </c>
      <c r="K338" s="349">
        <v>1959</v>
      </c>
      <c r="L338" s="349">
        <v>1867.05</v>
      </c>
      <c r="M338" s="349">
        <v>0.54893999999999998</v>
      </c>
      <c r="N338" s="1"/>
      <c r="O338" s="1"/>
    </row>
    <row r="339" spans="1:15" ht="12.75" customHeight="1">
      <c r="A339" s="30">
        <v>329</v>
      </c>
      <c r="B339" s="378" t="s">
        <v>458</v>
      </c>
      <c r="C339" s="349">
        <v>40.049999999999997</v>
      </c>
      <c r="D339" s="350">
        <v>40.433333333333337</v>
      </c>
      <c r="E339" s="350">
        <v>39.516666666666673</v>
      </c>
      <c r="F339" s="350">
        <v>38.983333333333334</v>
      </c>
      <c r="G339" s="350">
        <v>38.06666666666667</v>
      </c>
      <c r="H339" s="350">
        <v>40.966666666666676</v>
      </c>
      <c r="I339" s="350">
        <v>41.883333333333333</v>
      </c>
      <c r="J339" s="350">
        <v>42.416666666666679</v>
      </c>
      <c r="K339" s="349">
        <v>41.35</v>
      </c>
      <c r="L339" s="349">
        <v>39.9</v>
      </c>
      <c r="M339" s="349">
        <v>62.576779999999999</v>
      </c>
      <c r="N339" s="1"/>
      <c r="O339" s="1"/>
    </row>
    <row r="340" spans="1:15" ht="12.75" customHeight="1">
      <c r="A340" s="30">
        <v>330</v>
      </c>
      <c r="B340" s="378" t="s">
        <v>459</v>
      </c>
      <c r="C340" s="349">
        <v>63.6</v>
      </c>
      <c r="D340" s="350">
        <v>63.783333333333331</v>
      </c>
      <c r="E340" s="350">
        <v>62.316666666666663</v>
      </c>
      <c r="F340" s="350">
        <v>61.033333333333331</v>
      </c>
      <c r="G340" s="350">
        <v>59.566666666666663</v>
      </c>
      <c r="H340" s="350">
        <v>65.066666666666663</v>
      </c>
      <c r="I340" s="350">
        <v>66.533333333333331</v>
      </c>
      <c r="J340" s="350">
        <v>67.816666666666663</v>
      </c>
      <c r="K340" s="349">
        <v>65.25</v>
      </c>
      <c r="L340" s="349">
        <v>62.5</v>
      </c>
      <c r="M340" s="349">
        <v>39.101730000000003</v>
      </c>
      <c r="N340" s="1"/>
      <c r="O340" s="1"/>
    </row>
    <row r="341" spans="1:15" ht="12.75" customHeight="1">
      <c r="A341" s="30">
        <v>331</v>
      </c>
      <c r="B341" s="378" t="s">
        <v>460</v>
      </c>
      <c r="C341" s="349">
        <v>550.70000000000005</v>
      </c>
      <c r="D341" s="350">
        <v>554.29999999999995</v>
      </c>
      <c r="E341" s="350">
        <v>544.44999999999993</v>
      </c>
      <c r="F341" s="350">
        <v>538.19999999999993</v>
      </c>
      <c r="G341" s="350">
        <v>528.34999999999991</v>
      </c>
      <c r="H341" s="350">
        <v>560.54999999999995</v>
      </c>
      <c r="I341" s="350">
        <v>570.39999999999986</v>
      </c>
      <c r="J341" s="350">
        <v>576.65</v>
      </c>
      <c r="K341" s="349">
        <v>564.15</v>
      </c>
      <c r="L341" s="349">
        <v>548.04999999999995</v>
      </c>
      <c r="M341" s="349">
        <v>0.19084999999999999</v>
      </c>
      <c r="N341" s="1"/>
      <c r="O341" s="1"/>
    </row>
    <row r="342" spans="1:15" ht="12.75" customHeight="1">
      <c r="A342" s="30">
        <v>332</v>
      </c>
      <c r="B342" s="378" t="s">
        <v>168</v>
      </c>
      <c r="C342" s="349">
        <v>18106.099999999999</v>
      </c>
      <c r="D342" s="350">
        <v>18030.366666666665</v>
      </c>
      <c r="E342" s="350">
        <v>17900.73333333333</v>
      </c>
      <c r="F342" s="350">
        <v>17695.366666666665</v>
      </c>
      <c r="G342" s="350">
        <v>17565.73333333333</v>
      </c>
      <c r="H342" s="350">
        <v>18235.73333333333</v>
      </c>
      <c r="I342" s="350">
        <v>18365.366666666669</v>
      </c>
      <c r="J342" s="350">
        <v>18570.73333333333</v>
      </c>
      <c r="K342" s="349">
        <v>18160</v>
      </c>
      <c r="L342" s="349">
        <v>17825</v>
      </c>
      <c r="M342" s="349">
        <v>0.37036000000000002</v>
      </c>
      <c r="N342" s="1"/>
      <c r="O342" s="1"/>
    </row>
    <row r="343" spans="1:15" ht="12.75" customHeight="1">
      <c r="A343" s="30">
        <v>333</v>
      </c>
      <c r="B343" s="378" t="s">
        <v>466</v>
      </c>
      <c r="C343" s="349">
        <v>82.15</v>
      </c>
      <c r="D343" s="350">
        <v>82.833333333333329</v>
      </c>
      <c r="E343" s="350">
        <v>80.666666666666657</v>
      </c>
      <c r="F343" s="350">
        <v>79.183333333333323</v>
      </c>
      <c r="G343" s="350">
        <v>77.016666666666652</v>
      </c>
      <c r="H343" s="350">
        <v>84.316666666666663</v>
      </c>
      <c r="I343" s="350">
        <v>86.48333333333332</v>
      </c>
      <c r="J343" s="350">
        <v>87.966666666666669</v>
      </c>
      <c r="K343" s="349">
        <v>85</v>
      </c>
      <c r="L343" s="349">
        <v>81.349999999999994</v>
      </c>
      <c r="M343" s="349">
        <v>7.8406900000000004</v>
      </c>
      <c r="N343" s="1"/>
      <c r="O343" s="1"/>
    </row>
    <row r="344" spans="1:15" ht="12.75" customHeight="1">
      <c r="A344" s="30">
        <v>334</v>
      </c>
      <c r="B344" s="378" t="s">
        <v>465</v>
      </c>
      <c r="C344" s="349">
        <v>48.2</v>
      </c>
      <c r="D344" s="350">
        <v>48.449999999999996</v>
      </c>
      <c r="E344" s="350">
        <v>47.649999999999991</v>
      </c>
      <c r="F344" s="350">
        <v>47.099999999999994</v>
      </c>
      <c r="G344" s="350">
        <v>46.29999999999999</v>
      </c>
      <c r="H344" s="350">
        <v>48.999999999999993</v>
      </c>
      <c r="I344" s="350">
        <v>49.79999999999999</v>
      </c>
      <c r="J344" s="350">
        <v>50.349999999999994</v>
      </c>
      <c r="K344" s="349">
        <v>49.25</v>
      </c>
      <c r="L344" s="349">
        <v>47.9</v>
      </c>
      <c r="M344" s="349">
        <v>2.8080500000000002</v>
      </c>
      <c r="N344" s="1"/>
      <c r="O344" s="1"/>
    </row>
    <row r="345" spans="1:15" ht="12.75" customHeight="1">
      <c r="A345" s="30">
        <v>335</v>
      </c>
      <c r="B345" s="378" t="s">
        <v>464</v>
      </c>
      <c r="C345" s="349">
        <v>637.85</v>
      </c>
      <c r="D345" s="350">
        <v>643.63333333333333</v>
      </c>
      <c r="E345" s="350">
        <v>627.26666666666665</v>
      </c>
      <c r="F345" s="350">
        <v>616.68333333333328</v>
      </c>
      <c r="G345" s="350">
        <v>600.31666666666661</v>
      </c>
      <c r="H345" s="350">
        <v>654.2166666666667</v>
      </c>
      <c r="I345" s="350">
        <v>670.58333333333326</v>
      </c>
      <c r="J345" s="350">
        <v>681.16666666666674</v>
      </c>
      <c r="K345" s="349">
        <v>660</v>
      </c>
      <c r="L345" s="349">
        <v>633.04999999999995</v>
      </c>
      <c r="M345" s="349">
        <v>2.8496999999999999</v>
      </c>
      <c r="N345" s="1"/>
      <c r="O345" s="1"/>
    </row>
    <row r="346" spans="1:15" ht="12.75" customHeight="1">
      <c r="A346" s="30">
        <v>336</v>
      </c>
      <c r="B346" s="378" t="s">
        <v>461</v>
      </c>
      <c r="C346" s="349">
        <v>30.05</v>
      </c>
      <c r="D346" s="350">
        <v>29.983333333333334</v>
      </c>
      <c r="E346" s="350">
        <v>29.81666666666667</v>
      </c>
      <c r="F346" s="350">
        <v>29.583333333333336</v>
      </c>
      <c r="G346" s="350">
        <v>29.416666666666671</v>
      </c>
      <c r="H346" s="350">
        <v>30.216666666666669</v>
      </c>
      <c r="I346" s="350">
        <v>30.383333333333333</v>
      </c>
      <c r="J346" s="350">
        <v>30.616666666666667</v>
      </c>
      <c r="K346" s="349">
        <v>30.15</v>
      </c>
      <c r="L346" s="349">
        <v>29.75</v>
      </c>
      <c r="M346" s="349">
        <v>38.010849999999998</v>
      </c>
      <c r="N346" s="1"/>
      <c r="O346" s="1"/>
    </row>
    <row r="347" spans="1:15" ht="12.75" customHeight="1">
      <c r="A347" s="30">
        <v>337</v>
      </c>
      <c r="B347" s="378" t="s">
        <v>537</v>
      </c>
      <c r="C347" s="349">
        <v>126.85</v>
      </c>
      <c r="D347" s="350">
        <v>127.78333333333335</v>
      </c>
      <c r="E347" s="350">
        <v>125.56666666666669</v>
      </c>
      <c r="F347" s="350">
        <v>124.28333333333335</v>
      </c>
      <c r="G347" s="350">
        <v>122.06666666666669</v>
      </c>
      <c r="H347" s="350">
        <v>129.06666666666669</v>
      </c>
      <c r="I347" s="350">
        <v>131.28333333333336</v>
      </c>
      <c r="J347" s="350">
        <v>132.56666666666669</v>
      </c>
      <c r="K347" s="349">
        <v>130</v>
      </c>
      <c r="L347" s="349">
        <v>126.5</v>
      </c>
      <c r="M347" s="349">
        <v>1.6285000000000001</v>
      </c>
      <c r="N347" s="1"/>
      <c r="O347" s="1"/>
    </row>
    <row r="348" spans="1:15" ht="12.75" customHeight="1">
      <c r="A348" s="30">
        <v>338</v>
      </c>
      <c r="B348" s="378" t="s">
        <v>467</v>
      </c>
      <c r="C348" s="349">
        <v>2169.1</v>
      </c>
      <c r="D348" s="350">
        <v>2176.7833333333333</v>
      </c>
      <c r="E348" s="350">
        <v>2147.5666666666666</v>
      </c>
      <c r="F348" s="350">
        <v>2126.0333333333333</v>
      </c>
      <c r="G348" s="350">
        <v>2096.8166666666666</v>
      </c>
      <c r="H348" s="350">
        <v>2198.3166666666666</v>
      </c>
      <c r="I348" s="350">
        <v>2227.5333333333328</v>
      </c>
      <c r="J348" s="350">
        <v>2249.0666666666666</v>
      </c>
      <c r="K348" s="349">
        <v>2206</v>
      </c>
      <c r="L348" s="349">
        <v>2155.25</v>
      </c>
      <c r="M348" s="349">
        <v>2.9170000000000001E-2</v>
      </c>
      <c r="N348" s="1"/>
      <c r="O348" s="1"/>
    </row>
    <row r="349" spans="1:15" ht="12.75" customHeight="1">
      <c r="A349" s="30">
        <v>339</v>
      </c>
      <c r="B349" s="378" t="s">
        <v>462</v>
      </c>
      <c r="C349" s="349">
        <v>61.3</v>
      </c>
      <c r="D349" s="350">
        <v>62.083333333333336</v>
      </c>
      <c r="E349" s="350">
        <v>60.216666666666669</v>
      </c>
      <c r="F349" s="350">
        <v>59.133333333333333</v>
      </c>
      <c r="G349" s="350">
        <v>57.266666666666666</v>
      </c>
      <c r="H349" s="350">
        <v>63.166666666666671</v>
      </c>
      <c r="I349" s="350">
        <v>65.033333333333331</v>
      </c>
      <c r="J349" s="350">
        <v>66.116666666666674</v>
      </c>
      <c r="K349" s="349">
        <v>63.95</v>
      </c>
      <c r="L349" s="349">
        <v>61</v>
      </c>
      <c r="M349" s="349">
        <v>24.184819999999998</v>
      </c>
      <c r="N349" s="1"/>
      <c r="O349" s="1"/>
    </row>
    <row r="350" spans="1:15" ht="12.75" customHeight="1">
      <c r="A350" s="30">
        <v>340</v>
      </c>
      <c r="B350" s="378" t="s">
        <v>169</v>
      </c>
      <c r="C350" s="349">
        <v>140.05000000000001</v>
      </c>
      <c r="D350" s="350">
        <v>141.03333333333333</v>
      </c>
      <c r="E350" s="350">
        <v>138.66666666666666</v>
      </c>
      <c r="F350" s="350">
        <v>137.28333333333333</v>
      </c>
      <c r="G350" s="350">
        <v>134.91666666666666</v>
      </c>
      <c r="H350" s="350">
        <v>142.41666666666666</v>
      </c>
      <c r="I350" s="350">
        <v>144.78333333333333</v>
      </c>
      <c r="J350" s="350">
        <v>146.16666666666666</v>
      </c>
      <c r="K350" s="349">
        <v>143.4</v>
      </c>
      <c r="L350" s="349">
        <v>139.65</v>
      </c>
      <c r="M350" s="349">
        <v>48.991019999999999</v>
      </c>
      <c r="N350" s="1"/>
      <c r="O350" s="1"/>
    </row>
    <row r="351" spans="1:15" ht="12.75" customHeight="1">
      <c r="A351" s="30">
        <v>341</v>
      </c>
      <c r="B351" s="378" t="s">
        <v>463</v>
      </c>
      <c r="C351" s="349">
        <v>207.25</v>
      </c>
      <c r="D351" s="350">
        <v>207.46666666666667</v>
      </c>
      <c r="E351" s="350">
        <v>203.93333333333334</v>
      </c>
      <c r="F351" s="350">
        <v>200.61666666666667</v>
      </c>
      <c r="G351" s="350">
        <v>197.08333333333334</v>
      </c>
      <c r="H351" s="350">
        <v>210.78333333333333</v>
      </c>
      <c r="I351" s="350">
        <v>214.31666666666669</v>
      </c>
      <c r="J351" s="350">
        <v>217.63333333333333</v>
      </c>
      <c r="K351" s="349">
        <v>211</v>
      </c>
      <c r="L351" s="349">
        <v>204.15</v>
      </c>
      <c r="M351" s="349">
        <v>3.8934099999999998</v>
      </c>
      <c r="N351" s="1"/>
      <c r="O351" s="1"/>
    </row>
    <row r="352" spans="1:15" ht="12.75" customHeight="1">
      <c r="A352" s="30">
        <v>342</v>
      </c>
      <c r="B352" s="378" t="s">
        <v>171</v>
      </c>
      <c r="C352" s="349">
        <v>131.94999999999999</v>
      </c>
      <c r="D352" s="350">
        <v>132.41666666666666</v>
      </c>
      <c r="E352" s="350">
        <v>130.68333333333331</v>
      </c>
      <c r="F352" s="350">
        <v>129.41666666666666</v>
      </c>
      <c r="G352" s="350">
        <v>127.68333333333331</v>
      </c>
      <c r="H352" s="350">
        <v>133.68333333333331</v>
      </c>
      <c r="I352" s="350">
        <v>135.41666666666666</v>
      </c>
      <c r="J352" s="350">
        <v>136.68333333333331</v>
      </c>
      <c r="K352" s="349">
        <v>134.15</v>
      </c>
      <c r="L352" s="349">
        <v>131.15</v>
      </c>
      <c r="M352" s="349">
        <v>122.12739999999999</v>
      </c>
      <c r="N352" s="1"/>
      <c r="O352" s="1"/>
    </row>
    <row r="353" spans="1:15" ht="12.75" customHeight="1">
      <c r="A353" s="30">
        <v>343</v>
      </c>
      <c r="B353" s="378" t="s">
        <v>270</v>
      </c>
      <c r="C353" s="349">
        <v>892.55</v>
      </c>
      <c r="D353" s="350">
        <v>890.51666666666677</v>
      </c>
      <c r="E353" s="350">
        <v>876.48333333333358</v>
      </c>
      <c r="F353" s="350">
        <v>860.41666666666686</v>
      </c>
      <c r="G353" s="350">
        <v>846.38333333333367</v>
      </c>
      <c r="H353" s="350">
        <v>906.58333333333348</v>
      </c>
      <c r="I353" s="350">
        <v>920.61666666666656</v>
      </c>
      <c r="J353" s="350">
        <v>936.68333333333339</v>
      </c>
      <c r="K353" s="349">
        <v>904.55</v>
      </c>
      <c r="L353" s="349">
        <v>874.45</v>
      </c>
      <c r="M353" s="349">
        <v>4.8464299999999998</v>
      </c>
      <c r="N353" s="1"/>
      <c r="O353" s="1"/>
    </row>
    <row r="354" spans="1:15" ht="12.75" customHeight="1">
      <c r="A354" s="30">
        <v>344</v>
      </c>
      <c r="B354" s="378" t="s">
        <v>468</v>
      </c>
      <c r="C354" s="349">
        <v>3525.75</v>
      </c>
      <c r="D354" s="350">
        <v>3547.1666666666665</v>
      </c>
      <c r="E354" s="350">
        <v>3491.8833333333332</v>
      </c>
      <c r="F354" s="350">
        <v>3458.0166666666669</v>
      </c>
      <c r="G354" s="350">
        <v>3402.7333333333336</v>
      </c>
      <c r="H354" s="350">
        <v>3581.0333333333328</v>
      </c>
      <c r="I354" s="350">
        <v>3636.3166666666666</v>
      </c>
      <c r="J354" s="350">
        <v>3670.1833333333325</v>
      </c>
      <c r="K354" s="349">
        <v>3602.45</v>
      </c>
      <c r="L354" s="349">
        <v>3513.3</v>
      </c>
      <c r="M354" s="349">
        <v>0.39843000000000001</v>
      </c>
      <c r="N354" s="1"/>
      <c r="O354" s="1"/>
    </row>
    <row r="355" spans="1:15" ht="12.75" customHeight="1">
      <c r="A355" s="30">
        <v>345</v>
      </c>
      <c r="B355" s="378" t="s">
        <v>271</v>
      </c>
      <c r="C355" s="349">
        <v>225.35</v>
      </c>
      <c r="D355" s="350">
        <v>227.23333333333335</v>
      </c>
      <c r="E355" s="350">
        <v>223.1166666666667</v>
      </c>
      <c r="F355" s="350">
        <v>220.88333333333335</v>
      </c>
      <c r="G355" s="350">
        <v>216.76666666666671</v>
      </c>
      <c r="H355" s="350">
        <v>229.4666666666667</v>
      </c>
      <c r="I355" s="350">
        <v>233.58333333333337</v>
      </c>
      <c r="J355" s="350">
        <v>235.81666666666669</v>
      </c>
      <c r="K355" s="349">
        <v>231.35</v>
      </c>
      <c r="L355" s="349">
        <v>225</v>
      </c>
      <c r="M355" s="349">
        <v>6.7036899999999999</v>
      </c>
      <c r="N355" s="1"/>
      <c r="O355" s="1"/>
    </row>
    <row r="356" spans="1:15" ht="12.75" customHeight="1">
      <c r="A356" s="30">
        <v>346</v>
      </c>
      <c r="B356" s="378" t="s">
        <v>172</v>
      </c>
      <c r="C356" s="349">
        <v>163.4</v>
      </c>
      <c r="D356" s="350">
        <v>164.66666666666669</v>
      </c>
      <c r="E356" s="350">
        <v>161.78333333333336</v>
      </c>
      <c r="F356" s="350">
        <v>160.16666666666669</v>
      </c>
      <c r="G356" s="350">
        <v>157.28333333333336</v>
      </c>
      <c r="H356" s="350">
        <v>166.28333333333336</v>
      </c>
      <c r="I356" s="350">
        <v>169.16666666666669</v>
      </c>
      <c r="J356" s="350">
        <v>170.78333333333336</v>
      </c>
      <c r="K356" s="349">
        <v>167.55</v>
      </c>
      <c r="L356" s="349">
        <v>163.05000000000001</v>
      </c>
      <c r="M356" s="349">
        <v>142.2226</v>
      </c>
      <c r="N356" s="1"/>
      <c r="O356" s="1"/>
    </row>
    <row r="357" spans="1:15" ht="12.75" customHeight="1">
      <c r="A357" s="30">
        <v>347</v>
      </c>
      <c r="B357" s="378" t="s">
        <v>469</v>
      </c>
      <c r="C357" s="349">
        <v>329.6</v>
      </c>
      <c r="D357" s="350">
        <v>332.73333333333335</v>
      </c>
      <c r="E357" s="350">
        <v>322.36666666666667</v>
      </c>
      <c r="F357" s="350">
        <v>315.13333333333333</v>
      </c>
      <c r="G357" s="350">
        <v>304.76666666666665</v>
      </c>
      <c r="H357" s="350">
        <v>339.9666666666667</v>
      </c>
      <c r="I357" s="350">
        <v>350.33333333333337</v>
      </c>
      <c r="J357" s="350">
        <v>357.56666666666672</v>
      </c>
      <c r="K357" s="349">
        <v>343.1</v>
      </c>
      <c r="L357" s="349">
        <v>325.5</v>
      </c>
      <c r="M357" s="349">
        <v>1.46024</v>
      </c>
      <c r="N357" s="1"/>
      <c r="O357" s="1"/>
    </row>
    <row r="358" spans="1:15" ht="12.75" customHeight="1">
      <c r="A358" s="30">
        <v>348</v>
      </c>
      <c r="B358" s="378" t="s">
        <v>173</v>
      </c>
      <c r="C358" s="349">
        <v>41019.800000000003</v>
      </c>
      <c r="D358" s="350">
        <v>41210.233333333337</v>
      </c>
      <c r="E358" s="350">
        <v>40549.716666666674</v>
      </c>
      <c r="F358" s="350">
        <v>40079.633333333339</v>
      </c>
      <c r="G358" s="350">
        <v>39419.116666666676</v>
      </c>
      <c r="H358" s="350">
        <v>41680.316666666673</v>
      </c>
      <c r="I358" s="350">
        <v>42340.833333333336</v>
      </c>
      <c r="J358" s="350">
        <v>42810.916666666672</v>
      </c>
      <c r="K358" s="349">
        <v>41870.75</v>
      </c>
      <c r="L358" s="349">
        <v>40740.15</v>
      </c>
      <c r="M358" s="349">
        <v>0.18653</v>
      </c>
      <c r="N358" s="1"/>
      <c r="O358" s="1"/>
    </row>
    <row r="359" spans="1:15" ht="12.75" customHeight="1">
      <c r="A359" s="30">
        <v>349</v>
      </c>
      <c r="B359" s="378" t="s">
        <v>174</v>
      </c>
      <c r="C359" s="349">
        <v>2096.9</v>
      </c>
      <c r="D359" s="350">
        <v>2116.85</v>
      </c>
      <c r="E359" s="350">
        <v>2063.7999999999997</v>
      </c>
      <c r="F359" s="350">
        <v>2030.6999999999998</v>
      </c>
      <c r="G359" s="350">
        <v>1977.6499999999996</v>
      </c>
      <c r="H359" s="350">
        <v>2149.9499999999998</v>
      </c>
      <c r="I359" s="350">
        <v>2203</v>
      </c>
      <c r="J359" s="350">
        <v>2236.1</v>
      </c>
      <c r="K359" s="349">
        <v>2169.9</v>
      </c>
      <c r="L359" s="349">
        <v>2083.75</v>
      </c>
      <c r="M359" s="349">
        <v>8.3405299999999993</v>
      </c>
      <c r="N359" s="1"/>
      <c r="O359" s="1"/>
    </row>
    <row r="360" spans="1:15" ht="12.75" customHeight="1">
      <c r="A360" s="30">
        <v>350</v>
      </c>
      <c r="B360" s="378" t="s">
        <v>473</v>
      </c>
      <c r="C360" s="349">
        <v>3837.4</v>
      </c>
      <c r="D360" s="350">
        <v>3842.6666666666665</v>
      </c>
      <c r="E360" s="350">
        <v>3713.3833333333332</v>
      </c>
      <c r="F360" s="350">
        <v>3589.3666666666668</v>
      </c>
      <c r="G360" s="350">
        <v>3460.0833333333335</v>
      </c>
      <c r="H360" s="350">
        <v>3966.6833333333329</v>
      </c>
      <c r="I360" s="350">
        <v>4095.9666666666667</v>
      </c>
      <c r="J360" s="350">
        <v>4219.9833333333327</v>
      </c>
      <c r="K360" s="349">
        <v>3971.95</v>
      </c>
      <c r="L360" s="349">
        <v>3718.65</v>
      </c>
      <c r="M360" s="349">
        <v>4.0413800000000002</v>
      </c>
      <c r="N360" s="1"/>
      <c r="O360" s="1"/>
    </row>
    <row r="361" spans="1:15" ht="12.75" customHeight="1">
      <c r="A361" s="30">
        <v>351</v>
      </c>
      <c r="B361" s="378" t="s">
        <v>175</v>
      </c>
      <c r="C361" s="349">
        <v>208.35</v>
      </c>
      <c r="D361" s="350">
        <v>209.58333333333334</v>
      </c>
      <c r="E361" s="350">
        <v>206.81666666666669</v>
      </c>
      <c r="F361" s="350">
        <v>205.28333333333336</v>
      </c>
      <c r="G361" s="350">
        <v>202.51666666666671</v>
      </c>
      <c r="H361" s="350">
        <v>211.11666666666667</v>
      </c>
      <c r="I361" s="350">
        <v>213.88333333333333</v>
      </c>
      <c r="J361" s="350">
        <v>215.41666666666666</v>
      </c>
      <c r="K361" s="349">
        <v>212.35</v>
      </c>
      <c r="L361" s="349">
        <v>208.05</v>
      </c>
      <c r="M361" s="349">
        <v>13.995139999999999</v>
      </c>
      <c r="N361" s="1"/>
      <c r="O361" s="1"/>
    </row>
    <row r="362" spans="1:15" ht="12.75" customHeight="1">
      <c r="A362" s="30">
        <v>352</v>
      </c>
      <c r="B362" s="378" t="s">
        <v>176</v>
      </c>
      <c r="C362" s="349">
        <v>118.5</v>
      </c>
      <c r="D362" s="350">
        <v>118.26666666666667</v>
      </c>
      <c r="E362" s="350">
        <v>117.03333333333333</v>
      </c>
      <c r="F362" s="350">
        <v>115.56666666666666</v>
      </c>
      <c r="G362" s="350">
        <v>114.33333333333333</v>
      </c>
      <c r="H362" s="350">
        <v>119.73333333333333</v>
      </c>
      <c r="I362" s="350">
        <v>120.96666666666665</v>
      </c>
      <c r="J362" s="350">
        <v>122.43333333333334</v>
      </c>
      <c r="K362" s="349">
        <v>119.5</v>
      </c>
      <c r="L362" s="349">
        <v>116.8</v>
      </c>
      <c r="M362" s="349">
        <v>55.572150000000001</v>
      </c>
      <c r="N362" s="1"/>
      <c r="O362" s="1"/>
    </row>
    <row r="363" spans="1:15" ht="12.75" customHeight="1">
      <c r="A363" s="30">
        <v>353</v>
      </c>
      <c r="B363" s="378" t="s">
        <v>177</v>
      </c>
      <c r="C363" s="349">
        <v>4292.45</v>
      </c>
      <c r="D363" s="350">
        <v>4305.1166666666659</v>
      </c>
      <c r="E363" s="350">
        <v>4267.3333333333321</v>
      </c>
      <c r="F363" s="350">
        <v>4242.2166666666662</v>
      </c>
      <c r="G363" s="350">
        <v>4204.4333333333325</v>
      </c>
      <c r="H363" s="350">
        <v>4330.2333333333318</v>
      </c>
      <c r="I363" s="350">
        <v>4368.0166666666664</v>
      </c>
      <c r="J363" s="350">
        <v>4393.1333333333314</v>
      </c>
      <c r="K363" s="349">
        <v>4342.8999999999996</v>
      </c>
      <c r="L363" s="349">
        <v>4280</v>
      </c>
      <c r="M363" s="349">
        <v>0.26579000000000003</v>
      </c>
      <c r="N363" s="1"/>
      <c r="O363" s="1"/>
    </row>
    <row r="364" spans="1:15" ht="12.75" customHeight="1">
      <c r="A364" s="30">
        <v>354</v>
      </c>
      <c r="B364" s="378" t="s">
        <v>274</v>
      </c>
      <c r="C364" s="349">
        <v>15529.8</v>
      </c>
      <c r="D364" s="350">
        <v>15500.116666666667</v>
      </c>
      <c r="E364" s="350">
        <v>15229.683333333334</v>
      </c>
      <c r="F364" s="350">
        <v>14929.566666666668</v>
      </c>
      <c r="G364" s="350">
        <v>14659.133333333335</v>
      </c>
      <c r="H364" s="350">
        <v>15800.233333333334</v>
      </c>
      <c r="I364" s="350">
        <v>16070.666666666664</v>
      </c>
      <c r="J364" s="350">
        <v>16370.783333333333</v>
      </c>
      <c r="K364" s="349">
        <v>15770.55</v>
      </c>
      <c r="L364" s="349">
        <v>15200</v>
      </c>
      <c r="M364" s="349">
        <v>9.0819999999999998E-2</v>
      </c>
      <c r="N364" s="1"/>
      <c r="O364" s="1"/>
    </row>
    <row r="365" spans="1:15" ht="12.75" customHeight="1">
      <c r="A365" s="30">
        <v>355</v>
      </c>
      <c r="B365" s="378" t="s">
        <v>480</v>
      </c>
      <c r="C365" s="349">
        <v>4574.6499999999996</v>
      </c>
      <c r="D365" s="350">
        <v>4609.6166666666659</v>
      </c>
      <c r="E365" s="350">
        <v>4520.0333333333319</v>
      </c>
      <c r="F365" s="350">
        <v>4465.4166666666661</v>
      </c>
      <c r="G365" s="350">
        <v>4375.8333333333321</v>
      </c>
      <c r="H365" s="350">
        <v>4664.2333333333318</v>
      </c>
      <c r="I365" s="350">
        <v>4753.8166666666657</v>
      </c>
      <c r="J365" s="350">
        <v>4808.4333333333316</v>
      </c>
      <c r="K365" s="349">
        <v>4699.2</v>
      </c>
      <c r="L365" s="349">
        <v>4555</v>
      </c>
      <c r="M365" s="349">
        <v>5.11E-2</v>
      </c>
      <c r="N365" s="1"/>
      <c r="O365" s="1"/>
    </row>
    <row r="366" spans="1:15" ht="12.75" customHeight="1">
      <c r="A366" s="30">
        <v>356</v>
      </c>
      <c r="B366" s="378" t="s">
        <v>474</v>
      </c>
      <c r="C366" s="349" t="e">
        <v>#N/A</v>
      </c>
      <c r="D366" s="350" t="e">
        <v>#N/A</v>
      </c>
      <c r="E366" s="350" t="e">
        <v>#N/A</v>
      </c>
      <c r="F366" s="350" t="e">
        <v>#N/A</v>
      </c>
      <c r="G366" s="350" t="e">
        <v>#N/A</v>
      </c>
      <c r="H366" s="350" t="e">
        <v>#N/A</v>
      </c>
      <c r="I366" s="350" t="e">
        <v>#N/A</v>
      </c>
      <c r="J366" s="350" t="e">
        <v>#N/A</v>
      </c>
      <c r="K366" s="349" t="e">
        <v>#N/A</v>
      </c>
      <c r="L366" s="349" t="e">
        <v>#N/A</v>
      </c>
      <c r="M366" s="349" t="e">
        <v>#N/A</v>
      </c>
      <c r="N366" s="1"/>
      <c r="O366" s="1"/>
    </row>
    <row r="367" spans="1:15" ht="12.75" customHeight="1">
      <c r="A367" s="30">
        <v>357</v>
      </c>
      <c r="B367" s="378" t="s">
        <v>475</v>
      </c>
      <c r="C367" s="349">
        <v>976.15</v>
      </c>
      <c r="D367" s="350">
        <v>968.7166666666667</v>
      </c>
      <c r="E367" s="350">
        <v>947.43333333333339</v>
      </c>
      <c r="F367" s="350">
        <v>918.7166666666667</v>
      </c>
      <c r="G367" s="350">
        <v>897.43333333333339</v>
      </c>
      <c r="H367" s="350">
        <v>997.43333333333339</v>
      </c>
      <c r="I367" s="350">
        <v>1018.7166666666667</v>
      </c>
      <c r="J367" s="350">
        <v>1047.4333333333334</v>
      </c>
      <c r="K367" s="349">
        <v>990</v>
      </c>
      <c r="L367" s="349">
        <v>940</v>
      </c>
      <c r="M367" s="349">
        <v>6.1072699999999998</v>
      </c>
      <c r="N367" s="1"/>
      <c r="O367" s="1"/>
    </row>
    <row r="368" spans="1:15" ht="12.75" customHeight="1">
      <c r="A368" s="30">
        <v>358</v>
      </c>
      <c r="B368" s="378" t="s">
        <v>178</v>
      </c>
      <c r="C368" s="349">
        <v>2426.3000000000002</v>
      </c>
      <c r="D368" s="350">
        <v>2426.1333333333337</v>
      </c>
      <c r="E368" s="350">
        <v>2398.9666666666672</v>
      </c>
      <c r="F368" s="350">
        <v>2371.6333333333337</v>
      </c>
      <c r="G368" s="350">
        <v>2344.4666666666672</v>
      </c>
      <c r="H368" s="350">
        <v>2453.4666666666672</v>
      </c>
      <c r="I368" s="350">
        <v>2480.6333333333341</v>
      </c>
      <c r="J368" s="350">
        <v>2507.9666666666672</v>
      </c>
      <c r="K368" s="349">
        <v>2453.3000000000002</v>
      </c>
      <c r="L368" s="349">
        <v>2398.8000000000002</v>
      </c>
      <c r="M368" s="349">
        <v>1.8748100000000001</v>
      </c>
      <c r="N368" s="1"/>
      <c r="O368" s="1"/>
    </row>
    <row r="369" spans="1:15" ht="12.75" customHeight="1">
      <c r="A369" s="30">
        <v>359</v>
      </c>
      <c r="B369" s="378" t="s">
        <v>179</v>
      </c>
      <c r="C369" s="349">
        <v>2505.6</v>
      </c>
      <c r="D369" s="350">
        <v>2527.3333333333335</v>
      </c>
      <c r="E369" s="350">
        <v>2471.8666666666668</v>
      </c>
      <c r="F369" s="350">
        <v>2438.1333333333332</v>
      </c>
      <c r="G369" s="350">
        <v>2382.6666666666665</v>
      </c>
      <c r="H369" s="350">
        <v>2561.0666666666671</v>
      </c>
      <c r="I369" s="350">
        <v>2616.5333333333333</v>
      </c>
      <c r="J369" s="350">
        <v>2650.2666666666673</v>
      </c>
      <c r="K369" s="349">
        <v>2582.8000000000002</v>
      </c>
      <c r="L369" s="349">
        <v>2493.6</v>
      </c>
      <c r="M369" s="349">
        <v>3.2480899999999999</v>
      </c>
      <c r="N369" s="1"/>
      <c r="O369" s="1"/>
    </row>
    <row r="370" spans="1:15" ht="12.75" customHeight="1">
      <c r="A370" s="30">
        <v>360</v>
      </c>
      <c r="B370" s="378" t="s">
        <v>180</v>
      </c>
      <c r="C370" s="349">
        <v>37.5</v>
      </c>
      <c r="D370" s="350">
        <v>37.5</v>
      </c>
      <c r="E370" s="350">
        <v>37.200000000000003</v>
      </c>
      <c r="F370" s="350">
        <v>36.900000000000006</v>
      </c>
      <c r="G370" s="350">
        <v>36.600000000000009</v>
      </c>
      <c r="H370" s="350">
        <v>37.799999999999997</v>
      </c>
      <c r="I370" s="350">
        <v>38.099999999999994</v>
      </c>
      <c r="J370" s="350">
        <v>38.399999999999991</v>
      </c>
      <c r="K370" s="349">
        <v>37.799999999999997</v>
      </c>
      <c r="L370" s="349">
        <v>37.200000000000003</v>
      </c>
      <c r="M370" s="349">
        <v>346.70089999999999</v>
      </c>
      <c r="N370" s="1"/>
      <c r="O370" s="1"/>
    </row>
    <row r="371" spans="1:15" ht="12.75" customHeight="1">
      <c r="A371" s="30">
        <v>361</v>
      </c>
      <c r="B371" s="378" t="s">
        <v>471</v>
      </c>
      <c r="C371" s="349">
        <v>421.4</v>
      </c>
      <c r="D371" s="350">
        <v>429.43333333333334</v>
      </c>
      <c r="E371" s="350">
        <v>408.86666666666667</v>
      </c>
      <c r="F371" s="350">
        <v>396.33333333333331</v>
      </c>
      <c r="G371" s="350">
        <v>375.76666666666665</v>
      </c>
      <c r="H371" s="350">
        <v>441.9666666666667</v>
      </c>
      <c r="I371" s="350">
        <v>462.53333333333342</v>
      </c>
      <c r="J371" s="350">
        <v>475.06666666666672</v>
      </c>
      <c r="K371" s="349">
        <v>450</v>
      </c>
      <c r="L371" s="349">
        <v>416.9</v>
      </c>
      <c r="M371" s="349">
        <v>5.0887000000000002</v>
      </c>
      <c r="N371" s="1"/>
      <c r="O371" s="1"/>
    </row>
    <row r="372" spans="1:15" ht="12.75" customHeight="1">
      <c r="A372" s="30">
        <v>362</v>
      </c>
      <c r="B372" s="378" t="s">
        <v>472</v>
      </c>
      <c r="C372" s="349">
        <v>261.55</v>
      </c>
      <c r="D372" s="350">
        <v>265.08333333333331</v>
      </c>
      <c r="E372" s="350">
        <v>252.76666666666665</v>
      </c>
      <c r="F372" s="350">
        <v>243.98333333333335</v>
      </c>
      <c r="G372" s="350">
        <v>231.66666666666669</v>
      </c>
      <c r="H372" s="350">
        <v>273.86666666666662</v>
      </c>
      <c r="I372" s="350">
        <v>286.18333333333334</v>
      </c>
      <c r="J372" s="350">
        <v>294.96666666666658</v>
      </c>
      <c r="K372" s="349">
        <v>277.39999999999998</v>
      </c>
      <c r="L372" s="349">
        <v>256.3</v>
      </c>
      <c r="M372" s="349">
        <v>4.0124300000000002</v>
      </c>
      <c r="N372" s="1"/>
      <c r="O372" s="1"/>
    </row>
    <row r="373" spans="1:15" ht="12.75" customHeight="1">
      <c r="A373" s="30">
        <v>363</v>
      </c>
      <c r="B373" s="378" t="s">
        <v>272</v>
      </c>
      <c r="C373" s="349">
        <v>2380.9499999999998</v>
      </c>
      <c r="D373" s="350">
        <v>2377.7333333333331</v>
      </c>
      <c r="E373" s="350">
        <v>2341.2166666666662</v>
      </c>
      <c r="F373" s="350">
        <v>2301.4833333333331</v>
      </c>
      <c r="G373" s="350">
        <v>2264.9666666666662</v>
      </c>
      <c r="H373" s="350">
        <v>2417.4666666666662</v>
      </c>
      <c r="I373" s="350">
        <v>2453.9833333333336</v>
      </c>
      <c r="J373" s="350">
        <v>2493.7166666666662</v>
      </c>
      <c r="K373" s="349">
        <v>2414.25</v>
      </c>
      <c r="L373" s="349">
        <v>2338</v>
      </c>
      <c r="M373" s="349">
        <v>3.3851399999999998</v>
      </c>
      <c r="N373" s="1"/>
      <c r="O373" s="1"/>
    </row>
    <row r="374" spans="1:15" ht="12.75" customHeight="1">
      <c r="A374" s="30">
        <v>364</v>
      </c>
      <c r="B374" s="378" t="s">
        <v>476</v>
      </c>
      <c r="C374" s="349">
        <v>716.6</v>
      </c>
      <c r="D374" s="350">
        <v>721.0333333333333</v>
      </c>
      <c r="E374" s="350">
        <v>699.06666666666661</v>
      </c>
      <c r="F374" s="350">
        <v>681.5333333333333</v>
      </c>
      <c r="G374" s="350">
        <v>659.56666666666661</v>
      </c>
      <c r="H374" s="350">
        <v>738.56666666666661</v>
      </c>
      <c r="I374" s="350">
        <v>760.5333333333333</v>
      </c>
      <c r="J374" s="350">
        <v>778.06666666666661</v>
      </c>
      <c r="K374" s="349">
        <v>743</v>
      </c>
      <c r="L374" s="349">
        <v>703.5</v>
      </c>
      <c r="M374" s="349">
        <v>0.50107000000000002</v>
      </c>
      <c r="N374" s="1"/>
      <c r="O374" s="1"/>
    </row>
    <row r="375" spans="1:15" ht="12.75" customHeight="1">
      <c r="A375" s="30">
        <v>365</v>
      </c>
      <c r="B375" s="378" t="s">
        <v>477</v>
      </c>
      <c r="C375" s="349">
        <v>1935.2</v>
      </c>
      <c r="D375" s="350">
        <v>1946.9166666666667</v>
      </c>
      <c r="E375" s="350">
        <v>1918.2833333333335</v>
      </c>
      <c r="F375" s="350">
        <v>1901.3666666666668</v>
      </c>
      <c r="G375" s="350">
        <v>1872.7333333333336</v>
      </c>
      <c r="H375" s="350">
        <v>1963.8333333333335</v>
      </c>
      <c r="I375" s="350">
        <v>1992.4666666666667</v>
      </c>
      <c r="J375" s="350">
        <v>2009.3833333333334</v>
      </c>
      <c r="K375" s="349">
        <v>1975.55</v>
      </c>
      <c r="L375" s="349">
        <v>1930</v>
      </c>
      <c r="M375" s="349">
        <v>0.68208000000000002</v>
      </c>
      <c r="N375" s="1"/>
      <c r="O375" s="1"/>
    </row>
    <row r="376" spans="1:15" ht="12.75" customHeight="1">
      <c r="A376" s="30">
        <v>366</v>
      </c>
      <c r="B376" s="378" t="s">
        <v>847</v>
      </c>
      <c r="C376" s="349">
        <v>243.25</v>
      </c>
      <c r="D376" s="350">
        <v>246.03333333333333</v>
      </c>
      <c r="E376" s="350">
        <v>237.31666666666666</v>
      </c>
      <c r="F376" s="350">
        <v>231.38333333333333</v>
      </c>
      <c r="G376" s="350">
        <v>222.66666666666666</v>
      </c>
      <c r="H376" s="350">
        <v>251.96666666666667</v>
      </c>
      <c r="I376" s="350">
        <v>260.68333333333328</v>
      </c>
      <c r="J376" s="350">
        <v>266.61666666666667</v>
      </c>
      <c r="K376" s="349">
        <v>254.75</v>
      </c>
      <c r="L376" s="349">
        <v>240.1</v>
      </c>
      <c r="M376" s="349">
        <v>26.156410000000001</v>
      </c>
      <c r="N376" s="1"/>
      <c r="O376" s="1"/>
    </row>
    <row r="377" spans="1:15" ht="12.75" customHeight="1">
      <c r="A377" s="30">
        <v>367</v>
      </c>
      <c r="B377" s="378" t="s">
        <v>181</v>
      </c>
      <c r="C377" s="349">
        <v>198.15</v>
      </c>
      <c r="D377" s="350">
        <v>197.56666666666669</v>
      </c>
      <c r="E377" s="350">
        <v>196.13333333333338</v>
      </c>
      <c r="F377" s="350">
        <v>194.1166666666667</v>
      </c>
      <c r="G377" s="350">
        <v>192.68333333333339</v>
      </c>
      <c r="H377" s="350">
        <v>199.58333333333337</v>
      </c>
      <c r="I377" s="350">
        <v>201.01666666666671</v>
      </c>
      <c r="J377" s="350">
        <v>203.03333333333336</v>
      </c>
      <c r="K377" s="349">
        <v>199</v>
      </c>
      <c r="L377" s="349">
        <v>195.55</v>
      </c>
      <c r="M377" s="349">
        <v>80.119789999999995</v>
      </c>
      <c r="N377" s="1"/>
      <c r="O377" s="1"/>
    </row>
    <row r="378" spans="1:15" ht="12.75" customHeight="1">
      <c r="A378" s="30">
        <v>368</v>
      </c>
      <c r="B378" s="378" t="s">
        <v>291</v>
      </c>
      <c r="C378" s="349">
        <v>3121.95</v>
      </c>
      <c r="D378" s="350">
        <v>3105.65</v>
      </c>
      <c r="E378" s="350">
        <v>3061.3</v>
      </c>
      <c r="F378" s="350">
        <v>3000.65</v>
      </c>
      <c r="G378" s="350">
        <v>2956.3</v>
      </c>
      <c r="H378" s="350">
        <v>3166.3</v>
      </c>
      <c r="I378" s="350">
        <v>3210.6499999999996</v>
      </c>
      <c r="J378" s="350">
        <v>3271.3</v>
      </c>
      <c r="K378" s="349">
        <v>3150</v>
      </c>
      <c r="L378" s="349">
        <v>3045</v>
      </c>
      <c r="M378" s="349">
        <v>0.83411000000000002</v>
      </c>
      <c r="N378" s="1"/>
      <c r="O378" s="1"/>
    </row>
    <row r="379" spans="1:15" ht="12.75" customHeight="1">
      <c r="A379" s="30">
        <v>369</v>
      </c>
      <c r="B379" s="378" t="s">
        <v>848</v>
      </c>
      <c r="C379" s="349">
        <v>338.85</v>
      </c>
      <c r="D379" s="350">
        <v>342.11666666666662</v>
      </c>
      <c r="E379" s="350">
        <v>332.73333333333323</v>
      </c>
      <c r="F379" s="350">
        <v>326.61666666666662</v>
      </c>
      <c r="G379" s="350">
        <v>317.23333333333323</v>
      </c>
      <c r="H379" s="350">
        <v>348.23333333333323</v>
      </c>
      <c r="I379" s="350">
        <v>357.61666666666656</v>
      </c>
      <c r="J379" s="350">
        <v>363.73333333333323</v>
      </c>
      <c r="K379" s="349">
        <v>351.5</v>
      </c>
      <c r="L379" s="349">
        <v>336</v>
      </c>
      <c r="M379" s="349">
        <v>6.0057999999999998</v>
      </c>
      <c r="N379" s="1"/>
      <c r="O379" s="1"/>
    </row>
    <row r="380" spans="1:15" ht="12.75" customHeight="1">
      <c r="A380" s="30">
        <v>370</v>
      </c>
      <c r="B380" s="378" t="s">
        <v>273</v>
      </c>
      <c r="C380" s="349">
        <v>446.35</v>
      </c>
      <c r="D380" s="350">
        <v>445.70000000000005</v>
      </c>
      <c r="E380" s="350">
        <v>439.60000000000008</v>
      </c>
      <c r="F380" s="350">
        <v>432.85</v>
      </c>
      <c r="G380" s="350">
        <v>426.75000000000006</v>
      </c>
      <c r="H380" s="350">
        <v>452.4500000000001</v>
      </c>
      <c r="I380" s="350">
        <v>458.55</v>
      </c>
      <c r="J380" s="350">
        <v>465.30000000000013</v>
      </c>
      <c r="K380" s="349">
        <v>451.8</v>
      </c>
      <c r="L380" s="349">
        <v>438.95</v>
      </c>
      <c r="M380" s="349">
        <v>8.0145999999999997</v>
      </c>
      <c r="N380" s="1"/>
      <c r="O380" s="1"/>
    </row>
    <row r="381" spans="1:15" ht="12.75" customHeight="1">
      <c r="A381" s="30">
        <v>371</v>
      </c>
      <c r="B381" s="378" t="s">
        <v>478</v>
      </c>
      <c r="C381" s="349">
        <v>666.6</v>
      </c>
      <c r="D381" s="350">
        <v>664.56666666666661</v>
      </c>
      <c r="E381" s="350">
        <v>657.13333333333321</v>
      </c>
      <c r="F381" s="350">
        <v>647.66666666666663</v>
      </c>
      <c r="G381" s="350">
        <v>640.23333333333323</v>
      </c>
      <c r="H381" s="350">
        <v>674.03333333333319</v>
      </c>
      <c r="I381" s="350">
        <v>681.46666666666658</v>
      </c>
      <c r="J381" s="350">
        <v>690.93333333333317</v>
      </c>
      <c r="K381" s="349">
        <v>672</v>
      </c>
      <c r="L381" s="349">
        <v>655.1</v>
      </c>
      <c r="M381" s="349">
        <v>1.41272</v>
      </c>
      <c r="N381" s="1"/>
      <c r="O381" s="1"/>
    </row>
    <row r="382" spans="1:15" ht="12.75" customHeight="1">
      <c r="A382" s="30">
        <v>372</v>
      </c>
      <c r="B382" s="378" t="s">
        <v>479</v>
      </c>
      <c r="C382" s="349">
        <v>120.25</v>
      </c>
      <c r="D382" s="350">
        <v>119.41666666666667</v>
      </c>
      <c r="E382" s="350">
        <v>117.83333333333334</v>
      </c>
      <c r="F382" s="350">
        <v>115.41666666666667</v>
      </c>
      <c r="G382" s="350">
        <v>113.83333333333334</v>
      </c>
      <c r="H382" s="350">
        <v>121.83333333333334</v>
      </c>
      <c r="I382" s="350">
        <v>123.41666666666669</v>
      </c>
      <c r="J382" s="350">
        <v>125.83333333333334</v>
      </c>
      <c r="K382" s="349">
        <v>121</v>
      </c>
      <c r="L382" s="349">
        <v>117</v>
      </c>
      <c r="M382" s="349">
        <v>3.2926799999999998</v>
      </c>
      <c r="N382" s="1"/>
      <c r="O382" s="1"/>
    </row>
    <row r="383" spans="1:15" ht="12.75" customHeight="1">
      <c r="A383" s="30">
        <v>373</v>
      </c>
      <c r="B383" s="378" t="s">
        <v>183</v>
      </c>
      <c r="C383" s="349">
        <v>1562</v>
      </c>
      <c r="D383" s="350">
        <v>1557.4666666666665</v>
      </c>
      <c r="E383" s="350">
        <v>1536.4833333333329</v>
      </c>
      <c r="F383" s="350">
        <v>1510.9666666666665</v>
      </c>
      <c r="G383" s="350">
        <v>1489.9833333333329</v>
      </c>
      <c r="H383" s="350">
        <v>1582.9833333333329</v>
      </c>
      <c r="I383" s="350">
        <v>1603.9666666666665</v>
      </c>
      <c r="J383" s="350">
        <v>1629.4833333333329</v>
      </c>
      <c r="K383" s="349">
        <v>1578.45</v>
      </c>
      <c r="L383" s="349">
        <v>1531.95</v>
      </c>
      <c r="M383" s="349">
        <v>7.3630899999999997</v>
      </c>
      <c r="N383" s="1"/>
      <c r="O383" s="1"/>
    </row>
    <row r="384" spans="1:15" ht="12.75" customHeight="1">
      <c r="A384" s="30">
        <v>374</v>
      </c>
      <c r="B384" s="378" t="s">
        <v>481</v>
      </c>
      <c r="C384" s="349">
        <v>611.54999999999995</v>
      </c>
      <c r="D384" s="350">
        <v>623.2833333333333</v>
      </c>
      <c r="E384" s="350">
        <v>595.11666666666656</v>
      </c>
      <c r="F384" s="350">
        <v>578.68333333333328</v>
      </c>
      <c r="G384" s="350">
        <v>550.51666666666654</v>
      </c>
      <c r="H384" s="350">
        <v>639.71666666666658</v>
      </c>
      <c r="I384" s="350">
        <v>667.88333333333333</v>
      </c>
      <c r="J384" s="350">
        <v>684.31666666666661</v>
      </c>
      <c r="K384" s="349">
        <v>651.45000000000005</v>
      </c>
      <c r="L384" s="349">
        <v>606.85</v>
      </c>
      <c r="M384" s="349">
        <v>4.3262499999999999</v>
      </c>
      <c r="N384" s="1"/>
      <c r="O384" s="1"/>
    </row>
    <row r="385" spans="1:15" ht="12.75" customHeight="1">
      <c r="A385" s="30">
        <v>375</v>
      </c>
      <c r="B385" s="378" t="s">
        <v>483</v>
      </c>
      <c r="C385" s="349">
        <v>934.75</v>
      </c>
      <c r="D385" s="350">
        <v>944.25</v>
      </c>
      <c r="E385" s="350">
        <v>918.5</v>
      </c>
      <c r="F385" s="350">
        <v>902.25</v>
      </c>
      <c r="G385" s="350">
        <v>876.5</v>
      </c>
      <c r="H385" s="350">
        <v>960.5</v>
      </c>
      <c r="I385" s="350">
        <v>986.25</v>
      </c>
      <c r="J385" s="350">
        <v>1002.5</v>
      </c>
      <c r="K385" s="349">
        <v>970</v>
      </c>
      <c r="L385" s="349">
        <v>928</v>
      </c>
      <c r="M385" s="349">
        <v>2.3825799999999999</v>
      </c>
      <c r="N385" s="1"/>
      <c r="O385" s="1"/>
    </row>
    <row r="386" spans="1:15" ht="12.75" customHeight="1">
      <c r="A386" s="30">
        <v>376</v>
      </c>
      <c r="B386" s="378" t="s">
        <v>849</v>
      </c>
      <c r="C386" s="349">
        <v>100.15</v>
      </c>
      <c r="D386" s="350">
        <v>100.86666666666667</v>
      </c>
      <c r="E386" s="350">
        <v>98.883333333333354</v>
      </c>
      <c r="F386" s="350">
        <v>97.616666666666674</v>
      </c>
      <c r="G386" s="350">
        <v>95.633333333333354</v>
      </c>
      <c r="H386" s="350">
        <v>102.13333333333335</v>
      </c>
      <c r="I386" s="350">
        <v>104.11666666666667</v>
      </c>
      <c r="J386" s="350">
        <v>105.38333333333335</v>
      </c>
      <c r="K386" s="349">
        <v>102.85</v>
      </c>
      <c r="L386" s="349">
        <v>99.6</v>
      </c>
      <c r="M386" s="349">
        <v>4.96889</v>
      </c>
      <c r="N386" s="1"/>
      <c r="O386" s="1"/>
    </row>
    <row r="387" spans="1:15" ht="12.75" customHeight="1">
      <c r="A387" s="30">
        <v>377</v>
      </c>
      <c r="B387" s="378" t="s">
        <v>485</v>
      </c>
      <c r="C387" s="349">
        <v>221</v>
      </c>
      <c r="D387" s="350">
        <v>222.66666666666666</v>
      </c>
      <c r="E387" s="350">
        <v>218.33333333333331</v>
      </c>
      <c r="F387" s="350">
        <v>215.66666666666666</v>
      </c>
      <c r="G387" s="350">
        <v>211.33333333333331</v>
      </c>
      <c r="H387" s="350">
        <v>225.33333333333331</v>
      </c>
      <c r="I387" s="350">
        <v>229.66666666666663</v>
      </c>
      <c r="J387" s="350">
        <v>232.33333333333331</v>
      </c>
      <c r="K387" s="349">
        <v>227</v>
      </c>
      <c r="L387" s="349">
        <v>220</v>
      </c>
      <c r="M387" s="349">
        <v>15.17775</v>
      </c>
      <c r="N387" s="1"/>
      <c r="O387" s="1"/>
    </row>
    <row r="388" spans="1:15" ht="12.75" customHeight="1">
      <c r="A388" s="30">
        <v>378</v>
      </c>
      <c r="B388" s="378" t="s">
        <v>486</v>
      </c>
      <c r="C388" s="349">
        <v>788.9</v>
      </c>
      <c r="D388" s="350">
        <v>797.26666666666677</v>
      </c>
      <c r="E388" s="350">
        <v>777.13333333333355</v>
      </c>
      <c r="F388" s="350">
        <v>765.36666666666679</v>
      </c>
      <c r="G388" s="350">
        <v>745.23333333333358</v>
      </c>
      <c r="H388" s="350">
        <v>809.03333333333353</v>
      </c>
      <c r="I388" s="350">
        <v>829.16666666666674</v>
      </c>
      <c r="J388" s="350">
        <v>840.93333333333351</v>
      </c>
      <c r="K388" s="349">
        <v>817.4</v>
      </c>
      <c r="L388" s="349">
        <v>785.5</v>
      </c>
      <c r="M388" s="349">
        <v>0.75532999999999995</v>
      </c>
      <c r="N388" s="1"/>
      <c r="O388" s="1"/>
    </row>
    <row r="389" spans="1:15" ht="12.75" customHeight="1">
      <c r="A389" s="30">
        <v>379</v>
      </c>
      <c r="B389" s="378" t="s">
        <v>487</v>
      </c>
      <c r="C389" s="349">
        <v>242.7</v>
      </c>
      <c r="D389" s="350">
        <v>243.63333333333333</v>
      </c>
      <c r="E389" s="350">
        <v>239.91666666666666</v>
      </c>
      <c r="F389" s="350">
        <v>237.13333333333333</v>
      </c>
      <c r="G389" s="350">
        <v>233.41666666666666</v>
      </c>
      <c r="H389" s="350">
        <v>246.41666666666666</v>
      </c>
      <c r="I389" s="350">
        <v>250.13333333333335</v>
      </c>
      <c r="J389" s="350">
        <v>252.91666666666666</v>
      </c>
      <c r="K389" s="349">
        <v>247.35</v>
      </c>
      <c r="L389" s="349">
        <v>240.85</v>
      </c>
      <c r="M389" s="349">
        <v>1.4789600000000001</v>
      </c>
      <c r="N389" s="1"/>
      <c r="O389" s="1"/>
    </row>
    <row r="390" spans="1:15" ht="12.75" customHeight="1">
      <c r="A390" s="30">
        <v>380</v>
      </c>
      <c r="B390" s="378" t="s">
        <v>184</v>
      </c>
      <c r="C390" s="349">
        <v>823.95</v>
      </c>
      <c r="D390" s="350">
        <v>822.85</v>
      </c>
      <c r="E390" s="350">
        <v>806.5</v>
      </c>
      <c r="F390" s="350">
        <v>789.05</v>
      </c>
      <c r="G390" s="350">
        <v>772.69999999999993</v>
      </c>
      <c r="H390" s="350">
        <v>840.30000000000007</v>
      </c>
      <c r="I390" s="350">
        <v>856.6500000000002</v>
      </c>
      <c r="J390" s="350">
        <v>874.10000000000014</v>
      </c>
      <c r="K390" s="349">
        <v>839.2</v>
      </c>
      <c r="L390" s="349">
        <v>805.4</v>
      </c>
      <c r="M390" s="349">
        <v>9.1284799999999997</v>
      </c>
      <c r="N390" s="1"/>
      <c r="O390" s="1"/>
    </row>
    <row r="391" spans="1:15" ht="12.75" customHeight="1">
      <c r="A391" s="30">
        <v>381</v>
      </c>
      <c r="B391" s="378" t="s">
        <v>489</v>
      </c>
      <c r="C391" s="349">
        <v>2198.15</v>
      </c>
      <c r="D391" s="350">
        <v>2193.5833333333335</v>
      </c>
      <c r="E391" s="350">
        <v>2162.166666666667</v>
      </c>
      <c r="F391" s="350">
        <v>2126.1833333333334</v>
      </c>
      <c r="G391" s="350">
        <v>2094.7666666666669</v>
      </c>
      <c r="H391" s="350">
        <v>2229.5666666666671</v>
      </c>
      <c r="I391" s="350">
        <v>2260.983333333334</v>
      </c>
      <c r="J391" s="350">
        <v>2296.9666666666672</v>
      </c>
      <c r="K391" s="349">
        <v>2225</v>
      </c>
      <c r="L391" s="349">
        <v>2157.6</v>
      </c>
      <c r="M391" s="349">
        <v>0.16112000000000001</v>
      </c>
      <c r="N391" s="1"/>
      <c r="O391" s="1"/>
    </row>
    <row r="392" spans="1:15" ht="12.75" customHeight="1">
      <c r="A392" s="30">
        <v>382</v>
      </c>
      <c r="B392" s="378" t="s">
        <v>185</v>
      </c>
      <c r="C392" s="349">
        <v>137.94999999999999</v>
      </c>
      <c r="D392" s="350">
        <v>139.04999999999998</v>
      </c>
      <c r="E392" s="350">
        <v>136.39999999999998</v>
      </c>
      <c r="F392" s="350">
        <v>134.85</v>
      </c>
      <c r="G392" s="350">
        <v>132.19999999999999</v>
      </c>
      <c r="H392" s="350">
        <v>140.59999999999997</v>
      </c>
      <c r="I392" s="350">
        <v>143.25</v>
      </c>
      <c r="J392" s="350">
        <v>144.79999999999995</v>
      </c>
      <c r="K392" s="349">
        <v>141.69999999999999</v>
      </c>
      <c r="L392" s="349">
        <v>137.5</v>
      </c>
      <c r="M392" s="349">
        <v>88.204369999999997</v>
      </c>
      <c r="N392" s="1"/>
      <c r="O392" s="1"/>
    </row>
    <row r="393" spans="1:15" ht="12.75" customHeight="1">
      <c r="A393" s="30">
        <v>383</v>
      </c>
      <c r="B393" s="378" t="s">
        <v>488</v>
      </c>
      <c r="C393" s="349">
        <v>71.400000000000006</v>
      </c>
      <c r="D393" s="350">
        <v>72.016666666666666</v>
      </c>
      <c r="E393" s="350">
        <v>70.383333333333326</v>
      </c>
      <c r="F393" s="350">
        <v>69.36666666666666</v>
      </c>
      <c r="G393" s="350">
        <v>67.73333333333332</v>
      </c>
      <c r="H393" s="350">
        <v>73.033333333333331</v>
      </c>
      <c r="I393" s="350">
        <v>74.666666666666686</v>
      </c>
      <c r="J393" s="350">
        <v>75.683333333333337</v>
      </c>
      <c r="K393" s="349">
        <v>73.650000000000006</v>
      </c>
      <c r="L393" s="349">
        <v>71</v>
      </c>
      <c r="M393" s="349">
        <v>14.542540000000001</v>
      </c>
      <c r="N393" s="1"/>
      <c r="O393" s="1"/>
    </row>
    <row r="394" spans="1:15" ht="12.75" customHeight="1">
      <c r="A394" s="30">
        <v>384</v>
      </c>
      <c r="B394" s="378" t="s">
        <v>186</v>
      </c>
      <c r="C394" s="349">
        <v>125.5</v>
      </c>
      <c r="D394" s="350">
        <v>125.76666666666665</v>
      </c>
      <c r="E394" s="350">
        <v>124.0833333333333</v>
      </c>
      <c r="F394" s="350">
        <v>122.66666666666664</v>
      </c>
      <c r="G394" s="350">
        <v>120.98333333333329</v>
      </c>
      <c r="H394" s="350">
        <v>127.18333333333331</v>
      </c>
      <c r="I394" s="350">
        <v>128.86666666666665</v>
      </c>
      <c r="J394" s="350">
        <v>130.2833333333333</v>
      </c>
      <c r="K394" s="349">
        <v>127.45</v>
      </c>
      <c r="L394" s="349">
        <v>124.35</v>
      </c>
      <c r="M394" s="349">
        <v>26.670970000000001</v>
      </c>
      <c r="N394" s="1"/>
      <c r="O394" s="1"/>
    </row>
    <row r="395" spans="1:15" ht="12.75" customHeight="1">
      <c r="A395" s="30">
        <v>385</v>
      </c>
      <c r="B395" s="378" t="s">
        <v>490</v>
      </c>
      <c r="C395" s="349">
        <v>156.15</v>
      </c>
      <c r="D395" s="350">
        <v>156.61666666666667</v>
      </c>
      <c r="E395" s="350">
        <v>153.83333333333334</v>
      </c>
      <c r="F395" s="350">
        <v>151.51666666666668</v>
      </c>
      <c r="G395" s="350">
        <v>148.73333333333335</v>
      </c>
      <c r="H395" s="350">
        <v>158.93333333333334</v>
      </c>
      <c r="I395" s="350">
        <v>161.71666666666664</v>
      </c>
      <c r="J395" s="350">
        <v>164.03333333333333</v>
      </c>
      <c r="K395" s="349">
        <v>159.4</v>
      </c>
      <c r="L395" s="349">
        <v>154.30000000000001</v>
      </c>
      <c r="M395" s="349">
        <v>24.502389999999998</v>
      </c>
      <c r="N395" s="1"/>
      <c r="O395" s="1"/>
    </row>
    <row r="396" spans="1:15" ht="12.75" customHeight="1">
      <c r="A396" s="30">
        <v>386</v>
      </c>
      <c r="B396" s="378" t="s">
        <v>491</v>
      </c>
      <c r="C396" s="349">
        <v>1254.9000000000001</v>
      </c>
      <c r="D396" s="350">
        <v>1261.9333333333334</v>
      </c>
      <c r="E396" s="350">
        <v>1243.9666666666667</v>
      </c>
      <c r="F396" s="350">
        <v>1233.0333333333333</v>
      </c>
      <c r="G396" s="350">
        <v>1215.0666666666666</v>
      </c>
      <c r="H396" s="350">
        <v>1272.8666666666668</v>
      </c>
      <c r="I396" s="350">
        <v>1290.8333333333335</v>
      </c>
      <c r="J396" s="350">
        <v>1301.7666666666669</v>
      </c>
      <c r="K396" s="349">
        <v>1279.9000000000001</v>
      </c>
      <c r="L396" s="349">
        <v>1251</v>
      </c>
      <c r="M396" s="349">
        <v>1.0244500000000001</v>
      </c>
      <c r="N396" s="1"/>
      <c r="O396" s="1"/>
    </row>
    <row r="397" spans="1:15" ht="12.75" customHeight="1">
      <c r="A397" s="30">
        <v>387</v>
      </c>
      <c r="B397" s="378" t="s">
        <v>187</v>
      </c>
      <c r="C397" s="349">
        <v>2399.9</v>
      </c>
      <c r="D397" s="350">
        <v>2407.3333333333335</v>
      </c>
      <c r="E397" s="350">
        <v>2377.166666666667</v>
      </c>
      <c r="F397" s="350">
        <v>2354.4333333333334</v>
      </c>
      <c r="G397" s="350">
        <v>2324.2666666666669</v>
      </c>
      <c r="H397" s="350">
        <v>2430.0666666666671</v>
      </c>
      <c r="I397" s="350">
        <v>2460.233333333334</v>
      </c>
      <c r="J397" s="350">
        <v>2482.9666666666672</v>
      </c>
      <c r="K397" s="349">
        <v>2437.5</v>
      </c>
      <c r="L397" s="349">
        <v>2384.6</v>
      </c>
      <c r="M397" s="349">
        <v>51.259680000000003</v>
      </c>
      <c r="N397" s="1"/>
      <c r="O397" s="1"/>
    </row>
    <row r="398" spans="1:15" ht="12.75" customHeight="1">
      <c r="A398" s="30">
        <v>388</v>
      </c>
      <c r="B398" s="378" t="s">
        <v>850</v>
      </c>
      <c r="C398" s="349">
        <v>524.45000000000005</v>
      </c>
      <c r="D398" s="350">
        <v>529.48333333333335</v>
      </c>
      <c r="E398" s="350">
        <v>512.9666666666667</v>
      </c>
      <c r="F398" s="350">
        <v>501.48333333333335</v>
      </c>
      <c r="G398" s="350">
        <v>484.9666666666667</v>
      </c>
      <c r="H398" s="350">
        <v>540.9666666666667</v>
      </c>
      <c r="I398" s="350">
        <v>557.48333333333335</v>
      </c>
      <c r="J398" s="350">
        <v>568.9666666666667</v>
      </c>
      <c r="K398" s="349">
        <v>546</v>
      </c>
      <c r="L398" s="349">
        <v>518</v>
      </c>
      <c r="M398" s="349">
        <v>3.0422400000000001</v>
      </c>
      <c r="N398" s="1"/>
      <c r="O398" s="1"/>
    </row>
    <row r="399" spans="1:15" ht="12.75" customHeight="1">
      <c r="A399" s="30">
        <v>389</v>
      </c>
      <c r="B399" s="378" t="s">
        <v>482</v>
      </c>
      <c r="C399" s="349">
        <v>249.9</v>
      </c>
      <c r="D399" s="350">
        <v>249.54999999999998</v>
      </c>
      <c r="E399" s="350">
        <v>246.09999999999997</v>
      </c>
      <c r="F399" s="350">
        <v>242.29999999999998</v>
      </c>
      <c r="G399" s="350">
        <v>238.84999999999997</v>
      </c>
      <c r="H399" s="350">
        <v>253.34999999999997</v>
      </c>
      <c r="I399" s="350">
        <v>256.79999999999995</v>
      </c>
      <c r="J399" s="350">
        <v>260.59999999999997</v>
      </c>
      <c r="K399" s="349">
        <v>253</v>
      </c>
      <c r="L399" s="349">
        <v>245.75</v>
      </c>
      <c r="M399" s="349">
        <v>0.88307999999999998</v>
      </c>
      <c r="N399" s="1"/>
      <c r="O399" s="1"/>
    </row>
    <row r="400" spans="1:15" ht="12.75" customHeight="1">
      <c r="A400" s="30">
        <v>390</v>
      </c>
      <c r="B400" s="378" t="s">
        <v>492</v>
      </c>
      <c r="C400" s="349">
        <v>1008.4</v>
      </c>
      <c r="D400" s="350">
        <v>1017.8000000000001</v>
      </c>
      <c r="E400" s="350">
        <v>995.60000000000014</v>
      </c>
      <c r="F400" s="350">
        <v>982.80000000000007</v>
      </c>
      <c r="G400" s="350">
        <v>960.60000000000014</v>
      </c>
      <c r="H400" s="350">
        <v>1030.6000000000001</v>
      </c>
      <c r="I400" s="350">
        <v>1052.8000000000002</v>
      </c>
      <c r="J400" s="350">
        <v>1065.6000000000001</v>
      </c>
      <c r="K400" s="349">
        <v>1040</v>
      </c>
      <c r="L400" s="349">
        <v>1005</v>
      </c>
      <c r="M400" s="349">
        <v>0.50839000000000001</v>
      </c>
      <c r="N400" s="1"/>
      <c r="O400" s="1"/>
    </row>
    <row r="401" spans="1:15" ht="12.75" customHeight="1">
      <c r="A401" s="30">
        <v>391</v>
      </c>
      <c r="B401" s="378" t="s">
        <v>493</v>
      </c>
      <c r="C401" s="349">
        <v>1495.1</v>
      </c>
      <c r="D401" s="350">
        <v>1511.3833333333332</v>
      </c>
      <c r="E401" s="350">
        <v>1457.7166666666665</v>
      </c>
      <c r="F401" s="350">
        <v>1420.3333333333333</v>
      </c>
      <c r="G401" s="350">
        <v>1366.6666666666665</v>
      </c>
      <c r="H401" s="350">
        <v>1548.7666666666664</v>
      </c>
      <c r="I401" s="350">
        <v>1602.4333333333334</v>
      </c>
      <c r="J401" s="350">
        <v>1639.8166666666664</v>
      </c>
      <c r="K401" s="349">
        <v>1565.05</v>
      </c>
      <c r="L401" s="349">
        <v>1474</v>
      </c>
      <c r="M401" s="349">
        <v>3.6039699999999999</v>
      </c>
      <c r="N401" s="1"/>
      <c r="O401" s="1"/>
    </row>
    <row r="402" spans="1:15" ht="12.75" customHeight="1">
      <c r="A402" s="30">
        <v>392</v>
      </c>
      <c r="B402" s="378" t="s">
        <v>484</v>
      </c>
      <c r="C402" s="349">
        <v>32.35</v>
      </c>
      <c r="D402" s="350">
        <v>32.5</v>
      </c>
      <c r="E402" s="350">
        <v>31.950000000000003</v>
      </c>
      <c r="F402" s="350">
        <v>31.550000000000004</v>
      </c>
      <c r="G402" s="350">
        <v>31.000000000000007</v>
      </c>
      <c r="H402" s="350">
        <v>32.9</v>
      </c>
      <c r="I402" s="350">
        <v>33.449999999999996</v>
      </c>
      <c r="J402" s="350">
        <v>33.849999999999994</v>
      </c>
      <c r="K402" s="349">
        <v>33.049999999999997</v>
      </c>
      <c r="L402" s="349">
        <v>32.1</v>
      </c>
      <c r="M402" s="349">
        <v>23.684740000000001</v>
      </c>
      <c r="N402" s="1"/>
      <c r="O402" s="1"/>
    </row>
    <row r="403" spans="1:15" ht="12.75" customHeight="1">
      <c r="A403" s="30">
        <v>393</v>
      </c>
      <c r="B403" s="378" t="s">
        <v>188</v>
      </c>
      <c r="C403" s="349">
        <v>95.6</v>
      </c>
      <c r="D403" s="350">
        <v>96.266666666666666</v>
      </c>
      <c r="E403" s="350">
        <v>94.633333333333326</v>
      </c>
      <c r="F403" s="350">
        <v>93.666666666666657</v>
      </c>
      <c r="G403" s="350">
        <v>92.033333333333317</v>
      </c>
      <c r="H403" s="350">
        <v>97.233333333333334</v>
      </c>
      <c r="I403" s="350">
        <v>98.866666666666688</v>
      </c>
      <c r="J403" s="350">
        <v>99.833333333333343</v>
      </c>
      <c r="K403" s="349">
        <v>97.9</v>
      </c>
      <c r="L403" s="349">
        <v>95.3</v>
      </c>
      <c r="M403" s="349">
        <v>247.2679</v>
      </c>
      <c r="N403" s="1"/>
      <c r="O403" s="1"/>
    </row>
    <row r="404" spans="1:15" ht="12.75" customHeight="1">
      <c r="A404" s="30">
        <v>394</v>
      </c>
      <c r="B404" s="378" t="s">
        <v>276</v>
      </c>
      <c r="C404" s="349">
        <v>7172.7</v>
      </c>
      <c r="D404" s="350">
        <v>7199.7166666666672</v>
      </c>
      <c r="E404" s="350">
        <v>7121.4333333333343</v>
      </c>
      <c r="F404" s="350">
        <v>7070.166666666667</v>
      </c>
      <c r="G404" s="350">
        <v>6991.8833333333341</v>
      </c>
      <c r="H404" s="350">
        <v>7250.9833333333345</v>
      </c>
      <c r="I404" s="350">
        <v>7329.2666666666673</v>
      </c>
      <c r="J404" s="350">
        <v>7380.5333333333347</v>
      </c>
      <c r="K404" s="349">
        <v>7278</v>
      </c>
      <c r="L404" s="349">
        <v>7148.45</v>
      </c>
      <c r="M404" s="349">
        <v>0.10571999999999999</v>
      </c>
      <c r="N404" s="1"/>
      <c r="O404" s="1"/>
    </row>
    <row r="405" spans="1:15" ht="12.75" customHeight="1">
      <c r="A405" s="30">
        <v>395</v>
      </c>
      <c r="B405" s="378" t="s">
        <v>275</v>
      </c>
      <c r="C405" s="349">
        <v>802.45</v>
      </c>
      <c r="D405" s="350">
        <v>809.94999999999993</v>
      </c>
      <c r="E405" s="350">
        <v>793.49999999999989</v>
      </c>
      <c r="F405" s="350">
        <v>784.55</v>
      </c>
      <c r="G405" s="350">
        <v>768.09999999999991</v>
      </c>
      <c r="H405" s="350">
        <v>818.89999999999986</v>
      </c>
      <c r="I405" s="350">
        <v>835.34999999999991</v>
      </c>
      <c r="J405" s="350">
        <v>844.29999999999984</v>
      </c>
      <c r="K405" s="349">
        <v>826.4</v>
      </c>
      <c r="L405" s="349">
        <v>801</v>
      </c>
      <c r="M405" s="349">
        <v>11.516249999999999</v>
      </c>
      <c r="N405" s="1"/>
      <c r="O405" s="1"/>
    </row>
    <row r="406" spans="1:15" ht="12.75" customHeight="1">
      <c r="A406" s="30">
        <v>396</v>
      </c>
      <c r="B406" s="378" t="s">
        <v>189</v>
      </c>
      <c r="C406" s="349">
        <v>1134.75</v>
      </c>
      <c r="D406" s="350">
        <v>1136.0833333333333</v>
      </c>
      <c r="E406" s="350">
        <v>1121.6666666666665</v>
      </c>
      <c r="F406" s="350">
        <v>1108.5833333333333</v>
      </c>
      <c r="G406" s="350">
        <v>1094.1666666666665</v>
      </c>
      <c r="H406" s="350">
        <v>1149.1666666666665</v>
      </c>
      <c r="I406" s="350">
        <v>1163.583333333333</v>
      </c>
      <c r="J406" s="350">
        <v>1176.6666666666665</v>
      </c>
      <c r="K406" s="349">
        <v>1150.5</v>
      </c>
      <c r="L406" s="349">
        <v>1123</v>
      </c>
      <c r="M406" s="349">
        <v>10.20384</v>
      </c>
      <c r="N406" s="1"/>
      <c r="O406" s="1"/>
    </row>
    <row r="407" spans="1:15" ht="12.75" customHeight="1">
      <c r="A407" s="30">
        <v>397</v>
      </c>
      <c r="B407" s="378" t="s">
        <v>190</v>
      </c>
      <c r="C407" s="349">
        <v>511.85</v>
      </c>
      <c r="D407" s="350">
        <v>511.33333333333331</v>
      </c>
      <c r="E407" s="350">
        <v>505.16666666666663</v>
      </c>
      <c r="F407" s="350">
        <v>498.48333333333329</v>
      </c>
      <c r="G407" s="350">
        <v>492.31666666666661</v>
      </c>
      <c r="H407" s="350">
        <v>518.01666666666665</v>
      </c>
      <c r="I407" s="350">
        <v>524.18333333333328</v>
      </c>
      <c r="J407" s="350">
        <v>530.86666666666667</v>
      </c>
      <c r="K407" s="349">
        <v>517.5</v>
      </c>
      <c r="L407" s="349">
        <v>504.65</v>
      </c>
      <c r="M407" s="349">
        <v>168.66932</v>
      </c>
      <c r="N407" s="1"/>
      <c r="O407" s="1"/>
    </row>
    <row r="408" spans="1:15" ht="12.75" customHeight="1">
      <c r="A408" s="30">
        <v>398</v>
      </c>
      <c r="B408" s="378" t="s">
        <v>497</v>
      </c>
      <c r="C408" s="349">
        <v>1867.15</v>
      </c>
      <c r="D408" s="350">
        <v>1864.05</v>
      </c>
      <c r="E408" s="350">
        <v>1828.1</v>
      </c>
      <c r="F408" s="350">
        <v>1789.05</v>
      </c>
      <c r="G408" s="350">
        <v>1753.1</v>
      </c>
      <c r="H408" s="350">
        <v>1903.1</v>
      </c>
      <c r="I408" s="350">
        <v>1939.0500000000002</v>
      </c>
      <c r="J408" s="350">
        <v>1978.1</v>
      </c>
      <c r="K408" s="349">
        <v>1900</v>
      </c>
      <c r="L408" s="349">
        <v>1825</v>
      </c>
      <c r="M408" s="349">
        <v>2.2368100000000002</v>
      </c>
      <c r="N408" s="1"/>
      <c r="O408" s="1"/>
    </row>
    <row r="409" spans="1:15" ht="12.75" customHeight="1">
      <c r="A409" s="30">
        <v>399</v>
      </c>
      <c r="B409" s="378" t="s">
        <v>498</v>
      </c>
      <c r="C409" s="349">
        <v>117.95</v>
      </c>
      <c r="D409" s="350">
        <v>120.06666666666666</v>
      </c>
      <c r="E409" s="350">
        <v>113.88333333333333</v>
      </c>
      <c r="F409" s="350">
        <v>109.81666666666666</v>
      </c>
      <c r="G409" s="350">
        <v>103.63333333333333</v>
      </c>
      <c r="H409" s="350">
        <v>124.13333333333333</v>
      </c>
      <c r="I409" s="350">
        <v>130.31666666666666</v>
      </c>
      <c r="J409" s="350">
        <v>134.38333333333333</v>
      </c>
      <c r="K409" s="349">
        <v>126.25</v>
      </c>
      <c r="L409" s="349">
        <v>116</v>
      </c>
      <c r="M409" s="349">
        <v>17.446010000000001</v>
      </c>
      <c r="N409" s="1"/>
      <c r="O409" s="1"/>
    </row>
    <row r="410" spans="1:15" ht="12.75" customHeight="1">
      <c r="A410" s="30">
        <v>400</v>
      </c>
      <c r="B410" s="378" t="s">
        <v>503</v>
      </c>
      <c r="C410" s="349">
        <v>113.2</v>
      </c>
      <c r="D410" s="350">
        <v>113.98333333333333</v>
      </c>
      <c r="E410" s="350">
        <v>111.71666666666667</v>
      </c>
      <c r="F410" s="350">
        <v>110.23333333333333</v>
      </c>
      <c r="G410" s="350">
        <v>107.96666666666667</v>
      </c>
      <c r="H410" s="350">
        <v>115.46666666666667</v>
      </c>
      <c r="I410" s="350">
        <v>117.73333333333335</v>
      </c>
      <c r="J410" s="350">
        <v>119.21666666666667</v>
      </c>
      <c r="K410" s="349">
        <v>116.25</v>
      </c>
      <c r="L410" s="349">
        <v>112.5</v>
      </c>
      <c r="M410" s="349">
        <v>11.15319</v>
      </c>
      <c r="N410" s="1"/>
      <c r="O410" s="1"/>
    </row>
    <row r="411" spans="1:15" ht="12.75" customHeight="1">
      <c r="A411" s="30">
        <v>401</v>
      </c>
      <c r="B411" s="378" t="s">
        <v>499</v>
      </c>
      <c r="C411" s="349">
        <v>142.30000000000001</v>
      </c>
      <c r="D411" s="350">
        <v>144.9</v>
      </c>
      <c r="E411" s="350">
        <v>137.5</v>
      </c>
      <c r="F411" s="350">
        <v>132.69999999999999</v>
      </c>
      <c r="G411" s="350">
        <v>125.29999999999998</v>
      </c>
      <c r="H411" s="350">
        <v>149.70000000000002</v>
      </c>
      <c r="I411" s="350">
        <v>157.10000000000005</v>
      </c>
      <c r="J411" s="350">
        <v>161.90000000000003</v>
      </c>
      <c r="K411" s="349">
        <v>152.30000000000001</v>
      </c>
      <c r="L411" s="349">
        <v>140.1</v>
      </c>
      <c r="M411" s="349">
        <v>15.31392</v>
      </c>
      <c r="N411" s="1"/>
      <c r="O411" s="1"/>
    </row>
    <row r="412" spans="1:15" ht="12.75" customHeight="1">
      <c r="A412" s="30">
        <v>402</v>
      </c>
      <c r="B412" s="378" t="s">
        <v>501</v>
      </c>
      <c r="C412" s="349">
        <v>3255.55</v>
      </c>
      <c r="D412" s="350">
        <v>3251.85</v>
      </c>
      <c r="E412" s="350">
        <v>3203.7</v>
      </c>
      <c r="F412" s="350">
        <v>3151.85</v>
      </c>
      <c r="G412" s="350">
        <v>3103.7</v>
      </c>
      <c r="H412" s="350">
        <v>3303.7</v>
      </c>
      <c r="I412" s="350">
        <v>3351.8500000000004</v>
      </c>
      <c r="J412" s="350">
        <v>3403.7</v>
      </c>
      <c r="K412" s="349">
        <v>3300</v>
      </c>
      <c r="L412" s="349">
        <v>3200</v>
      </c>
      <c r="M412" s="349">
        <v>0.4788</v>
      </c>
      <c r="N412" s="1"/>
      <c r="O412" s="1"/>
    </row>
    <row r="413" spans="1:15" ht="12.75" customHeight="1">
      <c r="A413" s="30">
        <v>403</v>
      </c>
      <c r="B413" s="378" t="s">
        <v>500</v>
      </c>
      <c r="C413" s="349">
        <v>529.1</v>
      </c>
      <c r="D413" s="350">
        <v>538.35</v>
      </c>
      <c r="E413" s="350">
        <v>515.70000000000005</v>
      </c>
      <c r="F413" s="350">
        <v>502.30000000000007</v>
      </c>
      <c r="G413" s="350">
        <v>479.65000000000009</v>
      </c>
      <c r="H413" s="350">
        <v>551.75</v>
      </c>
      <c r="I413" s="350">
        <v>574.39999999999986</v>
      </c>
      <c r="J413" s="350">
        <v>587.79999999999995</v>
      </c>
      <c r="K413" s="349">
        <v>561</v>
      </c>
      <c r="L413" s="349">
        <v>524.95000000000005</v>
      </c>
      <c r="M413" s="349">
        <v>1.6176600000000001</v>
      </c>
      <c r="N413" s="1"/>
      <c r="O413" s="1"/>
    </row>
    <row r="414" spans="1:15" ht="12.75" customHeight="1">
      <c r="A414" s="30">
        <v>404</v>
      </c>
      <c r="B414" s="378" t="s">
        <v>502</v>
      </c>
      <c r="C414" s="349">
        <v>444</v>
      </c>
      <c r="D414" s="350">
        <v>451.51666666666665</v>
      </c>
      <c r="E414" s="350">
        <v>434.43333333333328</v>
      </c>
      <c r="F414" s="350">
        <v>424.86666666666662</v>
      </c>
      <c r="G414" s="350">
        <v>407.78333333333325</v>
      </c>
      <c r="H414" s="350">
        <v>461.08333333333331</v>
      </c>
      <c r="I414" s="350">
        <v>478.16666666666669</v>
      </c>
      <c r="J414" s="350">
        <v>487.73333333333335</v>
      </c>
      <c r="K414" s="349">
        <v>468.6</v>
      </c>
      <c r="L414" s="349">
        <v>441.95</v>
      </c>
      <c r="M414" s="349">
        <v>1.4216500000000001</v>
      </c>
      <c r="N414" s="1"/>
      <c r="O414" s="1"/>
    </row>
    <row r="415" spans="1:15" ht="12.75" customHeight="1">
      <c r="A415" s="30">
        <v>405</v>
      </c>
      <c r="B415" s="378" t="s">
        <v>191</v>
      </c>
      <c r="C415" s="349">
        <v>24678.35</v>
      </c>
      <c r="D415" s="350">
        <v>24573.8</v>
      </c>
      <c r="E415" s="350">
        <v>24154.6</v>
      </c>
      <c r="F415" s="350">
        <v>23630.85</v>
      </c>
      <c r="G415" s="350">
        <v>23211.649999999998</v>
      </c>
      <c r="H415" s="350">
        <v>25097.55</v>
      </c>
      <c r="I415" s="350">
        <v>25516.750000000004</v>
      </c>
      <c r="J415" s="350">
        <v>26040.5</v>
      </c>
      <c r="K415" s="349">
        <v>24993</v>
      </c>
      <c r="L415" s="349">
        <v>24050.05</v>
      </c>
      <c r="M415" s="349">
        <v>0.65698000000000001</v>
      </c>
      <c r="N415" s="1"/>
      <c r="O415" s="1"/>
    </row>
    <row r="416" spans="1:15" ht="12.75" customHeight="1">
      <c r="A416" s="30">
        <v>406</v>
      </c>
      <c r="B416" s="378" t="s">
        <v>504</v>
      </c>
      <c r="C416" s="349">
        <v>1738.95</v>
      </c>
      <c r="D416" s="350">
        <v>1753.6666666666667</v>
      </c>
      <c r="E416" s="350">
        <v>1715.2833333333335</v>
      </c>
      <c r="F416" s="350">
        <v>1691.6166666666668</v>
      </c>
      <c r="G416" s="350">
        <v>1653.2333333333336</v>
      </c>
      <c r="H416" s="350">
        <v>1777.3333333333335</v>
      </c>
      <c r="I416" s="350">
        <v>1815.7166666666667</v>
      </c>
      <c r="J416" s="350">
        <v>1839.3833333333334</v>
      </c>
      <c r="K416" s="349">
        <v>1792.05</v>
      </c>
      <c r="L416" s="349">
        <v>1730</v>
      </c>
      <c r="M416" s="349">
        <v>0.13769000000000001</v>
      </c>
      <c r="N416" s="1"/>
      <c r="O416" s="1"/>
    </row>
    <row r="417" spans="1:15" ht="12.75" customHeight="1">
      <c r="A417" s="30">
        <v>407</v>
      </c>
      <c r="B417" s="378" t="s">
        <v>192</v>
      </c>
      <c r="C417" s="349">
        <v>2415.6</v>
      </c>
      <c r="D417" s="350">
        <v>2432.4</v>
      </c>
      <c r="E417" s="350">
        <v>2389.2000000000003</v>
      </c>
      <c r="F417" s="350">
        <v>2362.8000000000002</v>
      </c>
      <c r="G417" s="350">
        <v>2319.6000000000004</v>
      </c>
      <c r="H417" s="350">
        <v>2458.8000000000002</v>
      </c>
      <c r="I417" s="350">
        <v>2502</v>
      </c>
      <c r="J417" s="350">
        <v>2528.4</v>
      </c>
      <c r="K417" s="349">
        <v>2475.6</v>
      </c>
      <c r="L417" s="349">
        <v>2406</v>
      </c>
      <c r="M417" s="349">
        <v>2.56134</v>
      </c>
      <c r="N417" s="1"/>
      <c r="O417" s="1"/>
    </row>
    <row r="418" spans="1:15" ht="12.75" customHeight="1">
      <c r="A418" s="30">
        <v>408</v>
      </c>
      <c r="B418" s="378" t="s">
        <v>494</v>
      </c>
      <c r="C418" s="349">
        <v>497.95</v>
      </c>
      <c r="D418" s="350">
        <v>500.98333333333335</v>
      </c>
      <c r="E418" s="350">
        <v>487.9666666666667</v>
      </c>
      <c r="F418" s="350">
        <v>477.98333333333335</v>
      </c>
      <c r="G418" s="350">
        <v>464.9666666666667</v>
      </c>
      <c r="H418" s="350">
        <v>510.9666666666667</v>
      </c>
      <c r="I418" s="350">
        <v>523.98333333333335</v>
      </c>
      <c r="J418" s="350">
        <v>533.9666666666667</v>
      </c>
      <c r="K418" s="349">
        <v>514</v>
      </c>
      <c r="L418" s="349">
        <v>491</v>
      </c>
      <c r="M418" s="349">
        <v>3.9168099999999999</v>
      </c>
      <c r="N418" s="1"/>
      <c r="O418" s="1"/>
    </row>
    <row r="419" spans="1:15" ht="12.75" customHeight="1">
      <c r="A419" s="30">
        <v>409</v>
      </c>
      <c r="B419" s="378" t="s">
        <v>495</v>
      </c>
      <c r="C419" s="349">
        <v>29</v>
      </c>
      <c r="D419" s="350">
        <v>29.2</v>
      </c>
      <c r="E419" s="350">
        <v>28.799999999999997</v>
      </c>
      <c r="F419" s="350">
        <v>28.599999999999998</v>
      </c>
      <c r="G419" s="350">
        <v>28.199999999999996</v>
      </c>
      <c r="H419" s="350">
        <v>29.4</v>
      </c>
      <c r="I419" s="350">
        <v>29.799999999999997</v>
      </c>
      <c r="J419" s="350">
        <v>30</v>
      </c>
      <c r="K419" s="349">
        <v>29.6</v>
      </c>
      <c r="L419" s="349">
        <v>29</v>
      </c>
      <c r="M419" s="349">
        <v>24.052029999999998</v>
      </c>
      <c r="N419" s="1"/>
      <c r="O419" s="1"/>
    </row>
    <row r="420" spans="1:15" ht="12.75" customHeight="1">
      <c r="A420" s="30">
        <v>410</v>
      </c>
      <c r="B420" s="378" t="s">
        <v>496</v>
      </c>
      <c r="C420" s="349">
        <v>3419.2</v>
      </c>
      <c r="D420" s="350">
        <v>3437.3166666666671</v>
      </c>
      <c r="E420" s="350">
        <v>3358.3333333333339</v>
      </c>
      <c r="F420" s="350">
        <v>3297.4666666666667</v>
      </c>
      <c r="G420" s="350">
        <v>3218.4833333333336</v>
      </c>
      <c r="H420" s="350">
        <v>3498.1833333333343</v>
      </c>
      <c r="I420" s="350">
        <v>3577.166666666667</v>
      </c>
      <c r="J420" s="350">
        <v>3638.0333333333347</v>
      </c>
      <c r="K420" s="349">
        <v>3516.3</v>
      </c>
      <c r="L420" s="349">
        <v>3376.45</v>
      </c>
      <c r="M420" s="349">
        <v>0.28783999999999998</v>
      </c>
      <c r="N420" s="1"/>
      <c r="O420" s="1"/>
    </row>
    <row r="421" spans="1:15" ht="12.75" customHeight="1">
      <c r="A421" s="30">
        <v>411</v>
      </c>
      <c r="B421" s="378" t="s">
        <v>505</v>
      </c>
      <c r="C421" s="349">
        <v>750.35</v>
      </c>
      <c r="D421" s="350">
        <v>745.83333333333337</v>
      </c>
      <c r="E421" s="350">
        <v>731.66666666666674</v>
      </c>
      <c r="F421" s="350">
        <v>712.98333333333335</v>
      </c>
      <c r="G421" s="350">
        <v>698.81666666666672</v>
      </c>
      <c r="H421" s="350">
        <v>764.51666666666677</v>
      </c>
      <c r="I421" s="350">
        <v>778.68333333333351</v>
      </c>
      <c r="J421" s="350">
        <v>797.36666666666679</v>
      </c>
      <c r="K421" s="349">
        <v>760</v>
      </c>
      <c r="L421" s="349">
        <v>727.15</v>
      </c>
      <c r="M421" s="349">
        <v>3.2930700000000002</v>
      </c>
      <c r="N421" s="1"/>
      <c r="O421" s="1"/>
    </row>
    <row r="422" spans="1:15" ht="12.75" customHeight="1">
      <c r="A422" s="30">
        <v>412</v>
      </c>
      <c r="B422" s="378" t="s">
        <v>507</v>
      </c>
      <c r="C422" s="349">
        <v>705.7</v>
      </c>
      <c r="D422" s="350">
        <v>724.55000000000007</v>
      </c>
      <c r="E422" s="350">
        <v>681.15000000000009</v>
      </c>
      <c r="F422" s="350">
        <v>656.6</v>
      </c>
      <c r="G422" s="350">
        <v>613.20000000000005</v>
      </c>
      <c r="H422" s="350">
        <v>749.10000000000014</v>
      </c>
      <c r="I422" s="350">
        <v>792.5</v>
      </c>
      <c r="J422" s="350">
        <v>817.05000000000018</v>
      </c>
      <c r="K422" s="349">
        <v>767.95</v>
      </c>
      <c r="L422" s="349">
        <v>700</v>
      </c>
      <c r="M422" s="349">
        <v>2.2362299999999999</v>
      </c>
      <c r="N422" s="1"/>
      <c r="O422" s="1"/>
    </row>
    <row r="423" spans="1:15" ht="12.75" customHeight="1">
      <c r="A423" s="30">
        <v>413</v>
      </c>
      <c r="B423" s="378" t="s">
        <v>506</v>
      </c>
      <c r="C423" s="349">
        <v>2311.5500000000002</v>
      </c>
      <c r="D423" s="350">
        <v>2313.5166666666669</v>
      </c>
      <c r="E423" s="350">
        <v>2269.0333333333338</v>
      </c>
      <c r="F423" s="350">
        <v>2226.5166666666669</v>
      </c>
      <c r="G423" s="350">
        <v>2182.0333333333338</v>
      </c>
      <c r="H423" s="350">
        <v>2356.0333333333338</v>
      </c>
      <c r="I423" s="350">
        <v>2400.5166666666664</v>
      </c>
      <c r="J423" s="350">
        <v>2443.0333333333338</v>
      </c>
      <c r="K423" s="349">
        <v>2358</v>
      </c>
      <c r="L423" s="349">
        <v>2271</v>
      </c>
      <c r="M423" s="349">
        <v>0.18515000000000001</v>
      </c>
      <c r="N423" s="1"/>
      <c r="O423" s="1"/>
    </row>
    <row r="424" spans="1:15" ht="12.75" customHeight="1">
      <c r="A424" s="30">
        <v>414</v>
      </c>
      <c r="B424" s="378" t="s">
        <v>508</v>
      </c>
      <c r="C424" s="349">
        <v>739.3</v>
      </c>
      <c r="D424" s="350">
        <v>740.1</v>
      </c>
      <c r="E424" s="350">
        <v>724.2</v>
      </c>
      <c r="F424" s="350">
        <v>709.1</v>
      </c>
      <c r="G424" s="350">
        <v>693.2</v>
      </c>
      <c r="H424" s="350">
        <v>755.2</v>
      </c>
      <c r="I424" s="350">
        <v>771.09999999999991</v>
      </c>
      <c r="J424" s="350">
        <v>786.2</v>
      </c>
      <c r="K424" s="349">
        <v>756</v>
      </c>
      <c r="L424" s="349">
        <v>725</v>
      </c>
      <c r="M424" s="349">
        <v>1.72519</v>
      </c>
      <c r="N424" s="1"/>
      <c r="O424" s="1"/>
    </row>
    <row r="425" spans="1:15" ht="12.75" customHeight="1">
      <c r="A425" s="30">
        <v>415</v>
      </c>
      <c r="B425" s="378" t="s">
        <v>509</v>
      </c>
      <c r="C425" s="349">
        <v>374.85</v>
      </c>
      <c r="D425" s="350">
        <v>381.84999999999997</v>
      </c>
      <c r="E425" s="350">
        <v>365.99999999999994</v>
      </c>
      <c r="F425" s="350">
        <v>357.15</v>
      </c>
      <c r="G425" s="350">
        <v>341.29999999999995</v>
      </c>
      <c r="H425" s="350">
        <v>390.69999999999993</v>
      </c>
      <c r="I425" s="350">
        <v>406.54999999999995</v>
      </c>
      <c r="J425" s="350">
        <v>415.39999999999992</v>
      </c>
      <c r="K425" s="349">
        <v>397.7</v>
      </c>
      <c r="L425" s="349">
        <v>373</v>
      </c>
      <c r="M425" s="349">
        <v>2.3771100000000001</v>
      </c>
      <c r="N425" s="1"/>
      <c r="O425" s="1"/>
    </row>
    <row r="426" spans="1:15" ht="12.75" customHeight="1">
      <c r="A426" s="30">
        <v>416</v>
      </c>
      <c r="B426" s="378" t="s">
        <v>517</v>
      </c>
      <c r="C426" s="349">
        <v>293.10000000000002</v>
      </c>
      <c r="D426" s="350">
        <v>295.90000000000003</v>
      </c>
      <c r="E426" s="350">
        <v>287.30000000000007</v>
      </c>
      <c r="F426" s="350">
        <v>281.50000000000006</v>
      </c>
      <c r="G426" s="350">
        <v>272.90000000000009</v>
      </c>
      <c r="H426" s="350">
        <v>301.70000000000005</v>
      </c>
      <c r="I426" s="350">
        <v>310.30000000000007</v>
      </c>
      <c r="J426" s="350">
        <v>316.10000000000002</v>
      </c>
      <c r="K426" s="349">
        <v>304.5</v>
      </c>
      <c r="L426" s="349">
        <v>290.10000000000002</v>
      </c>
      <c r="M426" s="349">
        <v>3.1335899999999999</v>
      </c>
      <c r="N426" s="1"/>
      <c r="O426" s="1"/>
    </row>
    <row r="427" spans="1:15" ht="12.75" customHeight="1">
      <c r="A427" s="30">
        <v>417</v>
      </c>
      <c r="B427" s="378" t="s">
        <v>510</v>
      </c>
      <c r="C427" s="349">
        <v>63.5</v>
      </c>
      <c r="D427" s="350">
        <v>63.033333333333331</v>
      </c>
      <c r="E427" s="350">
        <v>61.216666666666669</v>
      </c>
      <c r="F427" s="350">
        <v>58.933333333333337</v>
      </c>
      <c r="G427" s="350">
        <v>57.116666666666674</v>
      </c>
      <c r="H427" s="350">
        <v>65.316666666666663</v>
      </c>
      <c r="I427" s="350">
        <v>67.133333333333326</v>
      </c>
      <c r="J427" s="350">
        <v>69.416666666666657</v>
      </c>
      <c r="K427" s="349">
        <v>64.849999999999994</v>
      </c>
      <c r="L427" s="349">
        <v>60.75</v>
      </c>
      <c r="M427" s="349">
        <v>61.631459999999997</v>
      </c>
      <c r="N427" s="1"/>
      <c r="O427" s="1"/>
    </row>
    <row r="428" spans="1:15" ht="12.75" customHeight="1">
      <c r="A428" s="30">
        <v>418</v>
      </c>
      <c r="B428" s="378" t="s">
        <v>193</v>
      </c>
      <c r="C428" s="349">
        <v>2375.4</v>
      </c>
      <c r="D428" s="350">
        <v>2372.1166666666668</v>
      </c>
      <c r="E428" s="350">
        <v>2337.2833333333338</v>
      </c>
      <c r="F428" s="350">
        <v>2299.166666666667</v>
      </c>
      <c r="G428" s="350">
        <v>2264.3333333333339</v>
      </c>
      <c r="H428" s="350">
        <v>2410.2333333333336</v>
      </c>
      <c r="I428" s="350">
        <v>2445.0666666666666</v>
      </c>
      <c r="J428" s="350">
        <v>2483.1833333333334</v>
      </c>
      <c r="K428" s="349">
        <v>2406.9499999999998</v>
      </c>
      <c r="L428" s="349">
        <v>2334</v>
      </c>
      <c r="M428" s="349">
        <v>3.9465699999999999</v>
      </c>
      <c r="N428" s="1"/>
      <c r="O428" s="1"/>
    </row>
    <row r="429" spans="1:15" ht="12.75" customHeight="1">
      <c r="A429" s="30">
        <v>419</v>
      </c>
      <c r="B429" s="378" t="s">
        <v>194</v>
      </c>
      <c r="C429" s="349">
        <v>1220.2</v>
      </c>
      <c r="D429" s="350">
        <v>1227.6166666666666</v>
      </c>
      <c r="E429" s="350">
        <v>1202.6833333333332</v>
      </c>
      <c r="F429" s="350">
        <v>1185.1666666666665</v>
      </c>
      <c r="G429" s="350">
        <v>1160.2333333333331</v>
      </c>
      <c r="H429" s="350">
        <v>1245.1333333333332</v>
      </c>
      <c r="I429" s="350">
        <v>1270.0666666666666</v>
      </c>
      <c r="J429" s="350">
        <v>1287.5833333333333</v>
      </c>
      <c r="K429" s="349">
        <v>1252.55</v>
      </c>
      <c r="L429" s="349">
        <v>1210.0999999999999</v>
      </c>
      <c r="M429" s="349">
        <v>9.0920299999999994</v>
      </c>
      <c r="N429" s="1"/>
      <c r="O429" s="1"/>
    </row>
    <row r="430" spans="1:15" ht="12.75" customHeight="1">
      <c r="A430" s="30">
        <v>420</v>
      </c>
      <c r="B430" s="378" t="s">
        <v>514</v>
      </c>
      <c r="C430" s="349">
        <v>354.55</v>
      </c>
      <c r="D430" s="350">
        <v>358.3</v>
      </c>
      <c r="E430" s="350">
        <v>349.25</v>
      </c>
      <c r="F430" s="350">
        <v>343.95</v>
      </c>
      <c r="G430" s="350">
        <v>334.9</v>
      </c>
      <c r="H430" s="350">
        <v>363.6</v>
      </c>
      <c r="I430" s="350">
        <v>372.65000000000009</v>
      </c>
      <c r="J430" s="350">
        <v>377.95000000000005</v>
      </c>
      <c r="K430" s="349">
        <v>367.35</v>
      </c>
      <c r="L430" s="349">
        <v>353</v>
      </c>
      <c r="M430" s="349">
        <v>3.5404900000000001</v>
      </c>
      <c r="N430" s="1"/>
      <c r="O430" s="1"/>
    </row>
    <row r="431" spans="1:15" ht="12.75" customHeight="1">
      <c r="A431" s="30">
        <v>421</v>
      </c>
      <c r="B431" s="378" t="s">
        <v>511</v>
      </c>
      <c r="C431" s="349">
        <v>90.6</v>
      </c>
      <c r="D431" s="350">
        <v>91.5</v>
      </c>
      <c r="E431" s="350">
        <v>89.6</v>
      </c>
      <c r="F431" s="350">
        <v>88.6</v>
      </c>
      <c r="G431" s="350">
        <v>86.699999999999989</v>
      </c>
      <c r="H431" s="350">
        <v>92.5</v>
      </c>
      <c r="I431" s="350">
        <v>94.4</v>
      </c>
      <c r="J431" s="350">
        <v>95.4</v>
      </c>
      <c r="K431" s="349">
        <v>93.4</v>
      </c>
      <c r="L431" s="349">
        <v>90.5</v>
      </c>
      <c r="M431" s="349">
        <v>0.71087999999999996</v>
      </c>
      <c r="N431" s="1"/>
      <c r="O431" s="1"/>
    </row>
    <row r="432" spans="1:15" ht="12.75" customHeight="1">
      <c r="A432" s="30">
        <v>422</v>
      </c>
      <c r="B432" s="378" t="s">
        <v>513</v>
      </c>
      <c r="C432" s="349">
        <v>194.85</v>
      </c>
      <c r="D432" s="350">
        <v>193.56666666666669</v>
      </c>
      <c r="E432" s="350">
        <v>190.73333333333338</v>
      </c>
      <c r="F432" s="350">
        <v>186.61666666666667</v>
      </c>
      <c r="G432" s="350">
        <v>183.78333333333336</v>
      </c>
      <c r="H432" s="350">
        <v>197.68333333333339</v>
      </c>
      <c r="I432" s="350">
        <v>200.51666666666671</v>
      </c>
      <c r="J432" s="350">
        <v>204.63333333333341</v>
      </c>
      <c r="K432" s="349">
        <v>196.4</v>
      </c>
      <c r="L432" s="349">
        <v>189.45</v>
      </c>
      <c r="M432" s="349">
        <v>5.5285299999999999</v>
      </c>
      <c r="N432" s="1"/>
      <c r="O432" s="1"/>
    </row>
    <row r="433" spans="1:15" ht="12.75" customHeight="1">
      <c r="A433" s="30">
        <v>423</v>
      </c>
      <c r="B433" s="378" t="s">
        <v>515</v>
      </c>
      <c r="C433" s="349">
        <v>559.29999999999995</v>
      </c>
      <c r="D433" s="350">
        <v>559.5</v>
      </c>
      <c r="E433" s="350">
        <v>546</v>
      </c>
      <c r="F433" s="350">
        <v>532.70000000000005</v>
      </c>
      <c r="G433" s="350">
        <v>519.20000000000005</v>
      </c>
      <c r="H433" s="350">
        <v>572.79999999999995</v>
      </c>
      <c r="I433" s="350">
        <v>586.29999999999995</v>
      </c>
      <c r="J433" s="350">
        <v>599.59999999999991</v>
      </c>
      <c r="K433" s="349">
        <v>573</v>
      </c>
      <c r="L433" s="349">
        <v>546.20000000000005</v>
      </c>
      <c r="M433" s="349">
        <v>0.81849000000000005</v>
      </c>
      <c r="N433" s="1"/>
      <c r="O433" s="1"/>
    </row>
    <row r="434" spans="1:15" ht="12.75" customHeight="1">
      <c r="A434" s="30">
        <v>424</v>
      </c>
      <c r="B434" s="378" t="s">
        <v>516</v>
      </c>
      <c r="C434" s="349">
        <v>369.85</v>
      </c>
      <c r="D434" s="350">
        <v>371.25</v>
      </c>
      <c r="E434" s="350">
        <v>364.65</v>
      </c>
      <c r="F434" s="350">
        <v>359.45</v>
      </c>
      <c r="G434" s="350">
        <v>352.84999999999997</v>
      </c>
      <c r="H434" s="350">
        <v>376.45</v>
      </c>
      <c r="I434" s="350">
        <v>383.05</v>
      </c>
      <c r="J434" s="350">
        <v>388.25</v>
      </c>
      <c r="K434" s="349">
        <v>377.85</v>
      </c>
      <c r="L434" s="349">
        <v>366.05</v>
      </c>
      <c r="M434" s="349">
        <v>1.6470800000000001</v>
      </c>
      <c r="N434" s="1"/>
      <c r="O434" s="1"/>
    </row>
    <row r="435" spans="1:15" ht="12.75" customHeight="1">
      <c r="A435" s="30">
        <v>425</v>
      </c>
      <c r="B435" s="378" t="s">
        <v>518</v>
      </c>
      <c r="C435" s="349">
        <v>2041.8</v>
      </c>
      <c r="D435" s="350">
        <v>2045.95</v>
      </c>
      <c r="E435" s="350">
        <v>2011.9</v>
      </c>
      <c r="F435" s="350">
        <v>1982</v>
      </c>
      <c r="G435" s="350">
        <v>1947.95</v>
      </c>
      <c r="H435" s="350">
        <v>2075.8500000000004</v>
      </c>
      <c r="I435" s="350">
        <v>2109.8999999999996</v>
      </c>
      <c r="J435" s="350">
        <v>2139.8000000000002</v>
      </c>
      <c r="K435" s="349">
        <v>2080</v>
      </c>
      <c r="L435" s="349">
        <v>2016.05</v>
      </c>
      <c r="M435" s="349">
        <v>0.55674000000000001</v>
      </c>
      <c r="N435" s="1"/>
      <c r="O435" s="1"/>
    </row>
    <row r="436" spans="1:15" ht="12.75" customHeight="1">
      <c r="A436" s="30">
        <v>426</v>
      </c>
      <c r="B436" s="378" t="s">
        <v>519</v>
      </c>
      <c r="C436" s="349">
        <v>840.1</v>
      </c>
      <c r="D436" s="350">
        <v>842.48333333333323</v>
      </c>
      <c r="E436" s="350">
        <v>818.86666666666645</v>
      </c>
      <c r="F436" s="350">
        <v>797.63333333333321</v>
      </c>
      <c r="G436" s="350">
        <v>774.01666666666642</v>
      </c>
      <c r="H436" s="350">
        <v>863.71666666666647</v>
      </c>
      <c r="I436" s="350">
        <v>887.33333333333326</v>
      </c>
      <c r="J436" s="350">
        <v>908.56666666666649</v>
      </c>
      <c r="K436" s="349">
        <v>866.1</v>
      </c>
      <c r="L436" s="349">
        <v>821.25</v>
      </c>
      <c r="M436" s="349">
        <v>0.50231999999999999</v>
      </c>
      <c r="N436" s="1"/>
      <c r="O436" s="1"/>
    </row>
    <row r="437" spans="1:15" ht="12.75" customHeight="1">
      <c r="A437" s="30">
        <v>427</v>
      </c>
      <c r="B437" s="378" t="s">
        <v>195</v>
      </c>
      <c r="C437" s="349">
        <v>843.85</v>
      </c>
      <c r="D437" s="350">
        <v>849.11666666666667</v>
      </c>
      <c r="E437" s="350">
        <v>834.23333333333335</v>
      </c>
      <c r="F437" s="350">
        <v>824.61666666666667</v>
      </c>
      <c r="G437" s="350">
        <v>809.73333333333335</v>
      </c>
      <c r="H437" s="350">
        <v>858.73333333333335</v>
      </c>
      <c r="I437" s="350">
        <v>873.61666666666679</v>
      </c>
      <c r="J437" s="350">
        <v>883.23333333333335</v>
      </c>
      <c r="K437" s="349">
        <v>864</v>
      </c>
      <c r="L437" s="349">
        <v>839.5</v>
      </c>
      <c r="M437" s="349">
        <v>23.057130000000001</v>
      </c>
      <c r="N437" s="1"/>
      <c r="O437" s="1"/>
    </row>
    <row r="438" spans="1:15" ht="12.75" customHeight="1">
      <c r="A438" s="30">
        <v>428</v>
      </c>
      <c r="B438" s="378" t="s">
        <v>520</v>
      </c>
      <c r="C438" s="349">
        <v>440.65</v>
      </c>
      <c r="D438" s="350">
        <v>440.2166666666667</v>
      </c>
      <c r="E438" s="350">
        <v>432.43333333333339</v>
      </c>
      <c r="F438" s="350">
        <v>424.2166666666667</v>
      </c>
      <c r="G438" s="350">
        <v>416.43333333333339</v>
      </c>
      <c r="H438" s="350">
        <v>448.43333333333339</v>
      </c>
      <c r="I438" s="350">
        <v>456.2166666666667</v>
      </c>
      <c r="J438" s="350">
        <v>464.43333333333339</v>
      </c>
      <c r="K438" s="349">
        <v>448</v>
      </c>
      <c r="L438" s="349">
        <v>432</v>
      </c>
      <c r="M438" s="349">
        <v>3.3567800000000001</v>
      </c>
      <c r="N438" s="1"/>
      <c r="O438" s="1"/>
    </row>
    <row r="439" spans="1:15" ht="12.75" customHeight="1">
      <c r="A439" s="30">
        <v>429</v>
      </c>
      <c r="B439" s="378" t="s">
        <v>196</v>
      </c>
      <c r="C439" s="349">
        <v>472.7</v>
      </c>
      <c r="D439" s="350">
        <v>477.4666666666667</v>
      </c>
      <c r="E439" s="350">
        <v>466.23333333333341</v>
      </c>
      <c r="F439" s="350">
        <v>459.76666666666671</v>
      </c>
      <c r="G439" s="350">
        <v>448.53333333333342</v>
      </c>
      <c r="H439" s="350">
        <v>483.93333333333339</v>
      </c>
      <c r="I439" s="350">
        <v>495.16666666666674</v>
      </c>
      <c r="J439" s="350">
        <v>501.63333333333338</v>
      </c>
      <c r="K439" s="349">
        <v>488.7</v>
      </c>
      <c r="L439" s="349">
        <v>471</v>
      </c>
      <c r="M439" s="349">
        <v>13.869719999999999</v>
      </c>
      <c r="N439" s="1"/>
      <c r="O439" s="1"/>
    </row>
    <row r="440" spans="1:15" ht="12.75" customHeight="1">
      <c r="A440" s="30">
        <v>430</v>
      </c>
      <c r="B440" s="378" t="s">
        <v>523</v>
      </c>
      <c r="C440" s="349">
        <v>644.29999999999995</v>
      </c>
      <c r="D440" s="350">
        <v>646.44999999999993</v>
      </c>
      <c r="E440" s="350">
        <v>637.89999999999986</v>
      </c>
      <c r="F440" s="350">
        <v>631.49999999999989</v>
      </c>
      <c r="G440" s="350">
        <v>622.94999999999982</v>
      </c>
      <c r="H440" s="350">
        <v>652.84999999999991</v>
      </c>
      <c r="I440" s="350">
        <v>661.39999999999986</v>
      </c>
      <c r="J440" s="350">
        <v>667.8</v>
      </c>
      <c r="K440" s="349">
        <v>655</v>
      </c>
      <c r="L440" s="349">
        <v>640.04999999999995</v>
      </c>
      <c r="M440" s="349">
        <v>0.47670000000000001</v>
      </c>
      <c r="N440" s="1"/>
      <c r="O440" s="1"/>
    </row>
    <row r="441" spans="1:15" ht="12.75" customHeight="1">
      <c r="A441" s="30">
        <v>431</v>
      </c>
      <c r="B441" s="378" t="s">
        <v>521</v>
      </c>
      <c r="C441" s="349">
        <v>321.45</v>
      </c>
      <c r="D441" s="350">
        <v>319.90000000000003</v>
      </c>
      <c r="E441" s="350">
        <v>308.55000000000007</v>
      </c>
      <c r="F441" s="350">
        <v>295.65000000000003</v>
      </c>
      <c r="G441" s="350">
        <v>284.30000000000007</v>
      </c>
      <c r="H441" s="350">
        <v>332.80000000000007</v>
      </c>
      <c r="I441" s="350">
        <v>344.15000000000009</v>
      </c>
      <c r="J441" s="350">
        <v>357.05000000000007</v>
      </c>
      <c r="K441" s="349">
        <v>331.25</v>
      </c>
      <c r="L441" s="349">
        <v>307</v>
      </c>
      <c r="M441" s="349">
        <v>2.82613</v>
      </c>
      <c r="N441" s="1"/>
      <c r="O441" s="1"/>
    </row>
    <row r="442" spans="1:15" ht="12.75" customHeight="1">
      <c r="A442" s="30">
        <v>432</v>
      </c>
      <c r="B442" s="378" t="s">
        <v>522</v>
      </c>
      <c r="C442" s="349">
        <v>1951.75</v>
      </c>
      <c r="D442" s="350">
        <v>1953.95</v>
      </c>
      <c r="E442" s="350">
        <v>1929.8500000000001</v>
      </c>
      <c r="F442" s="350">
        <v>1907.95</v>
      </c>
      <c r="G442" s="350">
        <v>1883.8500000000001</v>
      </c>
      <c r="H442" s="350">
        <v>1975.8500000000001</v>
      </c>
      <c r="I442" s="350">
        <v>1999.95</v>
      </c>
      <c r="J442" s="350">
        <v>2021.8500000000001</v>
      </c>
      <c r="K442" s="349">
        <v>1978.05</v>
      </c>
      <c r="L442" s="349">
        <v>1932.05</v>
      </c>
      <c r="M442" s="349">
        <v>0.67586999999999997</v>
      </c>
      <c r="N442" s="1"/>
      <c r="O442" s="1"/>
    </row>
    <row r="443" spans="1:15" ht="12.75" customHeight="1">
      <c r="A443" s="30">
        <v>433</v>
      </c>
      <c r="B443" s="378" t="s">
        <v>524</v>
      </c>
      <c r="C443" s="349">
        <v>549.45000000000005</v>
      </c>
      <c r="D443" s="350">
        <v>546.63333333333333</v>
      </c>
      <c r="E443" s="350">
        <v>541.26666666666665</v>
      </c>
      <c r="F443" s="350">
        <v>533.08333333333337</v>
      </c>
      <c r="G443" s="350">
        <v>527.7166666666667</v>
      </c>
      <c r="H443" s="350">
        <v>554.81666666666661</v>
      </c>
      <c r="I443" s="350">
        <v>560.18333333333317</v>
      </c>
      <c r="J443" s="350">
        <v>568.36666666666656</v>
      </c>
      <c r="K443" s="349">
        <v>552</v>
      </c>
      <c r="L443" s="349">
        <v>538.45000000000005</v>
      </c>
      <c r="M443" s="349">
        <v>2.04617</v>
      </c>
      <c r="N443" s="1"/>
      <c r="O443" s="1"/>
    </row>
    <row r="444" spans="1:15" ht="12.75" customHeight="1">
      <c r="A444" s="30">
        <v>434</v>
      </c>
      <c r="B444" s="378" t="s">
        <v>525</v>
      </c>
      <c r="C444" s="349">
        <v>9.65</v>
      </c>
      <c r="D444" s="350">
        <v>9.75</v>
      </c>
      <c r="E444" s="350">
        <v>9.5500000000000007</v>
      </c>
      <c r="F444" s="350">
        <v>9.4500000000000011</v>
      </c>
      <c r="G444" s="350">
        <v>9.2500000000000018</v>
      </c>
      <c r="H444" s="350">
        <v>9.85</v>
      </c>
      <c r="I444" s="350">
        <v>10.049999999999999</v>
      </c>
      <c r="J444" s="350">
        <v>10.149999999999999</v>
      </c>
      <c r="K444" s="349">
        <v>9.9499999999999993</v>
      </c>
      <c r="L444" s="349">
        <v>9.65</v>
      </c>
      <c r="M444" s="349">
        <v>969.50621000000001</v>
      </c>
      <c r="N444" s="1"/>
      <c r="O444" s="1"/>
    </row>
    <row r="445" spans="1:15" ht="12.75" customHeight="1">
      <c r="A445" s="30">
        <v>435</v>
      </c>
      <c r="B445" s="378" t="s">
        <v>512</v>
      </c>
      <c r="C445" s="349">
        <v>331.15</v>
      </c>
      <c r="D445" s="350">
        <v>336.05</v>
      </c>
      <c r="E445" s="350">
        <v>325.10000000000002</v>
      </c>
      <c r="F445" s="350">
        <v>319.05</v>
      </c>
      <c r="G445" s="350">
        <v>308.10000000000002</v>
      </c>
      <c r="H445" s="350">
        <v>342.1</v>
      </c>
      <c r="I445" s="350">
        <v>353.04999999999995</v>
      </c>
      <c r="J445" s="350">
        <v>359.1</v>
      </c>
      <c r="K445" s="349">
        <v>347</v>
      </c>
      <c r="L445" s="349">
        <v>330</v>
      </c>
      <c r="M445" s="349">
        <v>3.7991700000000002</v>
      </c>
      <c r="N445" s="1"/>
      <c r="O445" s="1"/>
    </row>
    <row r="446" spans="1:15" ht="12.75" customHeight="1">
      <c r="A446" s="30">
        <v>436</v>
      </c>
      <c r="B446" s="378" t="s">
        <v>526</v>
      </c>
      <c r="C446" s="349">
        <v>973.45</v>
      </c>
      <c r="D446" s="350">
        <v>976.25</v>
      </c>
      <c r="E446" s="350">
        <v>967.2</v>
      </c>
      <c r="F446" s="350">
        <v>960.95</v>
      </c>
      <c r="G446" s="350">
        <v>951.90000000000009</v>
      </c>
      <c r="H446" s="350">
        <v>982.5</v>
      </c>
      <c r="I446" s="350">
        <v>991.55</v>
      </c>
      <c r="J446" s="350">
        <v>997.8</v>
      </c>
      <c r="K446" s="349">
        <v>985.3</v>
      </c>
      <c r="L446" s="349">
        <v>970</v>
      </c>
      <c r="M446" s="349">
        <v>0.22148000000000001</v>
      </c>
      <c r="N446" s="1"/>
      <c r="O446" s="1"/>
    </row>
    <row r="447" spans="1:15" ht="12.75" customHeight="1">
      <c r="A447" s="30">
        <v>437</v>
      </c>
      <c r="B447" s="378" t="s">
        <v>277</v>
      </c>
      <c r="C447" s="349">
        <v>548.04999999999995</v>
      </c>
      <c r="D447" s="350">
        <v>552.83333333333337</v>
      </c>
      <c r="E447" s="350">
        <v>540.2166666666667</v>
      </c>
      <c r="F447" s="350">
        <v>532.38333333333333</v>
      </c>
      <c r="G447" s="350">
        <v>519.76666666666665</v>
      </c>
      <c r="H447" s="350">
        <v>560.66666666666674</v>
      </c>
      <c r="I447" s="350">
        <v>573.2833333333333</v>
      </c>
      <c r="J447" s="350">
        <v>581.11666666666679</v>
      </c>
      <c r="K447" s="349">
        <v>565.45000000000005</v>
      </c>
      <c r="L447" s="349">
        <v>545</v>
      </c>
      <c r="M447" s="349">
        <v>7.7209399999999997</v>
      </c>
      <c r="N447" s="1"/>
      <c r="O447" s="1"/>
    </row>
    <row r="448" spans="1:15" ht="12.75" customHeight="1">
      <c r="A448" s="30">
        <v>438</v>
      </c>
      <c r="B448" s="378" t="s">
        <v>531</v>
      </c>
      <c r="C448" s="349">
        <v>1586.75</v>
      </c>
      <c r="D448" s="350">
        <v>1599.6000000000001</v>
      </c>
      <c r="E448" s="350">
        <v>1549.3000000000002</v>
      </c>
      <c r="F448" s="350">
        <v>1511.8500000000001</v>
      </c>
      <c r="G448" s="350">
        <v>1461.5500000000002</v>
      </c>
      <c r="H448" s="350">
        <v>1637.0500000000002</v>
      </c>
      <c r="I448" s="350">
        <v>1687.35</v>
      </c>
      <c r="J448" s="350">
        <v>1724.8000000000002</v>
      </c>
      <c r="K448" s="349">
        <v>1649.9</v>
      </c>
      <c r="L448" s="349">
        <v>1562.15</v>
      </c>
      <c r="M448" s="349">
        <v>2.27508</v>
      </c>
      <c r="N448" s="1"/>
      <c r="O448" s="1"/>
    </row>
    <row r="449" spans="1:15" ht="12.75" customHeight="1">
      <c r="A449" s="30">
        <v>439</v>
      </c>
      <c r="B449" s="378" t="s">
        <v>532</v>
      </c>
      <c r="C449" s="349">
        <v>11953.05</v>
      </c>
      <c r="D449" s="350">
        <v>12075.016666666668</v>
      </c>
      <c r="E449" s="350">
        <v>11751.033333333336</v>
      </c>
      <c r="F449" s="350">
        <v>11549.016666666668</v>
      </c>
      <c r="G449" s="350">
        <v>11225.033333333336</v>
      </c>
      <c r="H449" s="350">
        <v>12277.033333333336</v>
      </c>
      <c r="I449" s="350">
        <v>12601.01666666667</v>
      </c>
      <c r="J449" s="350">
        <v>12803.033333333336</v>
      </c>
      <c r="K449" s="349">
        <v>12399</v>
      </c>
      <c r="L449" s="349">
        <v>11873</v>
      </c>
      <c r="M449" s="349">
        <v>8.4899999999999993E-3</v>
      </c>
      <c r="N449" s="1"/>
      <c r="O449" s="1"/>
    </row>
    <row r="450" spans="1:15" ht="12.75" customHeight="1">
      <c r="A450" s="30">
        <v>440</v>
      </c>
      <c r="B450" s="378" t="s">
        <v>197</v>
      </c>
      <c r="C450" s="349">
        <v>876.9</v>
      </c>
      <c r="D450" s="350">
        <v>879.80000000000007</v>
      </c>
      <c r="E450" s="350">
        <v>869.10000000000014</v>
      </c>
      <c r="F450" s="350">
        <v>861.30000000000007</v>
      </c>
      <c r="G450" s="350">
        <v>850.60000000000014</v>
      </c>
      <c r="H450" s="350">
        <v>887.60000000000014</v>
      </c>
      <c r="I450" s="350">
        <v>898.30000000000018</v>
      </c>
      <c r="J450" s="350">
        <v>906.10000000000014</v>
      </c>
      <c r="K450" s="349">
        <v>890.5</v>
      </c>
      <c r="L450" s="349">
        <v>872</v>
      </c>
      <c r="M450" s="349">
        <v>11.19313</v>
      </c>
      <c r="N450" s="1"/>
      <c r="O450" s="1"/>
    </row>
    <row r="451" spans="1:15" ht="12.75" customHeight="1">
      <c r="A451" s="30">
        <v>441</v>
      </c>
      <c r="B451" s="378" t="s">
        <v>533</v>
      </c>
      <c r="C451" s="349">
        <v>201.7</v>
      </c>
      <c r="D451" s="350">
        <v>202.86666666666665</v>
      </c>
      <c r="E451" s="350">
        <v>200.1333333333333</v>
      </c>
      <c r="F451" s="350">
        <v>198.56666666666666</v>
      </c>
      <c r="G451" s="350">
        <v>195.83333333333331</v>
      </c>
      <c r="H451" s="350">
        <v>204.43333333333328</v>
      </c>
      <c r="I451" s="350">
        <v>207.16666666666663</v>
      </c>
      <c r="J451" s="350">
        <v>208.73333333333326</v>
      </c>
      <c r="K451" s="349">
        <v>205.6</v>
      </c>
      <c r="L451" s="349">
        <v>201.3</v>
      </c>
      <c r="M451" s="349">
        <v>6.3214899999999998</v>
      </c>
      <c r="N451" s="1"/>
      <c r="O451" s="1"/>
    </row>
    <row r="452" spans="1:15" ht="12.75" customHeight="1">
      <c r="A452" s="30">
        <v>442</v>
      </c>
      <c r="B452" s="378" t="s">
        <v>534</v>
      </c>
      <c r="C452" s="349">
        <v>1233.3499999999999</v>
      </c>
      <c r="D452" s="350">
        <v>1228.4666666666667</v>
      </c>
      <c r="E452" s="350">
        <v>1212.4833333333333</v>
      </c>
      <c r="F452" s="350">
        <v>1191.6166666666666</v>
      </c>
      <c r="G452" s="350">
        <v>1175.6333333333332</v>
      </c>
      <c r="H452" s="350">
        <v>1249.3333333333335</v>
      </c>
      <c r="I452" s="350">
        <v>1265.3166666666671</v>
      </c>
      <c r="J452" s="350">
        <v>1286.1833333333336</v>
      </c>
      <c r="K452" s="349">
        <v>1244.45</v>
      </c>
      <c r="L452" s="349">
        <v>1207.5999999999999</v>
      </c>
      <c r="M452" s="349">
        <v>2.85832</v>
      </c>
      <c r="N452" s="1"/>
      <c r="O452" s="1"/>
    </row>
    <row r="453" spans="1:15" ht="12.75" customHeight="1">
      <c r="A453" s="30">
        <v>443</v>
      </c>
      <c r="B453" s="378" t="s">
        <v>198</v>
      </c>
      <c r="C453" s="349">
        <v>713.2</v>
      </c>
      <c r="D453" s="350">
        <v>713.01666666666677</v>
      </c>
      <c r="E453" s="350">
        <v>704.68333333333351</v>
      </c>
      <c r="F453" s="350">
        <v>696.16666666666674</v>
      </c>
      <c r="G453" s="350">
        <v>687.83333333333348</v>
      </c>
      <c r="H453" s="350">
        <v>721.53333333333353</v>
      </c>
      <c r="I453" s="350">
        <v>729.86666666666679</v>
      </c>
      <c r="J453" s="350">
        <v>738.38333333333355</v>
      </c>
      <c r="K453" s="349">
        <v>721.35</v>
      </c>
      <c r="L453" s="349">
        <v>704.5</v>
      </c>
      <c r="M453" s="349">
        <v>15.42807</v>
      </c>
      <c r="N453" s="1"/>
      <c r="O453" s="1"/>
    </row>
    <row r="454" spans="1:15" ht="12.75" customHeight="1">
      <c r="A454" s="30">
        <v>444</v>
      </c>
      <c r="B454" s="378" t="s">
        <v>278</v>
      </c>
      <c r="C454" s="349">
        <v>6733</v>
      </c>
      <c r="D454" s="350">
        <v>6795.666666666667</v>
      </c>
      <c r="E454" s="350">
        <v>6647.7333333333336</v>
      </c>
      <c r="F454" s="350">
        <v>6562.4666666666662</v>
      </c>
      <c r="G454" s="350">
        <v>6414.5333333333328</v>
      </c>
      <c r="H454" s="350">
        <v>6880.9333333333343</v>
      </c>
      <c r="I454" s="350">
        <v>7028.8666666666668</v>
      </c>
      <c r="J454" s="350">
        <v>7114.133333333335</v>
      </c>
      <c r="K454" s="349">
        <v>6943.6</v>
      </c>
      <c r="L454" s="349">
        <v>6710.4</v>
      </c>
      <c r="M454" s="349">
        <v>2.35154</v>
      </c>
      <c r="N454" s="1"/>
      <c r="O454" s="1"/>
    </row>
    <row r="455" spans="1:15" ht="12.75" customHeight="1">
      <c r="A455" s="30">
        <v>445</v>
      </c>
      <c r="B455" s="378" t="s">
        <v>199</v>
      </c>
      <c r="C455" s="349">
        <v>494.45</v>
      </c>
      <c r="D455" s="350">
        <v>493.64999999999992</v>
      </c>
      <c r="E455" s="350">
        <v>486.89999999999986</v>
      </c>
      <c r="F455" s="350">
        <v>479.34999999999997</v>
      </c>
      <c r="G455" s="350">
        <v>472.59999999999991</v>
      </c>
      <c r="H455" s="350">
        <v>501.19999999999982</v>
      </c>
      <c r="I455" s="350">
        <v>507.94999999999993</v>
      </c>
      <c r="J455" s="350">
        <v>515.49999999999977</v>
      </c>
      <c r="K455" s="349">
        <v>500.4</v>
      </c>
      <c r="L455" s="349">
        <v>486.1</v>
      </c>
      <c r="M455" s="349">
        <v>225.92160999999999</v>
      </c>
      <c r="N455" s="1"/>
      <c r="O455" s="1"/>
    </row>
    <row r="456" spans="1:15" ht="12.75" customHeight="1">
      <c r="A456" s="30">
        <v>446</v>
      </c>
      <c r="B456" s="378" t="s">
        <v>535</v>
      </c>
      <c r="C456" s="349">
        <v>235.95</v>
      </c>
      <c r="D456" s="350">
        <v>236.54999999999998</v>
      </c>
      <c r="E456" s="350">
        <v>233.14999999999998</v>
      </c>
      <c r="F456" s="350">
        <v>230.35</v>
      </c>
      <c r="G456" s="350">
        <v>226.95</v>
      </c>
      <c r="H456" s="350">
        <v>239.34999999999997</v>
      </c>
      <c r="I456" s="350">
        <v>242.75</v>
      </c>
      <c r="J456" s="350">
        <v>245.54999999999995</v>
      </c>
      <c r="K456" s="349">
        <v>239.95</v>
      </c>
      <c r="L456" s="349">
        <v>233.75</v>
      </c>
      <c r="M456" s="349">
        <v>12.52814</v>
      </c>
      <c r="N456" s="1"/>
      <c r="O456" s="1"/>
    </row>
    <row r="457" spans="1:15" ht="12.75" customHeight="1">
      <c r="A457" s="30">
        <v>447</v>
      </c>
      <c r="B457" s="378" t="s">
        <v>200</v>
      </c>
      <c r="C457" s="349">
        <v>225</v>
      </c>
      <c r="D457" s="350">
        <v>224.96666666666667</v>
      </c>
      <c r="E457" s="350">
        <v>222.28333333333333</v>
      </c>
      <c r="F457" s="350">
        <v>219.56666666666666</v>
      </c>
      <c r="G457" s="350">
        <v>216.88333333333333</v>
      </c>
      <c r="H457" s="350">
        <v>227.68333333333334</v>
      </c>
      <c r="I457" s="350">
        <v>230.36666666666667</v>
      </c>
      <c r="J457" s="350">
        <v>233.08333333333334</v>
      </c>
      <c r="K457" s="349">
        <v>227.65</v>
      </c>
      <c r="L457" s="349">
        <v>222.25</v>
      </c>
      <c r="M457" s="349">
        <v>246.57963000000001</v>
      </c>
      <c r="N457" s="1"/>
      <c r="O457" s="1"/>
    </row>
    <row r="458" spans="1:15" ht="12.75" customHeight="1">
      <c r="A458" s="30">
        <v>448</v>
      </c>
      <c r="B458" s="378" t="s">
        <v>201</v>
      </c>
      <c r="C458" s="349">
        <v>1181.8499999999999</v>
      </c>
      <c r="D458" s="350">
        <v>1186.0833333333333</v>
      </c>
      <c r="E458" s="350">
        <v>1170.1666666666665</v>
      </c>
      <c r="F458" s="350">
        <v>1158.4833333333333</v>
      </c>
      <c r="G458" s="350">
        <v>1142.5666666666666</v>
      </c>
      <c r="H458" s="350">
        <v>1197.7666666666664</v>
      </c>
      <c r="I458" s="350">
        <v>1213.6833333333329</v>
      </c>
      <c r="J458" s="350">
        <v>1225.3666666666663</v>
      </c>
      <c r="K458" s="349">
        <v>1202</v>
      </c>
      <c r="L458" s="349">
        <v>1174.4000000000001</v>
      </c>
      <c r="M458" s="349">
        <v>49.787320000000001</v>
      </c>
      <c r="N458" s="1"/>
      <c r="O458" s="1"/>
    </row>
    <row r="459" spans="1:15" ht="12.75" customHeight="1">
      <c r="A459" s="30">
        <v>449</v>
      </c>
      <c r="B459" s="378" t="s">
        <v>851</v>
      </c>
      <c r="C459" s="349">
        <v>709.35</v>
      </c>
      <c r="D459" s="350">
        <v>711.7833333333333</v>
      </c>
      <c r="E459" s="350">
        <v>698.56666666666661</v>
      </c>
      <c r="F459" s="350">
        <v>687.7833333333333</v>
      </c>
      <c r="G459" s="350">
        <v>674.56666666666661</v>
      </c>
      <c r="H459" s="350">
        <v>722.56666666666661</v>
      </c>
      <c r="I459" s="350">
        <v>735.7833333333333</v>
      </c>
      <c r="J459" s="350">
        <v>746.56666666666661</v>
      </c>
      <c r="K459" s="349">
        <v>725</v>
      </c>
      <c r="L459" s="349">
        <v>701</v>
      </c>
      <c r="M459" s="349">
        <v>0.74861</v>
      </c>
      <c r="N459" s="1"/>
      <c r="O459" s="1"/>
    </row>
    <row r="460" spans="1:15" ht="12.75" customHeight="1">
      <c r="A460" s="30">
        <v>450</v>
      </c>
      <c r="B460" s="378" t="s">
        <v>527</v>
      </c>
      <c r="C460" s="349">
        <v>1680.45</v>
      </c>
      <c r="D460" s="350">
        <v>1693.25</v>
      </c>
      <c r="E460" s="350">
        <v>1641.1</v>
      </c>
      <c r="F460" s="350">
        <v>1601.75</v>
      </c>
      <c r="G460" s="350">
        <v>1549.6</v>
      </c>
      <c r="H460" s="350">
        <v>1732.6</v>
      </c>
      <c r="I460" s="350">
        <v>1784.75</v>
      </c>
      <c r="J460" s="350">
        <v>1824.1</v>
      </c>
      <c r="K460" s="349">
        <v>1745.4</v>
      </c>
      <c r="L460" s="349">
        <v>1653.9</v>
      </c>
      <c r="M460" s="349">
        <v>0.14831</v>
      </c>
      <c r="N460" s="1"/>
      <c r="O460" s="1"/>
    </row>
    <row r="461" spans="1:15" ht="12.75" customHeight="1">
      <c r="A461" s="30">
        <v>451</v>
      </c>
      <c r="B461" s="378" t="s">
        <v>528</v>
      </c>
      <c r="C461" s="349">
        <v>663.8</v>
      </c>
      <c r="D461" s="350">
        <v>672.5</v>
      </c>
      <c r="E461" s="350">
        <v>650.79999999999995</v>
      </c>
      <c r="F461" s="350">
        <v>637.79999999999995</v>
      </c>
      <c r="G461" s="350">
        <v>616.09999999999991</v>
      </c>
      <c r="H461" s="350">
        <v>685.5</v>
      </c>
      <c r="I461" s="350">
        <v>707.2</v>
      </c>
      <c r="J461" s="350">
        <v>720.2</v>
      </c>
      <c r="K461" s="349">
        <v>694.2</v>
      </c>
      <c r="L461" s="349">
        <v>659.5</v>
      </c>
      <c r="M461" s="349">
        <v>0.19506999999999999</v>
      </c>
      <c r="N461" s="1"/>
      <c r="O461" s="1"/>
    </row>
    <row r="462" spans="1:15" ht="12.75" customHeight="1">
      <c r="A462" s="30">
        <v>452</v>
      </c>
      <c r="B462" s="378" t="s">
        <v>202</v>
      </c>
      <c r="C462" s="349">
        <v>3719.4</v>
      </c>
      <c r="D462" s="350">
        <v>3750.9166666666665</v>
      </c>
      <c r="E462" s="350">
        <v>3674.0333333333328</v>
      </c>
      <c r="F462" s="350">
        <v>3628.6666666666665</v>
      </c>
      <c r="G462" s="350">
        <v>3551.7833333333328</v>
      </c>
      <c r="H462" s="350">
        <v>3796.2833333333328</v>
      </c>
      <c r="I462" s="350">
        <v>3873.166666666667</v>
      </c>
      <c r="J462" s="350">
        <v>3918.5333333333328</v>
      </c>
      <c r="K462" s="349">
        <v>3827.8</v>
      </c>
      <c r="L462" s="349">
        <v>3705.55</v>
      </c>
      <c r="M462" s="349">
        <v>74.659220000000005</v>
      </c>
      <c r="N462" s="1"/>
      <c r="O462" s="1"/>
    </row>
    <row r="463" spans="1:15" ht="12.75" customHeight="1">
      <c r="A463" s="30">
        <v>453</v>
      </c>
      <c r="B463" s="378" t="s">
        <v>536</v>
      </c>
      <c r="C463" s="349">
        <v>3915.5</v>
      </c>
      <c r="D463" s="350">
        <v>3929.2833333333333</v>
      </c>
      <c r="E463" s="350">
        <v>3863.5666666666666</v>
      </c>
      <c r="F463" s="350">
        <v>3811.6333333333332</v>
      </c>
      <c r="G463" s="350">
        <v>3745.9166666666665</v>
      </c>
      <c r="H463" s="350">
        <v>3981.2166666666667</v>
      </c>
      <c r="I463" s="350">
        <v>4046.9333333333329</v>
      </c>
      <c r="J463" s="350">
        <v>4098.8666666666668</v>
      </c>
      <c r="K463" s="349">
        <v>3995</v>
      </c>
      <c r="L463" s="349">
        <v>3877.35</v>
      </c>
      <c r="M463" s="349">
        <v>5.45E-2</v>
      </c>
      <c r="N463" s="1"/>
      <c r="O463" s="1"/>
    </row>
    <row r="464" spans="1:15" ht="12.75" customHeight="1">
      <c r="A464" s="30">
        <v>454</v>
      </c>
      <c r="B464" s="378" t="s">
        <v>203</v>
      </c>
      <c r="C464" s="349">
        <v>1418.2</v>
      </c>
      <c r="D464" s="350">
        <v>1422.7666666666664</v>
      </c>
      <c r="E464" s="350">
        <v>1405.5333333333328</v>
      </c>
      <c r="F464" s="350">
        <v>1392.8666666666663</v>
      </c>
      <c r="G464" s="350">
        <v>1375.6333333333328</v>
      </c>
      <c r="H464" s="350">
        <v>1435.4333333333329</v>
      </c>
      <c r="I464" s="350">
        <v>1452.6666666666665</v>
      </c>
      <c r="J464" s="350">
        <v>1465.333333333333</v>
      </c>
      <c r="K464" s="349">
        <v>1440</v>
      </c>
      <c r="L464" s="349">
        <v>1410.1</v>
      </c>
      <c r="M464" s="349">
        <v>21.094609999999999</v>
      </c>
      <c r="N464" s="1"/>
      <c r="O464" s="1"/>
    </row>
    <row r="465" spans="1:15" ht="12.75" customHeight="1">
      <c r="A465" s="30">
        <v>455</v>
      </c>
      <c r="B465" s="378" t="s">
        <v>538</v>
      </c>
      <c r="C465" s="349">
        <v>1800.15</v>
      </c>
      <c r="D465" s="350">
        <v>1825.0166666666667</v>
      </c>
      <c r="E465" s="350">
        <v>1764.0833333333333</v>
      </c>
      <c r="F465" s="350">
        <v>1728.0166666666667</v>
      </c>
      <c r="G465" s="350">
        <v>1667.0833333333333</v>
      </c>
      <c r="H465" s="350">
        <v>1861.0833333333333</v>
      </c>
      <c r="I465" s="350">
        <v>1922.0166666666667</v>
      </c>
      <c r="J465" s="350">
        <v>1958.0833333333333</v>
      </c>
      <c r="K465" s="349">
        <v>1885.95</v>
      </c>
      <c r="L465" s="349">
        <v>1788.95</v>
      </c>
      <c r="M465" s="349">
        <v>1.08456</v>
      </c>
      <c r="N465" s="1"/>
      <c r="O465" s="1"/>
    </row>
    <row r="466" spans="1:15" ht="12.75" customHeight="1">
      <c r="A466" s="30">
        <v>456</v>
      </c>
      <c r="B466" s="378" t="s">
        <v>539</v>
      </c>
      <c r="C466" s="349">
        <v>877.15</v>
      </c>
      <c r="D466" s="350">
        <v>878.9666666666667</v>
      </c>
      <c r="E466" s="350">
        <v>866.58333333333337</v>
      </c>
      <c r="F466" s="350">
        <v>856.01666666666665</v>
      </c>
      <c r="G466" s="350">
        <v>843.63333333333333</v>
      </c>
      <c r="H466" s="350">
        <v>889.53333333333342</v>
      </c>
      <c r="I466" s="350">
        <v>901.91666666666663</v>
      </c>
      <c r="J466" s="350">
        <v>912.48333333333346</v>
      </c>
      <c r="K466" s="349">
        <v>891.35</v>
      </c>
      <c r="L466" s="349">
        <v>868.4</v>
      </c>
      <c r="M466" s="349">
        <v>0.73909999999999998</v>
      </c>
      <c r="N466" s="1"/>
      <c r="O466" s="1"/>
    </row>
    <row r="467" spans="1:15" ht="12.75" customHeight="1">
      <c r="A467" s="30">
        <v>457</v>
      </c>
      <c r="B467" s="378" t="s">
        <v>543</v>
      </c>
      <c r="C467" s="349">
        <v>1634.35</v>
      </c>
      <c r="D467" s="350">
        <v>1630.9666666666665</v>
      </c>
      <c r="E467" s="350">
        <v>1588.9333333333329</v>
      </c>
      <c r="F467" s="350">
        <v>1543.5166666666664</v>
      </c>
      <c r="G467" s="350">
        <v>1501.4833333333329</v>
      </c>
      <c r="H467" s="350">
        <v>1676.383333333333</v>
      </c>
      <c r="I467" s="350">
        <v>1718.4166666666663</v>
      </c>
      <c r="J467" s="350">
        <v>1763.833333333333</v>
      </c>
      <c r="K467" s="349">
        <v>1673</v>
      </c>
      <c r="L467" s="349">
        <v>1585.55</v>
      </c>
      <c r="M467" s="349">
        <v>1.7849200000000001</v>
      </c>
      <c r="N467" s="1"/>
      <c r="O467" s="1"/>
    </row>
    <row r="468" spans="1:15" ht="12.75" customHeight="1">
      <c r="A468" s="30">
        <v>458</v>
      </c>
      <c r="B468" s="378" t="s">
        <v>540</v>
      </c>
      <c r="C468" s="349">
        <v>1972.55</v>
      </c>
      <c r="D468" s="350">
        <v>1962.3833333333332</v>
      </c>
      <c r="E468" s="350">
        <v>1936.7666666666664</v>
      </c>
      <c r="F468" s="350">
        <v>1900.9833333333331</v>
      </c>
      <c r="G468" s="350">
        <v>1875.3666666666663</v>
      </c>
      <c r="H468" s="350">
        <v>1998.1666666666665</v>
      </c>
      <c r="I468" s="350">
        <v>2023.7833333333333</v>
      </c>
      <c r="J468" s="350">
        <v>2059.5666666666666</v>
      </c>
      <c r="K468" s="349">
        <v>1988</v>
      </c>
      <c r="L468" s="349">
        <v>1926.6</v>
      </c>
      <c r="M468" s="349">
        <v>0.25818000000000002</v>
      </c>
      <c r="N468" s="1"/>
      <c r="O468" s="1"/>
    </row>
    <row r="469" spans="1:15" ht="12.75" customHeight="1">
      <c r="A469" s="30">
        <v>459</v>
      </c>
      <c r="B469" s="378" t="s">
        <v>204</v>
      </c>
      <c r="C469" s="349">
        <v>2454.35</v>
      </c>
      <c r="D469" s="350">
        <v>2451.1333333333337</v>
      </c>
      <c r="E469" s="350">
        <v>2414.2666666666673</v>
      </c>
      <c r="F469" s="350">
        <v>2374.1833333333338</v>
      </c>
      <c r="G469" s="350">
        <v>2337.3166666666675</v>
      </c>
      <c r="H469" s="350">
        <v>2491.2166666666672</v>
      </c>
      <c r="I469" s="350">
        <v>2528.083333333333</v>
      </c>
      <c r="J469" s="350">
        <v>2568.166666666667</v>
      </c>
      <c r="K469" s="349">
        <v>2488</v>
      </c>
      <c r="L469" s="349">
        <v>2411.0500000000002</v>
      </c>
      <c r="M469" s="349">
        <v>7.8856799999999998</v>
      </c>
      <c r="N469" s="1"/>
      <c r="O469" s="1"/>
    </row>
    <row r="470" spans="1:15" ht="12.75" customHeight="1">
      <c r="A470" s="30">
        <v>460</v>
      </c>
      <c r="B470" s="378" t="s">
        <v>205</v>
      </c>
      <c r="C470" s="349">
        <v>2654.9</v>
      </c>
      <c r="D470" s="350">
        <v>2646.2333333333336</v>
      </c>
      <c r="E470" s="350">
        <v>2623.7666666666673</v>
      </c>
      <c r="F470" s="350">
        <v>2592.6333333333337</v>
      </c>
      <c r="G470" s="350">
        <v>2570.1666666666674</v>
      </c>
      <c r="H470" s="350">
        <v>2677.3666666666672</v>
      </c>
      <c r="I470" s="350">
        <v>2699.8333333333335</v>
      </c>
      <c r="J470" s="350">
        <v>2730.9666666666672</v>
      </c>
      <c r="K470" s="349">
        <v>2668.7</v>
      </c>
      <c r="L470" s="349">
        <v>2615.1</v>
      </c>
      <c r="M470" s="349">
        <v>0.87566999999999995</v>
      </c>
      <c r="N470" s="1"/>
      <c r="O470" s="1"/>
    </row>
    <row r="471" spans="1:15" ht="12.75" customHeight="1">
      <c r="A471" s="30">
        <v>461</v>
      </c>
      <c r="B471" s="378" t="s">
        <v>206</v>
      </c>
      <c r="C471" s="349">
        <v>477.65</v>
      </c>
      <c r="D471" s="350">
        <v>478.61666666666662</v>
      </c>
      <c r="E471" s="350">
        <v>472.28333333333325</v>
      </c>
      <c r="F471" s="350">
        <v>466.91666666666663</v>
      </c>
      <c r="G471" s="350">
        <v>460.58333333333326</v>
      </c>
      <c r="H471" s="350">
        <v>483.98333333333323</v>
      </c>
      <c r="I471" s="350">
        <v>490.31666666666661</v>
      </c>
      <c r="J471" s="350">
        <v>495.68333333333322</v>
      </c>
      <c r="K471" s="349">
        <v>484.95</v>
      </c>
      <c r="L471" s="349">
        <v>473.25</v>
      </c>
      <c r="M471" s="349">
        <v>5.5972099999999996</v>
      </c>
      <c r="N471" s="1"/>
      <c r="O471" s="1"/>
    </row>
    <row r="472" spans="1:15" ht="12.75" customHeight="1">
      <c r="A472" s="30">
        <v>462</v>
      </c>
      <c r="B472" s="378" t="s">
        <v>207</v>
      </c>
      <c r="C472" s="349">
        <v>1035.3499999999999</v>
      </c>
      <c r="D472" s="350">
        <v>1033.7166666666665</v>
      </c>
      <c r="E472" s="350">
        <v>1012.633333333333</v>
      </c>
      <c r="F472" s="350">
        <v>989.91666666666652</v>
      </c>
      <c r="G472" s="350">
        <v>968.83333333333303</v>
      </c>
      <c r="H472" s="350">
        <v>1056.4333333333329</v>
      </c>
      <c r="I472" s="350">
        <v>1077.5166666666664</v>
      </c>
      <c r="J472" s="350">
        <v>1100.2333333333329</v>
      </c>
      <c r="K472" s="349">
        <v>1054.8</v>
      </c>
      <c r="L472" s="349">
        <v>1011</v>
      </c>
      <c r="M472" s="349">
        <v>5.7690200000000003</v>
      </c>
      <c r="N472" s="1"/>
      <c r="O472" s="1"/>
    </row>
    <row r="473" spans="1:15" ht="12.75" customHeight="1">
      <c r="A473" s="30">
        <v>463</v>
      </c>
      <c r="B473" s="378" t="s">
        <v>541</v>
      </c>
      <c r="C473" s="349">
        <v>52.85</v>
      </c>
      <c r="D473" s="350">
        <v>52.733333333333327</v>
      </c>
      <c r="E473" s="350">
        <v>50.466666666666654</v>
      </c>
      <c r="F473" s="350">
        <v>48.083333333333329</v>
      </c>
      <c r="G473" s="350">
        <v>45.816666666666656</v>
      </c>
      <c r="H473" s="350">
        <v>55.116666666666653</v>
      </c>
      <c r="I473" s="350">
        <v>57.383333333333319</v>
      </c>
      <c r="J473" s="350">
        <v>59.766666666666652</v>
      </c>
      <c r="K473" s="349">
        <v>55</v>
      </c>
      <c r="L473" s="349">
        <v>50.35</v>
      </c>
      <c r="M473" s="349">
        <v>78.804349999999999</v>
      </c>
      <c r="N473" s="1"/>
      <c r="O473" s="1"/>
    </row>
    <row r="474" spans="1:15" ht="12.75" customHeight="1">
      <c r="A474" s="30">
        <v>464</v>
      </c>
      <c r="B474" s="378" t="s">
        <v>542</v>
      </c>
      <c r="C474" s="349">
        <v>176.45</v>
      </c>
      <c r="D474" s="350">
        <v>179.71666666666667</v>
      </c>
      <c r="E474" s="350">
        <v>171.73333333333335</v>
      </c>
      <c r="F474" s="350">
        <v>167.01666666666668</v>
      </c>
      <c r="G474" s="350">
        <v>159.03333333333336</v>
      </c>
      <c r="H474" s="350">
        <v>184.43333333333334</v>
      </c>
      <c r="I474" s="350">
        <v>192.41666666666663</v>
      </c>
      <c r="J474" s="350">
        <v>197.13333333333333</v>
      </c>
      <c r="K474" s="349">
        <v>187.7</v>
      </c>
      <c r="L474" s="349">
        <v>175</v>
      </c>
      <c r="M474" s="349">
        <v>3.2733699999999999</v>
      </c>
      <c r="N474" s="1"/>
      <c r="O474" s="1"/>
    </row>
    <row r="475" spans="1:15" ht="12.75" customHeight="1">
      <c r="A475" s="30">
        <v>465</v>
      </c>
      <c r="B475" s="378" t="s">
        <v>529</v>
      </c>
      <c r="C475" s="349">
        <v>822</v>
      </c>
      <c r="D475" s="350">
        <v>830.16666666666663</v>
      </c>
      <c r="E475" s="350">
        <v>809.33333333333326</v>
      </c>
      <c r="F475" s="350">
        <v>796.66666666666663</v>
      </c>
      <c r="G475" s="350">
        <v>775.83333333333326</v>
      </c>
      <c r="H475" s="350">
        <v>842.83333333333326</v>
      </c>
      <c r="I475" s="350">
        <v>863.66666666666652</v>
      </c>
      <c r="J475" s="350">
        <v>876.33333333333326</v>
      </c>
      <c r="K475" s="349">
        <v>851</v>
      </c>
      <c r="L475" s="349">
        <v>817.5</v>
      </c>
      <c r="M475" s="349">
        <v>0.61565000000000003</v>
      </c>
      <c r="N475" s="1"/>
      <c r="O475" s="1"/>
    </row>
    <row r="476" spans="1:15" ht="12.75" customHeight="1">
      <c r="A476" s="30">
        <v>466</v>
      </c>
      <c r="B476" s="378" t="s">
        <v>852</v>
      </c>
      <c r="C476" s="349">
        <v>137.4</v>
      </c>
      <c r="D476" s="350">
        <v>139.26666666666665</v>
      </c>
      <c r="E476" s="350">
        <v>135.5333333333333</v>
      </c>
      <c r="F476" s="350">
        <v>133.66666666666666</v>
      </c>
      <c r="G476" s="350">
        <v>129.93333333333331</v>
      </c>
      <c r="H476" s="350">
        <v>141.1333333333333</v>
      </c>
      <c r="I476" s="350">
        <v>144.86666666666665</v>
      </c>
      <c r="J476" s="350">
        <v>146.73333333333329</v>
      </c>
      <c r="K476" s="349">
        <v>143</v>
      </c>
      <c r="L476" s="349">
        <v>137.4</v>
      </c>
      <c r="M476" s="349">
        <v>34.777880000000003</v>
      </c>
      <c r="N476" s="1"/>
      <c r="O476" s="1"/>
    </row>
    <row r="477" spans="1:15" ht="12.75" customHeight="1">
      <c r="A477" s="30">
        <v>467</v>
      </c>
      <c r="B477" s="378" t="s">
        <v>530</v>
      </c>
      <c r="C477" s="349">
        <v>61.6</v>
      </c>
      <c r="D477" s="350">
        <v>62.766666666666673</v>
      </c>
      <c r="E477" s="350">
        <v>59.833333333333343</v>
      </c>
      <c r="F477" s="350">
        <v>58.06666666666667</v>
      </c>
      <c r="G477" s="350">
        <v>55.13333333333334</v>
      </c>
      <c r="H477" s="350">
        <v>64.533333333333346</v>
      </c>
      <c r="I477" s="350">
        <v>67.466666666666669</v>
      </c>
      <c r="J477" s="350">
        <v>69.233333333333348</v>
      </c>
      <c r="K477" s="349">
        <v>65.7</v>
      </c>
      <c r="L477" s="349">
        <v>61</v>
      </c>
      <c r="M477" s="349">
        <v>101.63874</v>
      </c>
      <c r="N477" s="1"/>
      <c r="O477" s="1"/>
    </row>
    <row r="478" spans="1:15" ht="12.75" customHeight="1">
      <c r="A478" s="30">
        <v>468</v>
      </c>
      <c r="B478" s="378" t="s">
        <v>208</v>
      </c>
      <c r="C478" s="349">
        <v>658.4</v>
      </c>
      <c r="D478" s="350">
        <v>662.23333333333323</v>
      </c>
      <c r="E478" s="350">
        <v>653.16666666666652</v>
      </c>
      <c r="F478" s="350">
        <v>647.93333333333328</v>
      </c>
      <c r="G478" s="350">
        <v>638.86666666666656</v>
      </c>
      <c r="H478" s="350">
        <v>667.46666666666647</v>
      </c>
      <c r="I478" s="350">
        <v>676.5333333333333</v>
      </c>
      <c r="J478" s="350">
        <v>681.76666666666642</v>
      </c>
      <c r="K478" s="349">
        <v>671.3</v>
      </c>
      <c r="L478" s="349">
        <v>657</v>
      </c>
      <c r="M478" s="349">
        <v>17.57845</v>
      </c>
      <c r="N478" s="1"/>
      <c r="O478" s="1"/>
    </row>
    <row r="479" spans="1:15" ht="12.75" customHeight="1">
      <c r="A479" s="30">
        <v>469</v>
      </c>
      <c r="B479" s="378" t="s">
        <v>209</v>
      </c>
      <c r="C479" s="349">
        <v>1525.35</v>
      </c>
      <c r="D479" s="350">
        <v>1530.7333333333333</v>
      </c>
      <c r="E479" s="350">
        <v>1511.6166666666668</v>
      </c>
      <c r="F479" s="350">
        <v>1497.8833333333334</v>
      </c>
      <c r="G479" s="350">
        <v>1478.7666666666669</v>
      </c>
      <c r="H479" s="350">
        <v>1544.4666666666667</v>
      </c>
      <c r="I479" s="350">
        <v>1563.583333333333</v>
      </c>
      <c r="J479" s="350">
        <v>1577.3166666666666</v>
      </c>
      <c r="K479" s="349">
        <v>1549.85</v>
      </c>
      <c r="L479" s="349">
        <v>1517</v>
      </c>
      <c r="M479" s="349">
        <v>2.1441699999999999</v>
      </c>
      <c r="N479" s="1"/>
      <c r="O479" s="1"/>
    </row>
    <row r="480" spans="1:15" ht="12.75" customHeight="1">
      <c r="A480" s="30">
        <v>470</v>
      </c>
      <c r="B480" s="378" t="s">
        <v>544</v>
      </c>
      <c r="C480" s="349">
        <v>12.5</v>
      </c>
      <c r="D480" s="350">
        <v>12.533333333333331</v>
      </c>
      <c r="E480" s="350">
        <v>12.416666666666663</v>
      </c>
      <c r="F480" s="350">
        <v>12.33333333333333</v>
      </c>
      <c r="G480" s="350">
        <v>12.216666666666661</v>
      </c>
      <c r="H480" s="350">
        <v>12.616666666666664</v>
      </c>
      <c r="I480" s="350">
        <v>12.733333333333331</v>
      </c>
      <c r="J480" s="350">
        <v>12.816666666666665</v>
      </c>
      <c r="K480" s="349">
        <v>12.65</v>
      </c>
      <c r="L480" s="349">
        <v>12.45</v>
      </c>
      <c r="M480" s="349">
        <v>28.50338</v>
      </c>
      <c r="N480" s="1"/>
      <c r="O480" s="1"/>
    </row>
    <row r="481" spans="1:15" ht="12.75" customHeight="1">
      <c r="A481" s="30">
        <v>471</v>
      </c>
      <c r="B481" s="378" t="s">
        <v>545</v>
      </c>
      <c r="C481" s="349">
        <v>531.15</v>
      </c>
      <c r="D481" s="350">
        <v>537.88333333333333</v>
      </c>
      <c r="E481" s="350">
        <v>519.41666666666663</v>
      </c>
      <c r="F481" s="350">
        <v>507.68333333333328</v>
      </c>
      <c r="G481" s="350">
        <v>489.21666666666658</v>
      </c>
      <c r="H481" s="350">
        <v>549.61666666666667</v>
      </c>
      <c r="I481" s="350">
        <v>568.08333333333337</v>
      </c>
      <c r="J481" s="350">
        <v>579.81666666666672</v>
      </c>
      <c r="K481" s="349">
        <v>556.35</v>
      </c>
      <c r="L481" s="349">
        <v>526.15</v>
      </c>
      <c r="M481" s="349">
        <v>2.2580100000000001</v>
      </c>
      <c r="N481" s="1"/>
      <c r="O481" s="1"/>
    </row>
    <row r="482" spans="1:15" ht="12.75" customHeight="1">
      <c r="A482" s="30">
        <v>472</v>
      </c>
      <c r="B482" s="378" t="s">
        <v>547</v>
      </c>
      <c r="C482" s="349">
        <v>107.8</v>
      </c>
      <c r="D482" s="350">
        <v>108.68333333333334</v>
      </c>
      <c r="E482" s="350">
        <v>105.41666666666667</v>
      </c>
      <c r="F482" s="350">
        <v>103.03333333333333</v>
      </c>
      <c r="G482" s="350">
        <v>99.766666666666666</v>
      </c>
      <c r="H482" s="350">
        <v>111.06666666666668</v>
      </c>
      <c r="I482" s="350">
        <v>114.33333333333333</v>
      </c>
      <c r="J482" s="350">
        <v>116.71666666666668</v>
      </c>
      <c r="K482" s="349">
        <v>111.95</v>
      </c>
      <c r="L482" s="349">
        <v>106.3</v>
      </c>
      <c r="M482" s="349">
        <v>17.557510000000001</v>
      </c>
      <c r="N482" s="1"/>
      <c r="O482" s="1"/>
    </row>
    <row r="483" spans="1:15" ht="12.75" customHeight="1">
      <c r="A483" s="30">
        <v>473</v>
      </c>
      <c r="B483" s="378" t="s">
        <v>548</v>
      </c>
      <c r="C483" s="349">
        <v>17.5</v>
      </c>
      <c r="D483" s="350">
        <v>17.616666666666667</v>
      </c>
      <c r="E483" s="350">
        <v>17.233333333333334</v>
      </c>
      <c r="F483" s="350">
        <v>16.966666666666669</v>
      </c>
      <c r="G483" s="350">
        <v>16.583333333333336</v>
      </c>
      <c r="H483" s="350">
        <v>17.883333333333333</v>
      </c>
      <c r="I483" s="350">
        <v>18.266666666666666</v>
      </c>
      <c r="J483" s="350">
        <v>18.533333333333331</v>
      </c>
      <c r="K483" s="349">
        <v>18</v>
      </c>
      <c r="L483" s="349">
        <v>17.350000000000001</v>
      </c>
      <c r="M483" s="349">
        <v>12.124079999999999</v>
      </c>
      <c r="N483" s="1"/>
      <c r="O483" s="1"/>
    </row>
    <row r="484" spans="1:15" ht="12.75" customHeight="1">
      <c r="A484" s="30">
        <v>474</v>
      </c>
      <c r="B484" s="378" t="s">
        <v>210</v>
      </c>
      <c r="C484" s="349">
        <v>6813.45</v>
      </c>
      <c r="D484" s="350">
        <v>6839</v>
      </c>
      <c r="E484" s="350">
        <v>6765.45</v>
      </c>
      <c r="F484" s="350">
        <v>6717.45</v>
      </c>
      <c r="G484" s="350">
        <v>6643.9</v>
      </c>
      <c r="H484" s="350">
        <v>6887</v>
      </c>
      <c r="I484" s="350">
        <v>6960.5499999999993</v>
      </c>
      <c r="J484" s="350">
        <v>7008.55</v>
      </c>
      <c r="K484" s="349">
        <v>6912.55</v>
      </c>
      <c r="L484" s="349">
        <v>6791</v>
      </c>
      <c r="M484" s="349">
        <v>4.2434599999999998</v>
      </c>
      <c r="N484" s="1"/>
      <c r="O484" s="1"/>
    </row>
    <row r="485" spans="1:15" ht="12.75" customHeight="1">
      <c r="A485" s="30">
        <v>475</v>
      </c>
      <c r="B485" s="378" t="s">
        <v>279</v>
      </c>
      <c r="C485" s="349">
        <v>42.75</v>
      </c>
      <c r="D485" s="350">
        <v>42.816666666666663</v>
      </c>
      <c r="E485" s="350">
        <v>42.333333333333329</v>
      </c>
      <c r="F485" s="350">
        <v>41.916666666666664</v>
      </c>
      <c r="G485" s="350">
        <v>41.43333333333333</v>
      </c>
      <c r="H485" s="350">
        <v>43.233333333333327</v>
      </c>
      <c r="I485" s="350">
        <v>43.716666666666661</v>
      </c>
      <c r="J485" s="350">
        <v>44.133333333333326</v>
      </c>
      <c r="K485" s="349">
        <v>43.3</v>
      </c>
      <c r="L485" s="349">
        <v>42.4</v>
      </c>
      <c r="M485" s="349">
        <v>80.916150000000002</v>
      </c>
      <c r="N485" s="1"/>
      <c r="O485" s="1"/>
    </row>
    <row r="486" spans="1:15" ht="12.75" customHeight="1">
      <c r="A486" s="30">
        <v>476</v>
      </c>
      <c r="B486" s="378" t="s">
        <v>211</v>
      </c>
      <c r="C486" s="349">
        <v>704.15</v>
      </c>
      <c r="D486" s="350">
        <v>710.30000000000007</v>
      </c>
      <c r="E486" s="350">
        <v>695.70000000000016</v>
      </c>
      <c r="F486" s="350">
        <v>687.25000000000011</v>
      </c>
      <c r="G486" s="350">
        <v>672.6500000000002</v>
      </c>
      <c r="H486" s="350">
        <v>718.75000000000011</v>
      </c>
      <c r="I486" s="350">
        <v>733.35</v>
      </c>
      <c r="J486" s="350">
        <v>741.80000000000007</v>
      </c>
      <c r="K486" s="349">
        <v>724.9</v>
      </c>
      <c r="L486" s="349">
        <v>701.85</v>
      </c>
      <c r="M486" s="349">
        <v>25.774550000000001</v>
      </c>
      <c r="N486" s="1"/>
      <c r="O486" s="1"/>
    </row>
    <row r="487" spans="1:15" ht="12.75" customHeight="1">
      <c r="A487" s="30">
        <v>477</v>
      </c>
      <c r="B487" s="378" t="s">
        <v>546</v>
      </c>
      <c r="C487" s="349">
        <v>812.9</v>
      </c>
      <c r="D487" s="350">
        <v>812.05000000000007</v>
      </c>
      <c r="E487" s="350">
        <v>797.10000000000014</v>
      </c>
      <c r="F487" s="350">
        <v>781.30000000000007</v>
      </c>
      <c r="G487" s="350">
        <v>766.35000000000014</v>
      </c>
      <c r="H487" s="350">
        <v>827.85000000000014</v>
      </c>
      <c r="I487" s="350">
        <v>842.80000000000018</v>
      </c>
      <c r="J487" s="350">
        <v>858.60000000000014</v>
      </c>
      <c r="K487" s="349">
        <v>827</v>
      </c>
      <c r="L487" s="349">
        <v>796.25</v>
      </c>
      <c r="M487" s="349">
        <v>1.9467399999999999</v>
      </c>
      <c r="N487" s="1"/>
      <c r="O487" s="1"/>
    </row>
    <row r="488" spans="1:15" ht="12.75" customHeight="1">
      <c r="A488" s="30">
        <v>478</v>
      </c>
      <c r="B488" s="378" t="s">
        <v>551</v>
      </c>
      <c r="C488" s="349">
        <v>408.85</v>
      </c>
      <c r="D488" s="350">
        <v>412.98333333333335</v>
      </c>
      <c r="E488" s="350">
        <v>401.06666666666672</v>
      </c>
      <c r="F488" s="350">
        <v>393.28333333333336</v>
      </c>
      <c r="G488" s="350">
        <v>381.36666666666673</v>
      </c>
      <c r="H488" s="350">
        <v>420.76666666666671</v>
      </c>
      <c r="I488" s="350">
        <v>432.68333333333334</v>
      </c>
      <c r="J488" s="350">
        <v>440.4666666666667</v>
      </c>
      <c r="K488" s="349">
        <v>424.9</v>
      </c>
      <c r="L488" s="349">
        <v>405.2</v>
      </c>
      <c r="M488" s="349">
        <v>1.57731</v>
      </c>
      <c r="N488" s="1"/>
      <c r="O488" s="1"/>
    </row>
    <row r="489" spans="1:15" ht="12.75" customHeight="1">
      <c r="A489" s="30">
        <v>479</v>
      </c>
      <c r="B489" s="378" t="s">
        <v>552</v>
      </c>
      <c r="C489" s="349">
        <v>34.049999999999997</v>
      </c>
      <c r="D489" s="350">
        <v>34.31666666666667</v>
      </c>
      <c r="E489" s="350">
        <v>33.533333333333339</v>
      </c>
      <c r="F489" s="350">
        <v>33.016666666666666</v>
      </c>
      <c r="G489" s="350">
        <v>32.233333333333334</v>
      </c>
      <c r="H489" s="350">
        <v>34.833333333333343</v>
      </c>
      <c r="I489" s="350">
        <v>35.616666666666674</v>
      </c>
      <c r="J489" s="350">
        <v>36.133333333333347</v>
      </c>
      <c r="K489" s="349">
        <v>35.1</v>
      </c>
      <c r="L489" s="349">
        <v>33.799999999999997</v>
      </c>
      <c r="M489" s="349">
        <v>16.857289999999999</v>
      </c>
      <c r="N489" s="1"/>
      <c r="O489" s="1"/>
    </row>
    <row r="490" spans="1:15" ht="12.75" customHeight="1">
      <c r="A490" s="30">
        <v>480</v>
      </c>
      <c r="B490" s="378" t="s">
        <v>553</v>
      </c>
      <c r="C490" s="349">
        <v>909.65</v>
      </c>
      <c r="D490" s="350">
        <v>921.25</v>
      </c>
      <c r="E490" s="350">
        <v>892.5</v>
      </c>
      <c r="F490" s="350">
        <v>875.35</v>
      </c>
      <c r="G490" s="350">
        <v>846.6</v>
      </c>
      <c r="H490" s="350">
        <v>938.4</v>
      </c>
      <c r="I490" s="350">
        <v>967.15</v>
      </c>
      <c r="J490" s="350">
        <v>984.3</v>
      </c>
      <c r="K490" s="349">
        <v>950</v>
      </c>
      <c r="L490" s="349">
        <v>904.1</v>
      </c>
      <c r="M490" s="349">
        <v>0.42620000000000002</v>
      </c>
      <c r="N490" s="1"/>
      <c r="O490" s="1"/>
    </row>
    <row r="491" spans="1:15" ht="12.75" customHeight="1">
      <c r="A491" s="30">
        <v>481</v>
      </c>
      <c r="B491" s="378" t="s">
        <v>555</v>
      </c>
      <c r="C491" s="349">
        <v>366.55</v>
      </c>
      <c r="D491" s="350">
        <v>370.36666666666662</v>
      </c>
      <c r="E491" s="350">
        <v>361.68333333333322</v>
      </c>
      <c r="F491" s="350">
        <v>356.81666666666661</v>
      </c>
      <c r="G491" s="350">
        <v>348.13333333333321</v>
      </c>
      <c r="H491" s="350">
        <v>375.23333333333323</v>
      </c>
      <c r="I491" s="350">
        <v>383.91666666666663</v>
      </c>
      <c r="J491" s="350">
        <v>388.78333333333325</v>
      </c>
      <c r="K491" s="349">
        <v>379.05</v>
      </c>
      <c r="L491" s="349">
        <v>365.5</v>
      </c>
      <c r="M491" s="349">
        <v>1.2683800000000001</v>
      </c>
      <c r="N491" s="1"/>
      <c r="O491" s="1"/>
    </row>
    <row r="492" spans="1:15" ht="12.75" customHeight="1">
      <c r="A492" s="30">
        <v>482</v>
      </c>
      <c r="B492" s="378" t="s">
        <v>281</v>
      </c>
      <c r="C492" s="349">
        <v>940.2</v>
      </c>
      <c r="D492" s="350">
        <v>946.4</v>
      </c>
      <c r="E492" s="350">
        <v>923.8</v>
      </c>
      <c r="F492" s="350">
        <v>907.4</v>
      </c>
      <c r="G492" s="350">
        <v>884.8</v>
      </c>
      <c r="H492" s="350">
        <v>962.8</v>
      </c>
      <c r="I492" s="350">
        <v>985.40000000000009</v>
      </c>
      <c r="J492" s="350">
        <v>1001.8</v>
      </c>
      <c r="K492" s="349">
        <v>969</v>
      </c>
      <c r="L492" s="349">
        <v>930</v>
      </c>
      <c r="M492" s="349">
        <v>4.1617499999999996</v>
      </c>
      <c r="N492" s="1"/>
      <c r="O492" s="1"/>
    </row>
    <row r="493" spans="1:15" ht="12.75" customHeight="1">
      <c r="A493" s="30">
        <v>483</v>
      </c>
      <c r="B493" s="378" t="s">
        <v>212</v>
      </c>
      <c r="C493" s="349">
        <v>353.95</v>
      </c>
      <c r="D493" s="350">
        <v>357.55</v>
      </c>
      <c r="E493" s="350">
        <v>349.5</v>
      </c>
      <c r="F493" s="350">
        <v>345.05</v>
      </c>
      <c r="G493" s="350">
        <v>337</v>
      </c>
      <c r="H493" s="350">
        <v>362</v>
      </c>
      <c r="I493" s="350">
        <v>370.05000000000007</v>
      </c>
      <c r="J493" s="350">
        <v>374.5</v>
      </c>
      <c r="K493" s="349">
        <v>365.6</v>
      </c>
      <c r="L493" s="349">
        <v>353.1</v>
      </c>
      <c r="M493" s="349">
        <v>57.936889999999998</v>
      </c>
      <c r="N493" s="1"/>
      <c r="O493" s="1"/>
    </row>
    <row r="494" spans="1:15" ht="12.75" customHeight="1">
      <c r="A494" s="30">
        <v>484</v>
      </c>
      <c r="B494" s="378" t="s">
        <v>556</v>
      </c>
      <c r="C494" s="349">
        <v>2013.45</v>
      </c>
      <c r="D494" s="350">
        <v>2027.8666666666668</v>
      </c>
      <c r="E494" s="350">
        <v>1992.5833333333335</v>
      </c>
      <c r="F494" s="350">
        <v>1971.7166666666667</v>
      </c>
      <c r="G494" s="350">
        <v>1936.4333333333334</v>
      </c>
      <c r="H494" s="350">
        <v>2048.7333333333336</v>
      </c>
      <c r="I494" s="350">
        <v>2084.0166666666669</v>
      </c>
      <c r="J494" s="350">
        <v>2104.8833333333337</v>
      </c>
      <c r="K494" s="349">
        <v>2063.15</v>
      </c>
      <c r="L494" s="349">
        <v>2007</v>
      </c>
      <c r="M494" s="349">
        <v>0.83694000000000002</v>
      </c>
      <c r="N494" s="1"/>
      <c r="O494" s="1"/>
    </row>
    <row r="495" spans="1:15" ht="12.75" customHeight="1">
      <c r="A495" s="30">
        <v>485</v>
      </c>
      <c r="B495" s="378" t="s">
        <v>280</v>
      </c>
      <c r="C495" s="349">
        <v>206.25</v>
      </c>
      <c r="D495" s="350">
        <v>206.5</v>
      </c>
      <c r="E495" s="350">
        <v>202.2</v>
      </c>
      <c r="F495" s="350">
        <v>198.14999999999998</v>
      </c>
      <c r="G495" s="350">
        <v>193.84999999999997</v>
      </c>
      <c r="H495" s="350">
        <v>210.55</v>
      </c>
      <c r="I495" s="350">
        <v>214.85000000000002</v>
      </c>
      <c r="J495" s="350">
        <v>218.90000000000003</v>
      </c>
      <c r="K495" s="349">
        <v>210.8</v>
      </c>
      <c r="L495" s="349">
        <v>202.45</v>
      </c>
      <c r="M495" s="349">
        <v>2.8474300000000001</v>
      </c>
      <c r="N495" s="1"/>
      <c r="O495" s="1"/>
    </row>
    <row r="496" spans="1:15" ht="12.75" customHeight="1">
      <c r="A496" s="30">
        <v>486</v>
      </c>
      <c r="B496" s="378" t="s">
        <v>557</v>
      </c>
      <c r="C496" s="349">
        <v>1827.8</v>
      </c>
      <c r="D496" s="350">
        <v>1837.7666666666667</v>
      </c>
      <c r="E496" s="350">
        <v>1789.8333333333333</v>
      </c>
      <c r="F496" s="350">
        <v>1751.8666666666666</v>
      </c>
      <c r="G496" s="350">
        <v>1703.9333333333332</v>
      </c>
      <c r="H496" s="350">
        <v>1875.7333333333333</v>
      </c>
      <c r="I496" s="350">
        <v>1923.6666666666667</v>
      </c>
      <c r="J496" s="350">
        <v>1961.6333333333334</v>
      </c>
      <c r="K496" s="349">
        <v>1885.7</v>
      </c>
      <c r="L496" s="349">
        <v>1799.8</v>
      </c>
      <c r="M496" s="349">
        <v>0.52742999999999995</v>
      </c>
      <c r="N496" s="1"/>
      <c r="O496" s="1"/>
    </row>
    <row r="497" spans="1:15" ht="12.75" customHeight="1">
      <c r="A497" s="30">
        <v>487</v>
      </c>
      <c r="B497" s="378" t="s">
        <v>550</v>
      </c>
      <c r="C497" s="349">
        <v>627.35</v>
      </c>
      <c r="D497" s="350">
        <v>634.9666666666667</v>
      </c>
      <c r="E497" s="350">
        <v>617.38333333333344</v>
      </c>
      <c r="F497" s="350">
        <v>607.41666666666674</v>
      </c>
      <c r="G497" s="350">
        <v>589.83333333333348</v>
      </c>
      <c r="H497" s="350">
        <v>644.93333333333339</v>
      </c>
      <c r="I497" s="350">
        <v>662.51666666666665</v>
      </c>
      <c r="J497" s="350">
        <v>672.48333333333335</v>
      </c>
      <c r="K497" s="349">
        <v>652.54999999999995</v>
      </c>
      <c r="L497" s="349">
        <v>625</v>
      </c>
      <c r="M497" s="349">
        <v>4.0103799999999996</v>
      </c>
      <c r="N497" s="1"/>
      <c r="O497" s="1"/>
    </row>
    <row r="498" spans="1:15" ht="12.75" customHeight="1">
      <c r="A498" s="30">
        <v>488</v>
      </c>
      <c r="B498" s="378" t="s">
        <v>549</v>
      </c>
      <c r="C498" s="349">
        <v>3504.05</v>
      </c>
      <c r="D498" s="350">
        <v>3475.9500000000003</v>
      </c>
      <c r="E498" s="350">
        <v>3396.9500000000007</v>
      </c>
      <c r="F498" s="350">
        <v>3289.8500000000004</v>
      </c>
      <c r="G498" s="350">
        <v>3210.8500000000008</v>
      </c>
      <c r="H498" s="350">
        <v>3583.0500000000006</v>
      </c>
      <c r="I498" s="350">
        <v>3662.0499999999997</v>
      </c>
      <c r="J498" s="350">
        <v>3769.1500000000005</v>
      </c>
      <c r="K498" s="349">
        <v>3554.95</v>
      </c>
      <c r="L498" s="349">
        <v>3368.85</v>
      </c>
      <c r="M498" s="349">
        <v>0.14491000000000001</v>
      </c>
      <c r="N498" s="1"/>
      <c r="O498" s="1"/>
    </row>
    <row r="499" spans="1:15" ht="12.75" customHeight="1">
      <c r="A499" s="30">
        <v>489</v>
      </c>
      <c r="B499" s="378" t="s">
        <v>213</v>
      </c>
      <c r="C499" s="349">
        <v>1243.6500000000001</v>
      </c>
      <c r="D499" s="350">
        <v>1248.45</v>
      </c>
      <c r="E499" s="350">
        <v>1231.3000000000002</v>
      </c>
      <c r="F499" s="350">
        <v>1218.95</v>
      </c>
      <c r="G499" s="350">
        <v>1201.8000000000002</v>
      </c>
      <c r="H499" s="350">
        <v>1260.8000000000002</v>
      </c>
      <c r="I499" s="350">
        <v>1277.9500000000003</v>
      </c>
      <c r="J499" s="350">
        <v>1290.3000000000002</v>
      </c>
      <c r="K499" s="349">
        <v>1265.5999999999999</v>
      </c>
      <c r="L499" s="349">
        <v>1236.0999999999999</v>
      </c>
      <c r="M499" s="349">
        <v>20.719270000000002</v>
      </c>
      <c r="N499" s="1"/>
      <c r="O499" s="1"/>
    </row>
    <row r="500" spans="1:15" ht="12.75" customHeight="1">
      <c r="A500" s="30">
        <v>490</v>
      </c>
      <c r="B500" s="378" t="s">
        <v>554</v>
      </c>
      <c r="C500" s="349">
        <v>2577.3000000000002</v>
      </c>
      <c r="D500" s="350">
        <v>2564.5166666666669</v>
      </c>
      <c r="E500" s="350">
        <v>2524.0333333333338</v>
      </c>
      <c r="F500" s="350">
        <v>2470.7666666666669</v>
      </c>
      <c r="G500" s="350">
        <v>2430.2833333333338</v>
      </c>
      <c r="H500" s="350">
        <v>2617.7833333333338</v>
      </c>
      <c r="I500" s="350">
        <v>2658.2666666666664</v>
      </c>
      <c r="J500" s="350">
        <v>2711.5333333333338</v>
      </c>
      <c r="K500" s="349">
        <v>2605</v>
      </c>
      <c r="L500" s="349">
        <v>2511.25</v>
      </c>
      <c r="M500" s="349">
        <v>0.81138999999999994</v>
      </c>
      <c r="N500" s="1"/>
      <c r="O500" s="1"/>
    </row>
    <row r="501" spans="1:15" ht="12.75" customHeight="1">
      <c r="A501" s="30">
        <v>491</v>
      </c>
      <c r="B501" s="378" t="s">
        <v>558</v>
      </c>
      <c r="C501" s="349">
        <v>7530.85</v>
      </c>
      <c r="D501" s="350">
        <v>7561.2</v>
      </c>
      <c r="E501" s="350">
        <v>7470.65</v>
      </c>
      <c r="F501" s="350">
        <v>7410.45</v>
      </c>
      <c r="G501" s="350">
        <v>7319.9</v>
      </c>
      <c r="H501" s="350">
        <v>7621.4</v>
      </c>
      <c r="I501" s="350">
        <v>7711.9500000000007</v>
      </c>
      <c r="J501" s="350">
        <v>7772.15</v>
      </c>
      <c r="K501" s="349">
        <v>7651.75</v>
      </c>
      <c r="L501" s="349">
        <v>7501</v>
      </c>
      <c r="M501" s="349">
        <v>1.9709999999999998E-2</v>
      </c>
      <c r="N501" s="1"/>
      <c r="O501" s="1"/>
    </row>
    <row r="502" spans="1:15" ht="12.75" customHeight="1">
      <c r="A502" s="30">
        <v>492</v>
      </c>
      <c r="B502" s="378" t="s">
        <v>559</v>
      </c>
      <c r="C502" s="349">
        <v>148.6</v>
      </c>
      <c r="D502" s="350">
        <v>149.63333333333333</v>
      </c>
      <c r="E502" s="350">
        <v>146.21666666666664</v>
      </c>
      <c r="F502" s="350">
        <v>143.83333333333331</v>
      </c>
      <c r="G502" s="350">
        <v>140.41666666666663</v>
      </c>
      <c r="H502" s="350">
        <v>152.01666666666665</v>
      </c>
      <c r="I502" s="350">
        <v>155.43333333333334</v>
      </c>
      <c r="J502" s="350">
        <v>157.81666666666666</v>
      </c>
      <c r="K502" s="349">
        <v>153.05000000000001</v>
      </c>
      <c r="L502" s="349">
        <v>147.25</v>
      </c>
      <c r="M502" s="349">
        <v>8.0712899999999994</v>
      </c>
      <c r="N502" s="1"/>
      <c r="O502" s="1"/>
    </row>
    <row r="503" spans="1:15" ht="12.75" customHeight="1">
      <c r="A503" s="30">
        <v>493</v>
      </c>
      <c r="B503" s="378" t="s">
        <v>560</v>
      </c>
      <c r="C503" s="349">
        <v>110.05</v>
      </c>
      <c r="D503" s="350">
        <v>111.5</v>
      </c>
      <c r="E503" s="350">
        <v>107.55</v>
      </c>
      <c r="F503" s="350">
        <v>105.05</v>
      </c>
      <c r="G503" s="350">
        <v>101.1</v>
      </c>
      <c r="H503" s="350">
        <v>114</v>
      </c>
      <c r="I503" s="350">
        <v>117.94999999999999</v>
      </c>
      <c r="J503" s="350">
        <v>120.45</v>
      </c>
      <c r="K503" s="349">
        <v>115.45</v>
      </c>
      <c r="L503" s="349">
        <v>109</v>
      </c>
      <c r="M503" s="349">
        <v>9.6283499999999993</v>
      </c>
      <c r="N503" s="1"/>
      <c r="O503" s="1"/>
    </row>
    <row r="504" spans="1:15" ht="12.75" customHeight="1">
      <c r="A504" s="30">
        <v>494</v>
      </c>
      <c r="B504" s="378" t="s">
        <v>561</v>
      </c>
      <c r="C504" s="349">
        <v>449.8</v>
      </c>
      <c r="D504" s="350">
        <v>453.2833333333333</v>
      </c>
      <c r="E504" s="350">
        <v>441.56666666666661</v>
      </c>
      <c r="F504" s="350">
        <v>433.33333333333331</v>
      </c>
      <c r="G504" s="350">
        <v>421.61666666666662</v>
      </c>
      <c r="H504" s="350">
        <v>461.51666666666659</v>
      </c>
      <c r="I504" s="350">
        <v>473.23333333333329</v>
      </c>
      <c r="J504" s="350">
        <v>481.46666666666658</v>
      </c>
      <c r="K504" s="349">
        <v>465</v>
      </c>
      <c r="L504" s="349">
        <v>445.05</v>
      </c>
      <c r="M504" s="349">
        <v>1.9940199999999999</v>
      </c>
      <c r="N504" s="1"/>
      <c r="O504" s="1"/>
    </row>
    <row r="505" spans="1:15" ht="12.75" customHeight="1">
      <c r="A505" s="30">
        <v>495</v>
      </c>
      <c r="B505" s="378" t="s">
        <v>282</v>
      </c>
      <c r="C505" s="349">
        <v>1694.75</v>
      </c>
      <c r="D505" s="350">
        <v>1690.8999999999999</v>
      </c>
      <c r="E505" s="350">
        <v>1676.7999999999997</v>
      </c>
      <c r="F505" s="350">
        <v>1658.85</v>
      </c>
      <c r="G505" s="350">
        <v>1644.7499999999998</v>
      </c>
      <c r="H505" s="350">
        <v>1708.8499999999997</v>
      </c>
      <c r="I505" s="350">
        <v>1722.9499999999996</v>
      </c>
      <c r="J505" s="350">
        <v>1740.8999999999996</v>
      </c>
      <c r="K505" s="349">
        <v>1705</v>
      </c>
      <c r="L505" s="349">
        <v>1672.95</v>
      </c>
      <c r="M505" s="349">
        <v>0.76288</v>
      </c>
      <c r="N505" s="1"/>
      <c r="O505" s="1"/>
    </row>
    <row r="506" spans="1:15" ht="12.75" customHeight="1">
      <c r="A506" s="30">
        <v>496</v>
      </c>
      <c r="B506" s="378" t="s">
        <v>214</v>
      </c>
      <c r="C506" s="349">
        <v>570.79999999999995</v>
      </c>
      <c r="D506" s="350">
        <v>566.30000000000007</v>
      </c>
      <c r="E506" s="350">
        <v>559.90000000000009</v>
      </c>
      <c r="F506" s="350">
        <v>549</v>
      </c>
      <c r="G506" s="350">
        <v>542.6</v>
      </c>
      <c r="H506" s="350">
        <v>577.20000000000016</v>
      </c>
      <c r="I506" s="350">
        <v>583.6</v>
      </c>
      <c r="J506" s="350">
        <v>594.50000000000023</v>
      </c>
      <c r="K506" s="349">
        <v>572.70000000000005</v>
      </c>
      <c r="L506" s="349">
        <v>555.4</v>
      </c>
      <c r="M506" s="349">
        <v>87.670010000000005</v>
      </c>
      <c r="N506" s="1"/>
      <c r="O506" s="1"/>
    </row>
    <row r="507" spans="1:15" ht="12.75" customHeight="1">
      <c r="A507" s="30">
        <v>497</v>
      </c>
      <c r="B507" s="378" t="s">
        <v>562</v>
      </c>
      <c r="C507" s="349">
        <v>380.25</v>
      </c>
      <c r="D507" s="350">
        <v>382.58333333333331</v>
      </c>
      <c r="E507" s="350">
        <v>358.66666666666663</v>
      </c>
      <c r="F507" s="350">
        <v>337.08333333333331</v>
      </c>
      <c r="G507" s="350">
        <v>313.16666666666663</v>
      </c>
      <c r="H507" s="350">
        <v>404.16666666666663</v>
      </c>
      <c r="I507" s="350">
        <v>428.08333333333326</v>
      </c>
      <c r="J507" s="350">
        <v>449.66666666666663</v>
      </c>
      <c r="K507" s="349">
        <v>406.5</v>
      </c>
      <c r="L507" s="349">
        <v>361</v>
      </c>
      <c r="M507" s="349">
        <v>18.2148</v>
      </c>
      <c r="N507" s="1"/>
      <c r="O507" s="1"/>
    </row>
    <row r="508" spans="1:15" ht="12.75" customHeight="1">
      <c r="A508" s="30">
        <v>498</v>
      </c>
      <c r="B508" s="378" t="s">
        <v>283</v>
      </c>
      <c r="C508" s="349">
        <v>13.65</v>
      </c>
      <c r="D508" s="350">
        <v>13.683333333333335</v>
      </c>
      <c r="E508" s="350">
        <v>13.56666666666667</v>
      </c>
      <c r="F508" s="350">
        <v>13.483333333333334</v>
      </c>
      <c r="G508" s="350">
        <v>13.366666666666669</v>
      </c>
      <c r="H508" s="350">
        <v>13.766666666666671</v>
      </c>
      <c r="I508" s="350">
        <v>13.883333333333335</v>
      </c>
      <c r="J508" s="350">
        <v>13.966666666666672</v>
      </c>
      <c r="K508" s="349">
        <v>13.8</v>
      </c>
      <c r="L508" s="349">
        <v>13.6</v>
      </c>
      <c r="M508" s="349">
        <v>643.38345000000004</v>
      </c>
      <c r="N508" s="1"/>
      <c r="O508" s="1"/>
    </row>
    <row r="509" spans="1:15" ht="12.75" customHeight="1">
      <c r="A509" s="30">
        <v>499</v>
      </c>
      <c r="B509" s="378" t="s">
        <v>215</v>
      </c>
      <c r="C509" s="349">
        <v>254.35</v>
      </c>
      <c r="D509" s="350">
        <v>256.33333333333331</v>
      </c>
      <c r="E509" s="350">
        <v>250.81666666666661</v>
      </c>
      <c r="F509" s="350">
        <v>247.2833333333333</v>
      </c>
      <c r="G509" s="350">
        <v>241.76666666666659</v>
      </c>
      <c r="H509" s="350">
        <v>259.86666666666662</v>
      </c>
      <c r="I509" s="350">
        <v>265.38333333333338</v>
      </c>
      <c r="J509" s="350">
        <v>268.91666666666663</v>
      </c>
      <c r="K509" s="349">
        <v>261.85000000000002</v>
      </c>
      <c r="L509" s="349">
        <v>252.8</v>
      </c>
      <c r="M509" s="349">
        <v>97.469149999999999</v>
      </c>
      <c r="N509" s="1"/>
      <c r="O509" s="1"/>
    </row>
    <row r="510" spans="1:15" ht="12.75" customHeight="1">
      <c r="A510" s="30">
        <v>500</v>
      </c>
      <c r="B510" s="378" t="s">
        <v>563</v>
      </c>
      <c r="C510" s="349">
        <v>348.8</v>
      </c>
      <c r="D510" s="350">
        <v>351.45</v>
      </c>
      <c r="E510" s="350">
        <v>343.34999999999997</v>
      </c>
      <c r="F510" s="350">
        <v>337.9</v>
      </c>
      <c r="G510" s="350">
        <v>329.79999999999995</v>
      </c>
      <c r="H510" s="350">
        <v>356.9</v>
      </c>
      <c r="I510" s="350">
        <v>365</v>
      </c>
      <c r="J510" s="350">
        <v>370.45</v>
      </c>
      <c r="K510" s="349">
        <v>359.55</v>
      </c>
      <c r="L510" s="349">
        <v>346</v>
      </c>
      <c r="M510" s="349">
        <v>8.3967100000000006</v>
      </c>
      <c r="N510" s="1"/>
      <c r="O510" s="1"/>
    </row>
    <row r="511" spans="1:15" ht="12.75" customHeight="1">
      <c r="A511" s="30">
        <v>501</v>
      </c>
      <c r="B511" s="378" t="s">
        <v>564</v>
      </c>
      <c r="C511" s="349">
        <v>1569.95</v>
      </c>
      <c r="D511" s="350">
        <v>1555.6666666666667</v>
      </c>
      <c r="E511" s="350">
        <v>1515.3333333333335</v>
      </c>
      <c r="F511" s="350">
        <v>1460.7166666666667</v>
      </c>
      <c r="G511" s="350">
        <v>1420.3833333333334</v>
      </c>
      <c r="H511" s="350">
        <v>1610.2833333333335</v>
      </c>
      <c r="I511" s="350">
        <v>1650.616666666667</v>
      </c>
      <c r="J511" s="350">
        <v>1705.2333333333336</v>
      </c>
      <c r="K511" s="349">
        <v>1596</v>
      </c>
      <c r="L511" s="349">
        <v>1501.05</v>
      </c>
      <c r="M511" s="349">
        <v>1.0458799999999999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1" activePane="bottomLeft" state="frozen"/>
      <selection pane="bottomLeft" activeCell="H123" sqref="H12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6"/>
      <c r="B5" s="477"/>
      <c r="C5" s="476"/>
      <c r="D5" s="47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2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8" t="s">
        <v>567</v>
      </c>
      <c r="C7" s="477"/>
      <c r="D7" s="7">
        <f>Main!B10</f>
        <v>44614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44613</v>
      </c>
      <c r="B10" s="29">
        <v>539661</v>
      </c>
      <c r="C10" s="28" t="s">
        <v>1097</v>
      </c>
      <c r="D10" s="28" t="s">
        <v>1098</v>
      </c>
      <c r="E10" s="28" t="s">
        <v>576</v>
      </c>
      <c r="F10" s="87">
        <v>16000</v>
      </c>
      <c r="G10" s="29">
        <v>43.1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44613</v>
      </c>
      <c r="B11" s="29">
        <v>542579</v>
      </c>
      <c r="C11" s="28" t="s">
        <v>1061</v>
      </c>
      <c r="D11" s="28" t="s">
        <v>1099</v>
      </c>
      <c r="E11" s="28" t="s">
        <v>576</v>
      </c>
      <c r="F11" s="87">
        <v>416445</v>
      </c>
      <c r="G11" s="29">
        <v>67.489999999999995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44613</v>
      </c>
      <c r="B12" s="29">
        <v>542579</v>
      </c>
      <c r="C12" s="28" t="s">
        <v>1061</v>
      </c>
      <c r="D12" s="28" t="s">
        <v>1062</v>
      </c>
      <c r="E12" s="28" t="s">
        <v>577</v>
      </c>
      <c r="F12" s="87">
        <v>200000</v>
      </c>
      <c r="G12" s="29">
        <v>67.72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44613</v>
      </c>
      <c r="B13" s="29">
        <v>542579</v>
      </c>
      <c r="C13" s="28" t="s">
        <v>1061</v>
      </c>
      <c r="D13" s="28" t="s">
        <v>1063</v>
      </c>
      <c r="E13" s="28" t="s">
        <v>577</v>
      </c>
      <c r="F13" s="87">
        <v>367027</v>
      </c>
      <c r="G13" s="29">
        <v>67.3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44613</v>
      </c>
      <c r="B14" s="29">
        <v>541303</v>
      </c>
      <c r="C14" s="28" t="s">
        <v>1064</v>
      </c>
      <c r="D14" s="28" t="s">
        <v>1065</v>
      </c>
      <c r="E14" s="28" t="s">
        <v>577</v>
      </c>
      <c r="F14" s="87">
        <v>522000</v>
      </c>
      <c r="G14" s="29">
        <v>39.729999999999997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44613</v>
      </c>
      <c r="B15" s="29">
        <v>511463</v>
      </c>
      <c r="C15" s="28" t="s">
        <v>1042</v>
      </c>
      <c r="D15" s="28" t="s">
        <v>1043</v>
      </c>
      <c r="E15" s="28" t="s">
        <v>576</v>
      </c>
      <c r="F15" s="87">
        <v>3327</v>
      </c>
      <c r="G15" s="29">
        <v>34.020000000000003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44613</v>
      </c>
      <c r="B16" s="29">
        <v>511463</v>
      </c>
      <c r="C16" s="28" t="s">
        <v>1042</v>
      </c>
      <c r="D16" s="28" t="s">
        <v>1043</v>
      </c>
      <c r="E16" s="28" t="s">
        <v>577</v>
      </c>
      <c r="F16" s="87">
        <v>77077</v>
      </c>
      <c r="G16" s="29">
        <v>33.82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44613</v>
      </c>
      <c r="B17" s="29">
        <v>513642</v>
      </c>
      <c r="C17" s="28" t="s">
        <v>1100</v>
      </c>
      <c r="D17" s="28" t="s">
        <v>1101</v>
      </c>
      <c r="E17" s="28" t="s">
        <v>576</v>
      </c>
      <c r="F17" s="87">
        <v>60000</v>
      </c>
      <c r="G17" s="29">
        <v>52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44613</v>
      </c>
      <c r="B18" s="29">
        <v>513642</v>
      </c>
      <c r="C18" s="28" t="s">
        <v>1100</v>
      </c>
      <c r="D18" s="28" t="s">
        <v>1102</v>
      </c>
      <c r="E18" s="28" t="s">
        <v>577</v>
      </c>
      <c r="F18" s="87">
        <v>60000</v>
      </c>
      <c r="G18" s="29">
        <v>52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44613</v>
      </c>
      <c r="B19" s="29">
        <v>539197</v>
      </c>
      <c r="C19" s="28" t="s">
        <v>1103</v>
      </c>
      <c r="D19" s="28" t="s">
        <v>1104</v>
      </c>
      <c r="E19" s="28" t="s">
        <v>576</v>
      </c>
      <c r="F19" s="87">
        <v>500000</v>
      </c>
      <c r="G19" s="29">
        <v>0.98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44613</v>
      </c>
      <c r="B20" s="29">
        <v>539405</v>
      </c>
      <c r="C20" s="28" t="s">
        <v>1105</v>
      </c>
      <c r="D20" s="28" t="s">
        <v>1106</v>
      </c>
      <c r="E20" s="28" t="s">
        <v>577</v>
      </c>
      <c r="F20" s="87">
        <v>20000</v>
      </c>
      <c r="G20" s="29">
        <v>18.899999999999999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44613</v>
      </c>
      <c r="B21" s="29">
        <v>542803</v>
      </c>
      <c r="C21" s="28" t="s">
        <v>1107</v>
      </c>
      <c r="D21" s="28" t="s">
        <v>1108</v>
      </c>
      <c r="E21" s="28" t="s">
        <v>577</v>
      </c>
      <c r="F21" s="87">
        <v>46700</v>
      </c>
      <c r="G21" s="29">
        <v>21.05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44613</v>
      </c>
      <c r="B22" s="29">
        <v>542803</v>
      </c>
      <c r="C22" s="28" t="s">
        <v>1107</v>
      </c>
      <c r="D22" s="28" t="s">
        <v>1109</v>
      </c>
      <c r="E22" s="28" t="s">
        <v>577</v>
      </c>
      <c r="F22" s="87">
        <v>59750</v>
      </c>
      <c r="G22" s="29">
        <v>21.01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44613</v>
      </c>
      <c r="B23" s="29">
        <v>542803</v>
      </c>
      <c r="C23" s="28" t="s">
        <v>1107</v>
      </c>
      <c r="D23" s="28" t="s">
        <v>1072</v>
      </c>
      <c r="E23" s="28" t="s">
        <v>576</v>
      </c>
      <c r="F23" s="87">
        <v>15000</v>
      </c>
      <c r="G23" s="29">
        <v>21.05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44613</v>
      </c>
      <c r="B24" s="29">
        <v>542803</v>
      </c>
      <c r="C24" s="28" t="s">
        <v>1107</v>
      </c>
      <c r="D24" s="28" t="s">
        <v>1110</v>
      </c>
      <c r="E24" s="28" t="s">
        <v>576</v>
      </c>
      <c r="F24" s="87">
        <v>9930</v>
      </c>
      <c r="G24" s="29">
        <v>21.05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44613</v>
      </c>
      <c r="B25" s="29">
        <v>542803</v>
      </c>
      <c r="C25" s="28" t="s">
        <v>1107</v>
      </c>
      <c r="D25" s="28" t="s">
        <v>1111</v>
      </c>
      <c r="E25" s="28" t="s">
        <v>576</v>
      </c>
      <c r="F25" s="87">
        <v>20000</v>
      </c>
      <c r="G25" s="29">
        <v>21.05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44613</v>
      </c>
      <c r="B26" s="29">
        <v>542803</v>
      </c>
      <c r="C26" s="28" t="s">
        <v>1107</v>
      </c>
      <c r="D26" s="28" t="s">
        <v>1112</v>
      </c>
      <c r="E26" s="28" t="s">
        <v>576</v>
      </c>
      <c r="F26" s="87">
        <v>8000</v>
      </c>
      <c r="G26" s="29">
        <v>21.05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44613</v>
      </c>
      <c r="B27" s="29">
        <v>542803</v>
      </c>
      <c r="C27" s="28" t="s">
        <v>1107</v>
      </c>
      <c r="D27" s="28" t="s">
        <v>1113</v>
      </c>
      <c r="E27" s="28" t="s">
        <v>576</v>
      </c>
      <c r="F27" s="87">
        <v>9574</v>
      </c>
      <c r="G27" s="29">
        <v>20.95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44613</v>
      </c>
      <c r="B28" s="29">
        <v>531137</v>
      </c>
      <c r="C28" s="28" t="s">
        <v>1022</v>
      </c>
      <c r="D28" s="28" t="s">
        <v>1114</v>
      </c>
      <c r="E28" s="28" t="s">
        <v>577</v>
      </c>
      <c r="F28" s="87">
        <v>552318</v>
      </c>
      <c r="G28" s="29">
        <v>1.86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44613</v>
      </c>
      <c r="B29" s="29">
        <v>531137</v>
      </c>
      <c r="C29" s="28" t="s">
        <v>1022</v>
      </c>
      <c r="D29" s="28" t="s">
        <v>1115</v>
      </c>
      <c r="E29" s="28" t="s">
        <v>576</v>
      </c>
      <c r="F29" s="87">
        <v>613153</v>
      </c>
      <c r="G29" s="29">
        <v>1.86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44613</v>
      </c>
      <c r="B30" s="29">
        <v>531137</v>
      </c>
      <c r="C30" s="28" t="s">
        <v>1022</v>
      </c>
      <c r="D30" s="28" t="s">
        <v>1115</v>
      </c>
      <c r="E30" s="28" t="s">
        <v>577</v>
      </c>
      <c r="F30" s="87">
        <v>39000</v>
      </c>
      <c r="G30" s="29">
        <v>1.86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44613</v>
      </c>
      <c r="B31" s="29">
        <v>531137</v>
      </c>
      <c r="C31" s="28" t="s">
        <v>1022</v>
      </c>
      <c r="D31" s="28" t="s">
        <v>1023</v>
      </c>
      <c r="E31" s="28" t="s">
        <v>577</v>
      </c>
      <c r="F31" s="87">
        <v>1000000</v>
      </c>
      <c r="G31" s="29">
        <v>1.86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44613</v>
      </c>
      <c r="B32" s="29">
        <v>531137</v>
      </c>
      <c r="C32" s="28" t="s">
        <v>1022</v>
      </c>
      <c r="D32" s="28" t="s">
        <v>1024</v>
      </c>
      <c r="E32" s="28" t="s">
        <v>577</v>
      </c>
      <c r="F32" s="87">
        <v>1000000</v>
      </c>
      <c r="G32" s="29">
        <v>1.86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44613</v>
      </c>
      <c r="B33" s="29">
        <v>531199</v>
      </c>
      <c r="C33" s="28" t="s">
        <v>1116</v>
      </c>
      <c r="D33" s="28" t="s">
        <v>1117</v>
      </c>
      <c r="E33" s="28" t="s">
        <v>577</v>
      </c>
      <c r="F33" s="87">
        <v>13641</v>
      </c>
      <c r="G33" s="29">
        <v>106.9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44613</v>
      </c>
      <c r="B34" s="29">
        <v>530317</v>
      </c>
      <c r="C34" s="28" t="s">
        <v>1118</v>
      </c>
      <c r="D34" s="28" t="s">
        <v>1119</v>
      </c>
      <c r="E34" s="28" t="s">
        <v>576</v>
      </c>
      <c r="F34" s="87">
        <v>38149</v>
      </c>
      <c r="G34" s="29">
        <v>58.34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44613</v>
      </c>
      <c r="B35" s="29">
        <v>530317</v>
      </c>
      <c r="C35" s="28" t="s">
        <v>1118</v>
      </c>
      <c r="D35" s="28" t="s">
        <v>1120</v>
      </c>
      <c r="E35" s="28" t="s">
        <v>577</v>
      </c>
      <c r="F35" s="87">
        <v>80000</v>
      </c>
      <c r="G35" s="29">
        <v>58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44613</v>
      </c>
      <c r="B36" s="29">
        <v>542543</v>
      </c>
      <c r="C36" s="28" t="s">
        <v>1025</v>
      </c>
      <c r="D36" s="28" t="s">
        <v>1121</v>
      </c>
      <c r="E36" s="28" t="s">
        <v>576</v>
      </c>
      <c r="F36" s="87">
        <v>7000000</v>
      </c>
      <c r="G36" s="29">
        <v>98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44613</v>
      </c>
      <c r="B37" s="29">
        <v>542543</v>
      </c>
      <c r="C37" s="28" t="s">
        <v>1025</v>
      </c>
      <c r="D37" s="28" t="s">
        <v>1121</v>
      </c>
      <c r="E37" s="28" t="s">
        <v>577</v>
      </c>
      <c r="F37" s="87">
        <v>200000</v>
      </c>
      <c r="G37" s="29">
        <v>99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44613</v>
      </c>
      <c r="B38" s="29">
        <v>542543</v>
      </c>
      <c r="C38" s="28" t="s">
        <v>1025</v>
      </c>
      <c r="D38" s="28" t="s">
        <v>1067</v>
      </c>
      <c r="E38" s="28" t="s">
        <v>577</v>
      </c>
      <c r="F38" s="87">
        <v>7800000</v>
      </c>
      <c r="G38" s="29">
        <v>98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44613</v>
      </c>
      <c r="B39" s="29">
        <v>541983</v>
      </c>
      <c r="C39" s="28" t="s">
        <v>1026</v>
      </c>
      <c r="D39" s="28" t="s">
        <v>854</v>
      </c>
      <c r="E39" s="28" t="s">
        <v>577</v>
      </c>
      <c r="F39" s="87">
        <v>121000</v>
      </c>
      <c r="G39" s="29">
        <v>15.11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44613</v>
      </c>
      <c r="B40" s="29">
        <v>512405</v>
      </c>
      <c r="C40" s="28" t="s">
        <v>1122</v>
      </c>
      <c r="D40" s="28" t="s">
        <v>1123</v>
      </c>
      <c r="E40" s="28" t="s">
        <v>577</v>
      </c>
      <c r="F40" s="87">
        <v>213276</v>
      </c>
      <c r="G40" s="29">
        <v>4.92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44613</v>
      </c>
      <c r="B41" s="29">
        <v>512405</v>
      </c>
      <c r="C41" s="28" t="s">
        <v>1122</v>
      </c>
      <c r="D41" s="28" t="s">
        <v>1124</v>
      </c>
      <c r="E41" s="28" t="s">
        <v>576</v>
      </c>
      <c r="F41" s="87">
        <v>75000</v>
      </c>
      <c r="G41" s="29">
        <v>4.92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44613</v>
      </c>
      <c r="B42" s="29">
        <v>512405</v>
      </c>
      <c r="C42" s="28" t="s">
        <v>1122</v>
      </c>
      <c r="D42" s="28" t="s">
        <v>1125</v>
      </c>
      <c r="E42" s="28" t="s">
        <v>576</v>
      </c>
      <c r="F42" s="87">
        <v>100000</v>
      </c>
      <c r="G42" s="29">
        <v>4.92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44613</v>
      </c>
      <c r="B43" s="29">
        <v>533519</v>
      </c>
      <c r="C43" s="28" t="s">
        <v>143</v>
      </c>
      <c r="D43" s="28" t="s">
        <v>1126</v>
      </c>
      <c r="E43" s="28" t="s">
        <v>577</v>
      </c>
      <c r="F43" s="87">
        <v>57869992</v>
      </c>
      <c r="G43" s="29">
        <v>71.349999999999994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44613</v>
      </c>
      <c r="B44" s="29">
        <v>533519</v>
      </c>
      <c r="C44" s="28" t="s">
        <v>143</v>
      </c>
      <c r="D44" s="28" t="s">
        <v>1127</v>
      </c>
      <c r="E44" s="28" t="s">
        <v>576</v>
      </c>
      <c r="F44" s="87">
        <v>57869992</v>
      </c>
      <c r="G44" s="29">
        <v>71.349999999999994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44613</v>
      </c>
      <c r="B45" s="29">
        <v>513721</v>
      </c>
      <c r="C45" s="28" t="s">
        <v>1045</v>
      </c>
      <c r="D45" s="28" t="s">
        <v>1068</v>
      </c>
      <c r="E45" s="28" t="s">
        <v>576</v>
      </c>
      <c r="F45" s="87">
        <v>2000</v>
      </c>
      <c r="G45" s="29">
        <v>43.63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44613</v>
      </c>
      <c r="B46" s="29">
        <v>513721</v>
      </c>
      <c r="C46" s="28" t="s">
        <v>1045</v>
      </c>
      <c r="D46" s="28" t="s">
        <v>1068</v>
      </c>
      <c r="E46" s="28" t="s">
        <v>577</v>
      </c>
      <c r="F46" s="87">
        <v>47310</v>
      </c>
      <c r="G46" s="29">
        <v>43.85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44613</v>
      </c>
      <c r="B47" s="29">
        <v>513721</v>
      </c>
      <c r="C47" s="28" t="s">
        <v>1045</v>
      </c>
      <c r="D47" s="28" t="s">
        <v>1066</v>
      </c>
      <c r="E47" s="28" t="s">
        <v>577</v>
      </c>
      <c r="F47" s="87">
        <v>25000</v>
      </c>
      <c r="G47" s="29">
        <v>43.73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44613</v>
      </c>
      <c r="B48" s="29">
        <v>513721</v>
      </c>
      <c r="C48" s="28" t="s">
        <v>1045</v>
      </c>
      <c r="D48" s="28" t="s">
        <v>1128</v>
      </c>
      <c r="E48" s="28" t="s">
        <v>577</v>
      </c>
      <c r="F48" s="87">
        <v>57505</v>
      </c>
      <c r="G48" s="29">
        <v>43.78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44613</v>
      </c>
      <c r="B49" s="29">
        <v>539767</v>
      </c>
      <c r="C49" s="28" t="s">
        <v>1129</v>
      </c>
      <c r="D49" s="28" t="s">
        <v>1130</v>
      </c>
      <c r="E49" s="28" t="s">
        <v>576</v>
      </c>
      <c r="F49" s="87">
        <v>35600</v>
      </c>
      <c r="G49" s="29">
        <v>14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44613</v>
      </c>
      <c r="B50" s="29">
        <v>539767</v>
      </c>
      <c r="C50" s="28" t="s">
        <v>1129</v>
      </c>
      <c r="D50" s="28" t="s">
        <v>1131</v>
      </c>
      <c r="E50" s="28" t="s">
        <v>577</v>
      </c>
      <c r="F50" s="87">
        <v>35489</v>
      </c>
      <c r="G50" s="29">
        <v>14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44613</v>
      </c>
      <c r="B51" s="29">
        <v>500450</v>
      </c>
      <c r="C51" s="28" t="s">
        <v>1069</v>
      </c>
      <c r="D51" s="28" t="s">
        <v>1070</v>
      </c>
      <c r="E51" s="28" t="s">
        <v>576</v>
      </c>
      <c r="F51" s="87">
        <v>27978</v>
      </c>
      <c r="G51" s="29">
        <v>250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44613</v>
      </c>
      <c r="B52" s="29">
        <v>500450</v>
      </c>
      <c r="C52" s="28" t="s">
        <v>1069</v>
      </c>
      <c r="D52" s="28" t="s">
        <v>1132</v>
      </c>
      <c r="E52" s="28" t="s">
        <v>577</v>
      </c>
      <c r="F52" s="87">
        <v>27970</v>
      </c>
      <c r="G52" s="29">
        <v>250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44613</v>
      </c>
      <c r="B53" s="29">
        <v>540809</v>
      </c>
      <c r="C53" s="28" t="s">
        <v>1133</v>
      </c>
      <c r="D53" s="28" t="s">
        <v>1134</v>
      </c>
      <c r="E53" s="28" t="s">
        <v>577</v>
      </c>
      <c r="F53" s="87">
        <v>64000</v>
      </c>
      <c r="G53" s="29">
        <v>46.97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44613</v>
      </c>
      <c r="B54" s="29">
        <v>543207</v>
      </c>
      <c r="C54" s="28" t="s">
        <v>1046</v>
      </c>
      <c r="D54" s="28" t="s">
        <v>1071</v>
      </c>
      <c r="E54" s="28" t="s">
        <v>576</v>
      </c>
      <c r="F54" s="87">
        <v>63067</v>
      </c>
      <c r="G54" s="29">
        <v>14.18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44613</v>
      </c>
      <c r="B55" s="29">
        <v>543207</v>
      </c>
      <c r="C55" s="28" t="s">
        <v>1046</v>
      </c>
      <c r="D55" s="28" t="s">
        <v>1071</v>
      </c>
      <c r="E55" s="28" t="s">
        <v>577</v>
      </c>
      <c r="F55" s="87">
        <v>26278</v>
      </c>
      <c r="G55" s="29">
        <v>14.1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44613</v>
      </c>
      <c r="B56" s="29">
        <v>543207</v>
      </c>
      <c r="C56" s="28" t="s">
        <v>1046</v>
      </c>
      <c r="D56" s="28" t="s">
        <v>1044</v>
      </c>
      <c r="E56" s="28" t="s">
        <v>576</v>
      </c>
      <c r="F56" s="87">
        <v>13717</v>
      </c>
      <c r="G56" s="29">
        <v>14.04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44613</v>
      </c>
      <c r="B57" s="29">
        <v>543207</v>
      </c>
      <c r="C57" s="28" t="s">
        <v>1046</v>
      </c>
      <c r="D57" s="28" t="s">
        <v>1044</v>
      </c>
      <c r="E57" s="28" t="s">
        <v>577</v>
      </c>
      <c r="F57" s="87">
        <v>222497</v>
      </c>
      <c r="G57" s="29">
        <v>14.07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44613</v>
      </c>
      <c r="B58" s="29">
        <v>539291</v>
      </c>
      <c r="C58" s="28" t="s">
        <v>1135</v>
      </c>
      <c r="D58" s="28" t="s">
        <v>1136</v>
      </c>
      <c r="E58" s="28" t="s">
        <v>577</v>
      </c>
      <c r="F58" s="87">
        <v>20000</v>
      </c>
      <c r="G58" s="29">
        <v>11.3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44613</v>
      </c>
      <c r="B59" s="29">
        <v>539143</v>
      </c>
      <c r="C59" s="28" t="s">
        <v>1137</v>
      </c>
      <c r="D59" s="28" t="s">
        <v>1138</v>
      </c>
      <c r="E59" s="28" t="s">
        <v>576</v>
      </c>
      <c r="F59" s="87">
        <v>1</v>
      </c>
      <c r="G59" s="29">
        <v>12.75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44613</v>
      </c>
      <c r="B60" s="29">
        <v>539143</v>
      </c>
      <c r="C60" s="28" t="s">
        <v>1137</v>
      </c>
      <c r="D60" s="28" t="s">
        <v>1138</v>
      </c>
      <c r="E60" s="28" t="s">
        <v>577</v>
      </c>
      <c r="F60" s="87">
        <v>437001</v>
      </c>
      <c r="G60" s="29">
        <v>12.53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44613</v>
      </c>
      <c r="B61" s="29">
        <v>539143</v>
      </c>
      <c r="C61" s="28" t="s">
        <v>1137</v>
      </c>
      <c r="D61" s="28" t="s">
        <v>1139</v>
      </c>
      <c r="E61" s="28" t="s">
        <v>576</v>
      </c>
      <c r="F61" s="87">
        <v>190100</v>
      </c>
      <c r="G61" s="29">
        <v>12.5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44613</v>
      </c>
      <c r="B62" s="29">
        <v>504335</v>
      </c>
      <c r="C62" s="18" t="s">
        <v>1140</v>
      </c>
      <c r="D62" s="18" t="s">
        <v>854</v>
      </c>
      <c r="E62" s="28" t="s">
        <v>577</v>
      </c>
      <c r="F62" s="87">
        <v>2000000</v>
      </c>
      <c r="G62" s="29">
        <v>0.48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44613</v>
      </c>
      <c r="B63" s="29">
        <v>511557</v>
      </c>
      <c r="C63" s="28" t="s">
        <v>1141</v>
      </c>
      <c r="D63" s="28" t="s">
        <v>1142</v>
      </c>
      <c r="E63" s="28" t="s">
        <v>577</v>
      </c>
      <c r="F63" s="87">
        <v>50000</v>
      </c>
      <c r="G63" s="29">
        <v>66.3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44613</v>
      </c>
      <c r="B64" s="29">
        <v>543460</v>
      </c>
      <c r="C64" s="28" t="s">
        <v>1143</v>
      </c>
      <c r="D64" s="28" t="s">
        <v>1144</v>
      </c>
      <c r="E64" s="28" t="s">
        <v>576</v>
      </c>
      <c r="F64" s="87">
        <v>10000</v>
      </c>
      <c r="G64" s="29">
        <v>52.99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44613</v>
      </c>
      <c r="B65" s="29">
        <v>512499</v>
      </c>
      <c r="C65" s="28" t="s">
        <v>1145</v>
      </c>
      <c r="D65" s="28" t="s">
        <v>1027</v>
      </c>
      <c r="E65" s="28" t="s">
        <v>576</v>
      </c>
      <c r="F65" s="87">
        <v>5000000</v>
      </c>
      <c r="G65" s="29">
        <v>0.89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44613</v>
      </c>
      <c r="B66" s="29">
        <v>512499</v>
      </c>
      <c r="C66" s="28" t="s">
        <v>1145</v>
      </c>
      <c r="D66" s="28" t="s">
        <v>1146</v>
      </c>
      <c r="E66" s="28" t="s">
        <v>576</v>
      </c>
      <c r="F66" s="87">
        <v>7921615</v>
      </c>
      <c r="G66" s="29">
        <v>0.89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44613</v>
      </c>
      <c r="B67" s="29">
        <v>512499</v>
      </c>
      <c r="C67" s="28" t="s">
        <v>1145</v>
      </c>
      <c r="D67" s="28" t="s">
        <v>1027</v>
      </c>
      <c r="E67" s="28" t="s">
        <v>577</v>
      </c>
      <c r="F67" s="87">
        <v>5000000</v>
      </c>
      <c r="G67" s="29">
        <v>0.89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44613</v>
      </c>
      <c r="B68" s="29">
        <v>512499</v>
      </c>
      <c r="C68" s="28" t="s">
        <v>1145</v>
      </c>
      <c r="D68" s="28" t="s">
        <v>1146</v>
      </c>
      <c r="E68" s="28" t="s">
        <v>577</v>
      </c>
      <c r="F68" s="87">
        <v>13421615</v>
      </c>
      <c r="G68" s="29">
        <v>0.89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44613</v>
      </c>
      <c r="B69" s="29">
        <v>512499</v>
      </c>
      <c r="C69" s="28" t="s">
        <v>1145</v>
      </c>
      <c r="D69" s="28" t="s">
        <v>1147</v>
      </c>
      <c r="E69" s="28" t="s">
        <v>576</v>
      </c>
      <c r="F69" s="87">
        <v>10000000</v>
      </c>
      <c r="G69" s="29">
        <v>0.89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44613</v>
      </c>
      <c r="B70" s="29">
        <v>539833</v>
      </c>
      <c r="C70" s="28" t="s">
        <v>1148</v>
      </c>
      <c r="D70" s="28" t="s">
        <v>854</v>
      </c>
      <c r="E70" s="28" t="s">
        <v>576</v>
      </c>
      <c r="F70" s="87">
        <v>364849</v>
      </c>
      <c r="G70" s="29">
        <v>0.69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44613</v>
      </c>
      <c r="B71" s="29">
        <v>532217</v>
      </c>
      <c r="C71" s="28" t="s">
        <v>1149</v>
      </c>
      <c r="D71" s="28" t="s">
        <v>854</v>
      </c>
      <c r="E71" s="28" t="s">
        <v>576</v>
      </c>
      <c r="F71" s="87">
        <v>389263</v>
      </c>
      <c r="G71" s="29">
        <v>16.5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44613</v>
      </c>
      <c r="B72" s="29">
        <v>532217</v>
      </c>
      <c r="C72" s="28" t="s">
        <v>1149</v>
      </c>
      <c r="D72" s="28" t="s">
        <v>854</v>
      </c>
      <c r="E72" s="28" t="s">
        <v>577</v>
      </c>
      <c r="F72" s="87">
        <v>62453</v>
      </c>
      <c r="G72" s="29">
        <v>16.5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44613</v>
      </c>
      <c r="B73" s="29">
        <v>532217</v>
      </c>
      <c r="C73" s="28" t="s">
        <v>1149</v>
      </c>
      <c r="D73" s="28" t="s">
        <v>1150</v>
      </c>
      <c r="E73" s="28" t="s">
        <v>577</v>
      </c>
      <c r="F73" s="87">
        <v>140000</v>
      </c>
      <c r="G73" s="29">
        <v>16.5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44613</v>
      </c>
      <c r="B74" s="29">
        <v>532070</v>
      </c>
      <c r="C74" s="28" t="s">
        <v>1151</v>
      </c>
      <c r="D74" s="28" t="s">
        <v>1152</v>
      </c>
      <c r="E74" s="28" t="s">
        <v>577</v>
      </c>
      <c r="F74" s="87">
        <v>50000</v>
      </c>
      <c r="G74" s="29">
        <v>22.32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44613</v>
      </c>
      <c r="B75" s="29">
        <v>531644</v>
      </c>
      <c r="C75" s="28" t="s">
        <v>1153</v>
      </c>
      <c r="D75" s="28" t="s">
        <v>1154</v>
      </c>
      <c r="E75" s="28" t="s">
        <v>577</v>
      </c>
      <c r="F75" s="87">
        <v>45210</v>
      </c>
      <c r="G75" s="29">
        <v>10.29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44613</v>
      </c>
      <c r="B76" s="29">
        <v>531644</v>
      </c>
      <c r="C76" s="28" t="s">
        <v>1153</v>
      </c>
      <c r="D76" s="28" t="s">
        <v>1155</v>
      </c>
      <c r="E76" s="28" t="s">
        <v>576</v>
      </c>
      <c r="F76" s="87">
        <v>54589</v>
      </c>
      <c r="G76" s="29">
        <v>10.29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44613</v>
      </c>
      <c r="B77" s="29" t="s">
        <v>1156</v>
      </c>
      <c r="C77" s="28" t="s">
        <v>1157</v>
      </c>
      <c r="D77" s="28" t="s">
        <v>1158</v>
      </c>
      <c r="E77" s="28" t="s">
        <v>576</v>
      </c>
      <c r="F77" s="87">
        <v>1002000</v>
      </c>
      <c r="G77" s="29">
        <v>1.75</v>
      </c>
      <c r="H77" s="29" t="s">
        <v>859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44613</v>
      </c>
      <c r="B78" s="29" t="s">
        <v>1159</v>
      </c>
      <c r="C78" s="28" t="s">
        <v>1160</v>
      </c>
      <c r="D78" s="28" t="s">
        <v>1161</v>
      </c>
      <c r="E78" s="28" t="s">
        <v>576</v>
      </c>
      <c r="F78" s="87">
        <v>12000</v>
      </c>
      <c r="G78" s="29">
        <v>219.2</v>
      </c>
      <c r="H78" s="29" t="s">
        <v>859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44613</v>
      </c>
      <c r="B79" s="29" t="s">
        <v>124</v>
      </c>
      <c r="C79" s="28" t="s">
        <v>1162</v>
      </c>
      <c r="D79" s="28" t="s">
        <v>1163</v>
      </c>
      <c r="E79" s="28" t="s">
        <v>576</v>
      </c>
      <c r="F79" s="87">
        <v>1336822</v>
      </c>
      <c r="G79" s="29">
        <v>182.66</v>
      </c>
      <c r="H79" s="29" t="s">
        <v>859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44613</v>
      </c>
      <c r="B80" s="29" t="s">
        <v>1073</v>
      </c>
      <c r="C80" s="28" t="s">
        <v>1074</v>
      </c>
      <c r="D80" s="28" t="s">
        <v>1050</v>
      </c>
      <c r="E80" s="28" t="s">
        <v>576</v>
      </c>
      <c r="F80" s="87">
        <v>175873</v>
      </c>
      <c r="G80" s="29">
        <v>215.53</v>
      </c>
      <c r="H80" s="29" t="s">
        <v>859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44613</v>
      </c>
      <c r="B81" s="29" t="s">
        <v>1073</v>
      </c>
      <c r="C81" s="28" t="s">
        <v>1074</v>
      </c>
      <c r="D81" s="28" t="s">
        <v>1047</v>
      </c>
      <c r="E81" s="28" t="s">
        <v>576</v>
      </c>
      <c r="F81" s="87">
        <v>139506</v>
      </c>
      <c r="G81" s="29">
        <v>216.85</v>
      </c>
      <c r="H81" s="29" t="s">
        <v>859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44613</v>
      </c>
      <c r="B82" s="29" t="s">
        <v>1073</v>
      </c>
      <c r="C82" s="28" t="s">
        <v>1074</v>
      </c>
      <c r="D82" s="28" t="s">
        <v>1075</v>
      </c>
      <c r="E82" s="28" t="s">
        <v>576</v>
      </c>
      <c r="F82" s="87">
        <v>169154</v>
      </c>
      <c r="G82" s="29">
        <v>214.62</v>
      </c>
      <c r="H82" s="29" t="s">
        <v>859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44613</v>
      </c>
      <c r="B83" s="29" t="s">
        <v>1164</v>
      </c>
      <c r="C83" s="28" t="s">
        <v>1165</v>
      </c>
      <c r="D83" s="28" t="s">
        <v>1166</v>
      </c>
      <c r="E83" s="28" t="s">
        <v>576</v>
      </c>
      <c r="F83" s="87">
        <v>739500</v>
      </c>
      <c r="G83" s="29">
        <v>1.1100000000000001</v>
      </c>
      <c r="H83" s="29" t="s">
        <v>859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44613</v>
      </c>
      <c r="B84" s="29" t="s">
        <v>1076</v>
      </c>
      <c r="C84" s="28" t="s">
        <v>1077</v>
      </c>
      <c r="D84" s="28" t="s">
        <v>1050</v>
      </c>
      <c r="E84" s="28" t="s">
        <v>576</v>
      </c>
      <c r="F84" s="87">
        <v>136232</v>
      </c>
      <c r="G84" s="29">
        <v>64.650000000000006</v>
      </c>
      <c r="H84" s="29" t="s">
        <v>859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44613</v>
      </c>
      <c r="B85" s="29" t="s">
        <v>1048</v>
      </c>
      <c r="C85" s="28" t="s">
        <v>1049</v>
      </c>
      <c r="D85" s="28" t="s">
        <v>1167</v>
      </c>
      <c r="E85" s="28" t="s">
        <v>576</v>
      </c>
      <c r="F85" s="87">
        <v>92671</v>
      </c>
      <c r="G85" s="29">
        <v>29.2</v>
      </c>
      <c r="H85" s="29" t="s">
        <v>859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44613</v>
      </c>
      <c r="B86" s="29" t="s">
        <v>1168</v>
      </c>
      <c r="C86" s="28" t="s">
        <v>1169</v>
      </c>
      <c r="D86" s="28" t="s">
        <v>1170</v>
      </c>
      <c r="E86" s="28" t="s">
        <v>576</v>
      </c>
      <c r="F86" s="87">
        <v>38000</v>
      </c>
      <c r="G86" s="29">
        <v>125</v>
      </c>
      <c r="H86" s="29" t="s">
        <v>859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44613</v>
      </c>
      <c r="B87" s="29" t="s">
        <v>1168</v>
      </c>
      <c r="C87" s="28" t="s">
        <v>1169</v>
      </c>
      <c r="D87" s="28" t="s">
        <v>1171</v>
      </c>
      <c r="E87" s="28" t="s">
        <v>576</v>
      </c>
      <c r="F87" s="87">
        <v>34000</v>
      </c>
      <c r="G87" s="29">
        <v>125</v>
      </c>
      <c r="H87" s="29" t="s">
        <v>859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44613</v>
      </c>
      <c r="B88" s="29" t="s">
        <v>1168</v>
      </c>
      <c r="C88" s="28" t="s">
        <v>1169</v>
      </c>
      <c r="D88" s="28" t="s">
        <v>1172</v>
      </c>
      <c r="E88" s="28" t="s">
        <v>576</v>
      </c>
      <c r="F88" s="87">
        <v>37000</v>
      </c>
      <c r="G88" s="29">
        <v>125</v>
      </c>
      <c r="H88" s="29" t="s">
        <v>859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44613</v>
      </c>
      <c r="B89" s="29" t="s">
        <v>1173</v>
      </c>
      <c r="C89" s="28" t="s">
        <v>1174</v>
      </c>
      <c r="D89" s="28" t="s">
        <v>1175</v>
      </c>
      <c r="E89" s="28" t="s">
        <v>576</v>
      </c>
      <c r="F89" s="87">
        <v>277799</v>
      </c>
      <c r="G89" s="29">
        <v>256.37</v>
      </c>
      <c r="H89" s="29" t="s">
        <v>859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44613</v>
      </c>
      <c r="B90" s="29" t="s">
        <v>1176</v>
      </c>
      <c r="C90" s="28" t="s">
        <v>1177</v>
      </c>
      <c r="D90" s="28" t="s">
        <v>1072</v>
      </c>
      <c r="E90" s="28" t="s">
        <v>576</v>
      </c>
      <c r="F90" s="87">
        <v>42000</v>
      </c>
      <c r="G90" s="29">
        <v>124</v>
      </c>
      <c r="H90" s="29" t="s">
        <v>859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44613</v>
      </c>
      <c r="B91" s="29" t="s">
        <v>1176</v>
      </c>
      <c r="C91" s="28" t="s">
        <v>1177</v>
      </c>
      <c r="D91" s="28" t="s">
        <v>1178</v>
      </c>
      <c r="E91" s="28" t="s">
        <v>576</v>
      </c>
      <c r="F91" s="87">
        <v>120000</v>
      </c>
      <c r="G91" s="29">
        <v>124.28</v>
      </c>
      <c r="H91" s="29" t="s">
        <v>859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44613</v>
      </c>
      <c r="B92" s="29" t="s">
        <v>1179</v>
      </c>
      <c r="C92" s="28" t="s">
        <v>1180</v>
      </c>
      <c r="D92" s="28" t="s">
        <v>1181</v>
      </c>
      <c r="E92" s="28" t="s">
        <v>576</v>
      </c>
      <c r="F92" s="87">
        <v>89469</v>
      </c>
      <c r="G92" s="29">
        <v>157.47999999999999</v>
      </c>
      <c r="H92" s="29" t="s">
        <v>859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44613</v>
      </c>
      <c r="B93" s="29" t="s">
        <v>1182</v>
      </c>
      <c r="C93" s="28" t="s">
        <v>1183</v>
      </c>
      <c r="D93" s="28" t="s">
        <v>1184</v>
      </c>
      <c r="E93" s="28" t="s">
        <v>576</v>
      </c>
      <c r="F93" s="87">
        <v>450000</v>
      </c>
      <c r="G93" s="29">
        <v>98</v>
      </c>
      <c r="H93" s="29" t="s">
        <v>859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44613</v>
      </c>
      <c r="B94" s="29" t="s">
        <v>1185</v>
      </c>
      <c r="C94" s="28" t="s">
        <v>1186</v>
      </c>
      <c r="D94" s="28" t="s">
        <v>1050</v>
      </c>
      <c r="E94" s="28" t="s">
        <v>576</v>
      </c>
      <c r="F94" s="87">
        <v>54378</v>
      </c>
      <c r="G94" s="29">
        <v>798.42</v>
      </c>
      <c r="H94" s="29" t="s">
        <v>859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44613</v>
      </c>
      <c r="B95" s="29" t="s">
        <v>1187</v>
      </c>
      <c r="C95" s="28" t="s">
        <v>1188</v>
      </c>
      <c r="D95" s="28" t="s">
        <v>1189</v>
      </c>
      <c r="E95" s="28" t="s">
        <v>576</v>
      </c>
      <c r="F95" s="87">
        <v>780000</v>
      </c>
      <c r="G95" s="29">
        <v>70.89</v>
      </c>
      <c r="H95" s="29" t="s">
        <v>859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44613</v>
      </c>
      <c r="B96" s="29" t="s">
        <v>1051</v>
      </c>
      <c r="C96" s="28" t="s">
        <v>1052</v>
      </c>
      <c r="D96" s="28" t="s">
        <v>1190</v>
      </c>
      <c r="E96" s="28" t="s">
        <v>576</v>
      </c>
      <c r="F96" s="87">
        <v>189000</v>
      </c>
      <c r="G96" s="29">
        <v>103.68</v>
      </c>
      <c r="H96" s="29" t="s">
        <v>859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44613</v>
      </c>
      <c r="B97" s="29" t="s">
        <v>1051</v>
      </c>
      <c r="C97" s="28" t="s">
        <v>1052</v>
      </c>
      <c r="D97" s="28" t="s">
        <v>1050</v>
      </c>
      <c r="E97" s="28" t="s">
        <v>576</v>
      </c>
      <c r="F97" s="87">
        <v>71037</v>
      </c>
      <c r="G97" s="29">
        <v>104.35</v>
      </c>
      <c r="H97" s="29" t="s">
        <v>859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44613</v>
      </c>
      <c r="B98" s="29" t="s">
        <v>1191</v>
      </c>
      <c r="C98" s="28" t="s">
        <v>1192</v>
      </c>
      <c r="D98" s="28" t="s">
        <v>854</v>
      </c>
      <c r="E98" s="28" t="s">
        <v>576</v>
      </c>
      <c r="F98" s="87">
        <v>20000001</v>
      </c>
      <c r="G98" s="29">
        <v>1.35</v>
      </c>
      <c r="H98" s="29" t="s">
        <v>859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44613</v>
      </c>
      <c r="B99" s="29" t="s">
        <v>1193</v>
      </c>
      <c r="C99" s="28" t="s">
        <v>1194</v>
      </c>
      <c r="D99" s="28" t="s">
        <v>1195</v>
      </c>
      <c r="E99" s="28" t="s">
        <v>577</v>
      </c>
      <c r="F99" s="87">
        <v>541797</v>
      </c>
      <c r="G99" s="29">
        <v>99.4</v>
      </c>
      <c r="H99" s="29" t="s">
        <v>859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44613</v>
      </c>
      <c r="B100" s="29" t="s">
        <v>1156</v>
      </c>
      <c r="C100" s="28" t="s">
        <v>1157</v>
      </c>
      <c r="D100" s="28" t="s">
        <v>1196</v>
      </c>
      <c r="E100" s="28" t="s">
        <v>577</v>
      </c>
      <c r="F100" s="87">
        <v>1002503</v>
      </c>
      <c r="G100" s="29">
        <v>1.75</v>
      </c>
      <c r="H100" s="29" t="s">
        <v>859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44613</v>
      </c>
      <c r="B101" s="29" t="s">
        <v>1159</v>
      </c>
      <c r="C101" s="28" t="s">
        <v>1160</v>
      </c>
      <c r="D101" s="28" t="s">
        <v>1197</v>
      </c>
      <c r="E101" s="28" t="s">
        <v>577</v>
      </c>
      <c r="F101" s="87">
        <v>8400</v>
      </c>
      <c r="G101" s="29">
        <v>218.79</v>
      </c>
      <c r="H101" s="29" t="s">
        <v>859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44613</v>
      </c>
      <c r="B102" s="29" t="s">
        <v>124</v>
      </c>
      <c r="C102" s="28" t="s">
        <v>1162</v>
      </c>
      <c r="D102" s="28" t="s">
        <v>1163</v>
      </c>
      <c r="E102" s="28" t="s">
        <v>577</v>
      </c>
      <c r="F102" s="87">
        <v>2328919</v>
      </c>
      <c r="G102" s="29">
        <v>170.59</v>
      </c>
      <c r="H102" s="29" t="s">
        <v>859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44613</v>
      </c>
      <c r="B103" s="29" t="s">
        <v>1073</v>
      </c>
      <c r="C103" s="28" t="s">
        <v>1074</v>
      </c>
      <c r="D103" s="28" t="s">
        <v>1075</v>
      </c>
      <c r="E103" s="28" t="s">
        <v>577</v>
      </c>
      <c r="F103" s="87">
        <v>169716</v>
      </c>
      <c r="G103" s="29">
        <v>215.13</v>
      </c>
      <c r="H103" s="29" t="s">
        <v>859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44613</v>
      </c>
      <c r="B104" s="29" t="s">
        <v>1073</v>
      </c>
      <c r="C104" s="28" t="s">
        <v>1074</v>
      </c>
      <c r="D104" s="28" t="s">
        <v>1050</v>
      </c>
      <c r="E104" s="28" t="s">
        <v>577</v>
      </c>
      <c r="F104" s="87">
        <v>175873</v>
      </c>
      <c r="G104" s="29">
        <v>215.37</v>
      </c>
      <c r="H104" s="29" t="s">
        <v>859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44613</v>
      </c>
      <c r="B105" s="29" t="s">
        <v>1073</v>
      </c>
      <c r="C105" s="28" t="s">
        <v>1074</v>
      </c>
      <c r="D105" s="28" t="s">
        <v>1047</v>
      </c>
      <c r="E105" s="28" t="s">
        <v>577</v>
      </c>
      <c r="F105" s="87">
        <v>139506</v>
      </c>
      <c r="G105" s="29">
        <v>217.01</v>
      </c>
      <c r="H105" s="29" t="s">
        <v>859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44613</v>
      </c>
      <c r="B106" s="29" t="s">
        <v>1076</v>
      </c>
      <c r="C106" s="28" t="s">
        <v>1077</v>
      </c>
      <c r="D106" s="28" t="s">
        <v>1050</v>
      </c>
      <c r="E106" s="28" t="s">
        <v>577</v>
      </c>
      <c r="F106" s="87">
        <v>136232</v>
      </c>
      <c r="G106" s="29">
        <v>64.650000000000006</v>
      </c>
      <c r="H106" s="29" t="s">
        <v>859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44613</v>
      </c>
      <c r="B107" s="29" t="s">
        <v>1048</v>
      </c>
      <c r="C107" s="28" t="s">
        <v>1049</v>
      </c>
      <c r="D107" s="28" t="s">
        <v>1167</v>
      </c>
      <c r="E107" s="28" t="s">
        <v>577</v>
      </c>
      <c r="F107" s="87">
        <v>32671</v>
      </c>
      <c r="G107" s="29">
        <v>29.11</v>
      </c>
      <c r="H107" s="29" t="s">
        <v>859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44613</v>
      </c>
      <c r="B108" s="29" t="s">
        <v>1168</v>
      </c>
      <c r="C108" s="28" t="s">
        <v>1169</v>
      </c>
      <c r="D108" s="28" t="s">
        <v>1198</v>
      </c>
      <c r="E108" s="28" t="s">
        <v>577</v>
      </c>
      <c r="F108" s="87">
        <v>28000</v>
      </c>
      <c r="G108" s="29">
        <v>125.18</v>
      </c>
      <c r="H108" s="29" t="s">
        <v>859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44613</v>
      </c>
      <c r="B109" s="29" t="s">
        <v>1168</v>
      </c>
      <c r="C109" s="28" t="s">
        <v>1169</v>
      </c>
      <c r="D109" s="28" t="s">
        <v>1199</v>
      </c>
      <c r="E109" s="28" t="s">
        <v>577</v>
      </c>
      <c r="F109" s="87">
        <v>22000</v>
      </c>
      <c r="G109" s="29">
        <v>125.01</v>
      </c>
      <c r="H109" s="29" t="s">
        <v>859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44613</v>
      </c>
      <c r="B110" s="29" t="s">
        <v>1168</v>
      </c>
      <c r="C110" s="28" t="s">
        <v>1169</v>
      </c>
      <c r="D110" s="28" t="s">
        <v>1200</v>
      </c>
      <c r="E110" s="28" t="s">
        <v>577</v>
      </c>
      <c r="F110" s="87">
        <v>25000</v>
      </c>
      <c r="G110" s="29">
        <v>125</v>
      </c>
      <c r="H110" s="29" t="s">
        <v>859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44613</v>
      </c>
      <c r="B111" s="29" t="s">
        <v>1173</v>
      </c>
      <c r="C111" s="28" t="s">
        <v>1174</v>
      </c>
      <c r="D111" s="28" t="s">
        <v>1201</v>
      </c>
      <c r="E111" s="28" t="s">
        <v>577</v>
      </c>
      <c r="F111" s="87">
        <v>200000</v>
      </c>
      <c r="G111" s="29">
        <v>257</v>
      </c>
      <c r="H111" s="29" t="s">
        <v>859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44613</v>
      </c>
      <c r="B112" s="29" t="s">
        <v>1173</v>
      </c>
      <c r="C112" s="28" t="s">
        <v>1174</v>
      </c>
      <c r="D112" s="28" t="s">
        <v>1175</v>
      </c>
      <c r="E112" s="28" t="s">
        <v>577</v>
      </c>
      <c r="F112" s="87">
        <v>50000</v>
      </c>
      <c r="G112" s="29">
        <v>261.3</v>
      </c>
      <c r="H112" s="29" t="s">
        <v>859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44613</v>
      </c>
      <c r="B113" s="29" t="s">
        <v>1176</v>
      </c>
      <c r="C113" s="28" t="s">
        <v>1177</v>
      </c>
      <c r="D113" s="28" t="s">
        <v>1202</v>
      </c>
      <c r="E113" s="28" t="s">
        <v>577</v>
      </c>
      <c r="F113" s="87">
        <v>78000</v>
      </c>
      <c r="G113" s="29">
        <v>124</v>
      </c>
      <c r="H113" s="29" t="s">
        <v>859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44613</v>
      </c>
      <c r="B114" s="29" t="s">
        <v>1176</v>
      </c>
      <c r="C114" s="28" t="s">
        <v>1177</v>
      </c>
      <c r="D114" s="28" t="s">
        <v>1072</v>
      </c>
      <c r="E114" s="28" t="s">
        <v>577</v>
      </c>
      <c r="F114" s="87">
        <v>3000</v>
      </c>
      <c r="G114" s="29">
        <v>135</v>
      </c>
      <c r="H114" s="29" t="s">
        <v>859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44613</v>
      </c>
      <c r="B115" s="29" t="s">
        <v>1176</v>
      </c>
      <c r="C115" s="28" t="s">
        <v>1177</v>
      </c>
      <c r="D115" s="28" t="s">
        <v>1203</v>
      </c>
      <c r="E115" s="28" t="s">
        <v>577</v>
      </c>
      <c r="F115" s="87">
        <v>81000</v>
      </c>
      <c r="G115" s="29">
        <v>124</v>
      </c>
      <c r="H115" s="29" t="s">
        <v>859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44613</v>
      </c>
      <c r="B116" s="29" t="s">
        <v>1182</v>
      </c>
      <c r="C116" s="28" t="s">
        <v>1183</v>
      </c>
      <c r="D116" s="28" t="s">
        <v>1204</v>
      </c>
      <c r="E116" s="28" t="s">
        <v>577</v>
      </c>
      <c r="F116" s="87">
        <v>190000</v>
      </c>
      <c r="G116" s="29">
        <v>98</v>
      </c>
      <c r="H116" s="29" t="s">
        <v>859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44613</v>
      </c>
      <c r="B117" s="29" t="s">
        <v>1182</v>
      </c>
      <c r="C117" s="28" t="s">
        <v>1183</v>
      </c>
      <c r="D117" s="28" t="s">
        <v>1205</v>
      </c>
      <c r="E117" s="28" t="s">
        <v>577</v>
      </c>
      <c r="F117" s="87">
        <v>215000</v>
      </c>
      <c r="G117" s="29">
        <v>98</v>
      </c>
      <c r="H117" s="29" t="s">
        <v>859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44613</v>
      </c>
      <c r="B118" s="29" t="s">
        <v>1185</v>
      </c>
      <c r="C118" s="28" t="s">
        <v>1186</v>
      </c>
      <c r="D118" s="28" t="s">
        <v>1050</v>
      </c>
      <c r="E118" s="28" t="s">
        <v>577</v>
      </c>
      <c r="F118" s="87">
        <v>54378</v>
      </c>
      <c r="G118" s="29">
        <v>798.54</v>
      </c>
      <c r="H118" s="29" t="s">
        <v>859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44613</v>
      </c>
      <c r="B119" s="29" t="s">
        <v>1051</v>
      </c>
      <c r="C119" s="28" t="s">
        <v>1052</v>
      </c>
      <c r="D119" s="28" t="s">
        <v>1190</v>
      </c>
      <c r="E119" s="28" t="s">
        <v>577</v>
      </c>
      <c r="F119" s="87">
        <v>134000</v>
      </c>
      <c r="G119" s="29">
        <v>105.36</v>
      </c>
      <c r="H119" s="29" t="s">
        <v>859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44613</v>
      </c>
      <c r="B120" s="29" t="s">
        <v>1051</v>
      </c>
      <c r="C120" s="28" t="s">
        <v>1052</v>
      </c>
      <c r="D120" s="28" t="s">
        <v>1050</v>
      </c>
      <c r="E120" s="28" t="s">
        <v>577</v>
      </c>
      <c r="F120" s="87">
        <v>71037</v>
      </c>
      <c r="G120" s="29">
        <v>103.91</v>
      </c>
      <c r="H120" s="29" t="s">
        <v>859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44613</v>
      </c>
      <c r="B121" s="29" t="s">
        <v>1191</v>
      </c>
      <c r="C121" s="28" t="s">
        <v>1192</v>
      </c>
      <c r="D121" s="28" t="s">
        <v>1206</v>
      </c>
      <c r="E121" s="28" t="s">
        <v>577</v>
      </c>
      <c r="F121" s="87">
        <v>34055496</v>
      </c>
      <c r="G121" s="29">
        <v>1.35</v>
      </c>
      <c r="H121" s="29" t="s">
        <v>859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44613</v>
      </c>
      <c r="B122" s="29" t="s">
        <v>1191</v>
      </c>
      <c r="C122" s="28" t="s">
        <v>1192</v>
      </c>
      <c r="D122" s="28" t="s">
        <v>854</v>
      </c>
      <c r="E122" s="28" t="s">
        <v>577</v>
      </c>
      <c r="F122" s="87">
        <v>1</v>
      </c>
      <c r="G122" s="29">
        <v>1.35</v>
      </c>
      <c r="H122" s="29" t="s">
        <v>859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44613</v>
      </c>
      <c r="B123" s="29" t="s">
        <v>1078</v>
      </c>
      <c r="C123" s="28" t="s">
        <v>1079</v>
      </c>
      <c r="D123" s="28" t="s">
        <v>854</v>
      </c>
      <c r="E123" s="28" t="s">
        <v>577</v>
      </c>
      <c r="F123" s="87">
        <v>100000</v>
      </c>
      <c r="G123" s="29">
        <v>99.44</v>
      </c>
      <c r="H123" s="29" t="s">
        <v>859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2"/>
  <sheetViews>
    <sheetView zoomScale="85" zoomScaleNormal="85" workbookViewId="0">
      <selection activeCell="Q97" sqref="Q9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1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44614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863</v>
      </c>
      <c r="G10" s="311">
        <v>1090</v>
      </c>
      <c r="H10" s="310"/>
      <c r="I10" s="312" t="s">
        <v>864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1164.75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865</v>
      </c>
      <c r="G11" s="311">
        <v>3590</v>
      </c>
      <c r="H11" s="310"/>
      <c r="I11" s="312" t="s">
        <v>866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3719.4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9">
        <v>3</v>
      </c>
      <c r="B12" s="250">
        <v>44586</v>
      </c>
      <c r="C12" s="360"/>
      <c r="D12" s="361" t="s">
        <v>534</v>
      </c>
      <c r="E12" s="362" t="s">
        <v>593</v>
      </c>
      <c r="F12" s="363">
        <v>1255</v>
      </c>
      <c r="G12" s="363">
        <v>1190</v>
      </c>
      <c r="H12" s="362">
        <v>1327.5</v>
      </c>
      <c r="I12" s="364" t="s">
        <v>867</v>
      </c>
      <c r="J12" s="99" t="s">
        <v>904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9">
        <v>4</v>
      </c>
      <c r="B13" s="250">
        <v>44586</v>
      </c>
      <c r="C13" s="360"/>
      <c r="D13" s="361" t="s">
        <v>115</v>
      </c>
      <c r="E13" s="362" t="s">
        <v>593</v>
      </c>
      <c r="F13" s="363">
        <v>2500</v>
      </c>
      <c r="G13" s="363">
        <v>2340</v>
      </c>
      <c r="H13" s="362">
        <v>2595</v>
      </c>
      <c r="I13" s="364" t="s">
        <v>868</v>
      </c>
      <c r="J13" s="99" t="s">
        <v>884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65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9">
        <v>5</v>
      </c>
      <c r="B14" s="250">
        <v>44586</v>
      </c>
      <c r="C14" s="360"/>
      <c r="D14" s="361" t="s">
        <v>333</v>
      </c>
      <c r="E14" s="362" t="s">
        <v>593</v>
      </c>
      <c r="F14" s="363">
        <v>855</v>
      </c>
      <c r="G14" s="363">
        <v>815</v>
      </c>
      <c r="H14" s="362">
        <v>905</v>
      </c>
      <c r="I14" s="364" t="s">
        <v>869</v>
      </c>
      <c r="J14" s="99" t="s">
        <v>921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65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940</v>
      </c>
      <c r="G15" s="311">
        <v>995</v>
      </c>
      <c r="H15" s="310"/>
      <c r="I15" s="312" t="s">
        <v>872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1035.3499999999999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9">
        <v>7</v>
      </c>
      <c r="B16" s="250">
        <v>44588</v>
      </c>
      <c r="C16" s="360"/>
      <c r="D16" s="361" t="s">
        <v>193</v>
      </c>
      <c r="E16" s="362" t="s">
        <v>593</v>
      </c>
      <c r="F16" s="363">
        <v>2360</v>
      </c>
      <c r="G16" s="363">
        <v>2200</v>
      </c>
      <c r="H16" s="362">
        <v>2505</v>
      </c>
      <c r="I16" s="364" t="s">
        <v>874</v>
      </c>
      <c r="J16" s="99" t="s">
        <v>739</v>
      </c>
      <c r="K16" s="99">
        <f t="shared" ref="K16:K18" si="9">H16-F16</f>
        <v>145</v>
      </c>
      <c r="L16" s="100">
        <f t="shared" ref="L16:L18" si="10">(F16*-0.7)/100</f>
        <v>-16.52</v>
      </c>
      <c r="M16" s="101">
        <f t="shared" ref="M16:M18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3">
        <v>8</v>
      </c>
      <c r="B17" s="250">
        <v>44589</v>
      </c>
      <c r="C17" s="394"/>
      <c r="D17" s="395" t="s">
        <v>132</v>
      </c>
      <c r="E17" s="396" t="s">
        <v>593</v>
      </c>
      <c r="F17" s="291">
        <v>1860</v>
      </c>
      <c r="G17" s="291">
        <v>1695</v>
      </c>
      <c r="H17" s="396">
        <v>1900</v>
      </c>
      <c r="I17" s="397" t="s">
        <v>875</v>
      </c>
      <c r="J17" s="403" t="s">
        <v>636</v>
      </c>
      <c r="K17" s="403">
        <f t="shared" si="9"/>
        <v>40</v>
      </c>
      <c r="L17" s="404">
        <f t="shared" si="10"/>
        <v>-13.02</v>
      </c>
      <c r="M17" s="405">
        <f t="shared" si="11"/>
        <v>1.4505376344086022E-2</v>
      </c>
      <c r="N17" s="403" t="s">
        <v>591</v>
      </c>
      <c r="O17" s="406">
        <v>44593</v>
      </c>
      <c r="P17" s="407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60">
        <v>9</v>
      </c>
      <c r="B18" s="334">
        <v>44595</v>
      </c>
      <c r="C18" s="461"/>
      <c r="D18" s="462" t="s">
        <v>54</v>
      </c>
      <c r="E18" s="463" t="s">
        <v>593</v>
      </c>
      <c r="F18" s="333">
        <v>223.5</v>
      </c>
      <c r="G18" s="333">
        <v>210</v>
      </c>
      <c r="H18" s="463">
        <v>210</v>
      </c>
      <c r="I18" s="464" t="s">
        <v>908</v>
      </c>
      <c r="J18" s="411" t="s">
        <v>1060</v>
      </c>
      <c r="K18" s="411">
        <f t="shared" si="9"/>
        <v>-13.5</v>
      </c>
      <c r="L18" s="412">
        <f t="shared" si="10"/>
        <v>-1.5644999999999998</v>
      </c>
      <c r="M18" s="413">
        <f t="shared" si="11"/>
        <v>-6.7402684563758378E-2</v>
      </c>
      <c r="N18" s="411" t="s">
        <v>604</v>
      </c>
      <c r="O18" s="414">
        <v>44610</v>
      </c>
      <c r="P18" s="412"/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60">
        <v>10</v>
      </c>
      <c r="B19" s="334">
        <v>44599</v>
      </c>
      <c r="C19" s="461"/>
      <c r="D19" s="462" t="s">
        <v>516</v>
      </c>
      <c r="E19" s="463" t="s">
        <v>593</v>
      </c>
      <c r="F19" s="333">
        <v>412.5</v>
      </c>
      <c r="G19" s="333">
        <v>387</v>
      </c>
      <c r="H19" s="463">
        <v>387</v>
      </c>
      <c r="I19" s="464" t="s">
        <v>926</v>
      </c>
      <c r="J19" s="411" t="s">
        <v>1037</v>
      </c>
      <c r="K19" s="411">
        <f t="shared" ref="K19" si="12">H19-F19</f>
        <v>-25.5</v>
      </c>
      <c r="L19" s="412">
        <f t="shared" ref="L19" si="13">(F19*-0.7)/100</f>
        <v>-2.8875000000000002</v>
      </c>
      <c r="M19" s="413">
        <f t="shared" ref="M19" si="14">(K19+L19)/F19</f>
        <v>-6.881818181818182E-2</v>
      </c>
      <c r="N19" s="411" t="s">
        <v>604</v>
      </c>
      <c r="O19" s="414">
        <v>44609</v>
      </c>
      <c r="P19" s="412"/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3">
        <v>11</v>
      </c>
      <c r="B20" s="250">
        <v>44601</v>
      </c>
      <c r="C20" s="394"/>
      <c r="D20" s="395" t="s">
        <v>490</v>
      </c>
      <c r="E20" s="396" t="s">
        <v>593</v>
      </c>
      <c r="F20" s="291">
        <v>162.5</v>
      </c>
      <c r="G20" s="291">
        <v>149</v>
      </c>
      <c r="H20" s="396">
        <v>177</v>
      </c>
      <c r="I20" s="397" t="s">
        <v>946</v>
      </c>
      <c r="J20" s="99" t="s">
        <v>951</v>
      </c>
      <c r="K20" s="99">
        <f t="shared" ref="K20" si="15">H20-F20</f>
        <v>14.5</v>
      </c>
      <c r="L20" s="100">
        <f t="shared" ref="L20" si="16">(F20*-0.7)/100</f>
        <v>-1.1375</v>
      </c>
      <c r="M20" s="101">
        <f t="shared" ref="M20" si="17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398">
        <v>12</v>
      </c>
      <c r="B21" s="253">
        <v>44603</v>
      </c>
      <c r="C21" s="399"/>
      <c r="D21" s="400" t="s">
        <v>490</v>
      </c>
      <c r="E21" s="401" t="s">
        <v>593</v>
      </c>
      <c r="F21" s="256" t="s">
        <v>964</v>
      </c>
      <c r="G21" s="256">
        <v>156</v>
      </c>
      <c r="H21" s="401"/>
      <c r="I21" s="402" t="s">
        <v>965</v>
      </c>
      <c r="J21" s="323" t="s">
        <v>594</v>
      </c>
      <c r="K21" s="323"/>
      <c r="L21" s="324"/>
      <c r="M21" s="325"/>
      <c r="N21" s="323"/>
      <c r="O21" s="375"/>
      <c r="P21" s="282">
        <f>VLOOKUP(D21,'MidCap Intra'!B4:C561,2,0)</f>
        <v>156.15</v>
      </c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8">
        <v>13</v>
      </c>
      <c r="B22" s="253">
        <v>44603</v>
      </c>
      <c r="C22" s="399"/>
      <c r="D22" s="400" t="s">
        <v>333</v>
      </c>
      <c r="E22" s="401" t="s">
        <v>593</v>
      </c>
      <c r="F22" s="256" t="s">
        <v>966</v>
      </c>
      <c r="G22" s="256">
        <v>798</v>
      </c>
      <c r="H22" s="401"/>
      <c r="I22" s="402" t="s">
        <v>967</v>
      </c>
      <c r="J22" s="323" t="s">
        <v>594</v>
      </c>
      <c r="K22" s="323"/>
      <c r="L22" s="324"/>
      <c r="M22" s="325"/>
      <c r="N22" s="323"/>
      <c r="O22" s="375"/>
      <c r="P22" s="430">
        <f>VLOOKUP(D22,'MidCap Intra'!B5:C562,2,0)</f>
        <v>865.05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93">
        <v>14</v>
      </c>
      <c r="B23" s="250">
        <v>44607</v>
      </c>
      <c r="C23" s="394"/>
      <c r="D23" s="395" t="s">
        <v>251</v>
      </c>
      <c r="E23" s="396" t="s">
        <v>593</v>
      </c>
      <c r="F23" s="291">
        <v>377</v>
      </c>
      <c r="G23" s="291">
        <v>354</v>
      </c>
      <c r="H23" s="396">
        <v>399.5</v>
      </c>
      <c r="I23" s="397" t="s">
        <v>1005</v>
      </c>
      <c r="J23" s="403" t="s">
        <v>1008</v>
      </c>
      <c r="K23" s="403">
        <f t="shared" ref="K23" si="18">H23-F23</f>
        <v>22.5</v>
      </c>
      <c r="L23" s="404">
        <f t="shared" ref="L23" si="19">(F23*-0.7)/100</f>
        <v>-2.6389999999999998</v>
      </c>
      <c r="M23" s="405">
        <f t="shared" ref="M23" si="20">(K23+L23)/F23</f>
        <v>5.2681697612732094E-2</v>
      </c>
      <c r="N23" s="403" t="s">
        <v>591</v>
      </c>
      <c r="O23" s="406">
        <v>44608</v>
      </c>
      <c r="P23" s="404"/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3.9" customHeight="1">
      <c r="A24" s="398">
        <v>15</v>
      </c>
      <c r="B24" s="253">
        <v>44613</v>
      </c>
      <c r="C24" s="399"/>
      <c r="D24" s="400" t="s">
        <v>123</v>
      </c>
      <c r="E24" s="401" t="s">
        <v>593</v>
      </c>
      <c r="F24" s="256" t="s">
        <v>1095</v>
      </c>
      <c r="G24" s="256">
        <v>2175</v>
      </c>
      <c r="H24" s="401"/>
      <c r="I24" s="402" t="s">
        <v>1096</v>
      </c>
      <c r="J24" s="323" t="s">
        <v>594</v>
      </c>
      <c r="K24" s="323"/>
      <c r="L24" s="324"/>
      <c r="M24" s="325"/>
      <c r="N24" s="323"/>
      <c r="O24" s="375"/>
      <c r="P24" s="430">
        <f>VLOOKUP(D24,'MidCap Intra'!B7:C564,2,0)</f>
        <v>2294.8000000000002</v>
      </c>
      <c r="Q24" s="251"/>
      <c r="R24" s="251" t="s">
        <v>592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ht="13.9" customHeight="1">
      <c r="A25" s="385"/>
      <c r="B25" s="386"/>
      <c r="C25" s="387"/>
      <c r="D25" s="388"/>
      <c r="E25" s="389"/>
      <c r="F25" s="390"/>
      <c r="G25" s="390"/>
      <c r="H25" s="389"/>
      <c r="I25" s="391"/>
      <c r="J25" s="392"/>
      <c r="K25" s="385"/>
      <c r="L25" s="386"/>
      <c r="M25" s="387"/>
      <c r="N25" s="388"/>
      <c r="O25" s="389"/>
      <c r="P25" s="25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1"/>
      <c r="B26" s="112"/>
      <c r="C26" s="113"/>
      <c r="D26" s="114"/>
      <c r="E26" s="115"/>
      <c r="F26" s="115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11"/>
      <c r="B27" s="112"/>
      <c r="C27" s="113"/>
      <c r="D27" s="114"/>
      <c r="E27" s="115"/>
      <c r="F27" s="115"/>
      <c r="G27" s="111"/>
      <c r="H27" s="115"/>
      <c r="I27" s="116"/>
      <c r="J27" s="117"/>
      <c r="K27" s="117"/>
      <c r="L27" s="118"/>
      <c r="M27" s="119"/>
      <c r="N27" s="120"/>
      <c r="O27" s="121"/>
      <c r="P27" s="12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3" t="s">
        <v>596</v>
      </c>
      <c r="B28" s="124"/>
      <c r="C28" s="125"/>
      <c r="D28" s="126"/>
      <c r="E28" s="127"/>
      <c r="F28" s="127"/>
      <c r="G28" s="127"/>
      <c r="H28" s="127"/>
      <c r="I28" s="127"/>
      <c r="J28" s="128"/>
      <c r="K28" s="127"/>
      <c r="L28" s="129"/>
      <c r="M28" s="56"/>
      <c r="N28" s="128"/>
      <c r="O28" s="12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30" t="s">
        <v>597</v>
      </c>
      <c r="B29" s="123"/>
      <c r="C29" s="123"/>
      <c r="D29" s="123"/>
      <c r="E29" s="41"/>
      <c r="F29" s="131" t="s">
        <v>598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 t="s">
        <v>599</v>
      </c>
      <c r="B30" s="123"/>
      <c r="C30" s="123"/>
      <c r="D30" s="123" t="s">
        <v>858</v>
      </c>
      <c r="E30" s="6"/>
      <c r="F30" s="131" t="s">
        <v>600</v>
      </c>
      <c r="G30" s="6"/>
      <c r="H30" s="6"/>
      <c r="I30" s="6"/>
      <c r="J30" s="132"/>
      <c r="K30" s="133"/>
      <c r="L30" s="133"/>
      <c r="M30" s="134"/>
      <c r="N30" s="1"/>
      <c r="O30" s="13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23"/>
      <c r="B31" s="123"/>
      <c r="C31" s="123"/>
      <c r="D31" s="123"/>
      <c r="E31" s="6"/>
      <c r="F31" s="6"/>
      <c r="G31" s="6"/>
      <c r="H31" s="6"/>
      <c r="I31" s="6"/>
      <c r="J31" s="136"/>
      <c r="K31" s="133"/>
      <c r="L31" s="133"/>
      <c r="M31" s="6"/>
      <c r="N31" s="137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38" t="s">
        <v>601</v>
      </c>
      <c r="C32" s="138"/>
      <c r="D32" s="138"/>
      <c r="E32" s="138"/>
      <c r="F32" s="139"/>
      <c r="G32" s="6"/>
      <c r="H32" s="6"/>
      <c r="I32" s="140"/>
      <c r="J32" s="141"/>
      <c r="K32" s="142"/>
      <c r="L32" s="141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568</v>
      </c>
      <c r="C33" s="98"/>
      <c r="D33" s="97" t="s">
        <v>579</v>
      </c>
      <c r="E33" s="96" t="s">
        <v>580</v>
      </c>
      <c r="F33" s="96" t="s">
        <v>581</v>
      </c>
      <c r="G33" s="96" t="s">
        <v>602</v>
      </c>
      <c r="H33" s="96" t="s">
        <v>583</v>
      </c>
      <c r="I33" s="96" t="s">
        <v>584</v>
      </c>
      <c r="J33" s="96" t="s">
        <v>585</v>
      </c>
      <c r="K33" s="96" t="s">
        <v>603</v>
      </c>
      <c r="L33" s="144" t="s">
        <v>587</v>
      </c>
      <c r="M33" s="98" t="s">
        <v>588</v>
      </c>
      <c r="N33" s="95" t="s">
        <v>589</v>
      </c>
      <c r="O33" s="330" t="s">
        <v>590</v>
      </c>
      <c r="P33" s="288"/>
      <c r="Q33" s="1"/>
      <c r="R33" s="327"/>
      <c r="S33" s="327"/>
      <c r="T33" s="327"/>
      <c r="U33" s="303"/>
      <c r="V33" s="303"/>
      <c r="W33" s="303"/>
      <c r="X33" s="303"/>
      <c r="Y33" s="303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63" customFormat="1" ht="15" customHeight="1">
      <c r="A34" s="409">
        <v>1</v>
      </c>
      <c r="B34" s="334">
        <v>44586</v>
      </c>
      <c r="C34" s="335"/>
      <c r="D34" s="410" t="s">
        <v>309</v>
      </c>
      <c r="E34" s="333" t="s">
        <v>593</v>
      </c>
      <c r="F34" s="333">
        <v>615</v>
      </c>
      <c r="G34" s="333">
        <v>595</v>
      </c>
      <c r="H34" s="333">
        <v>595</v>
      </c>
      <c r="I34" s="333" t="s">
        <v>860</v>
      </c>
      <c r="J34" s="411" t="s">
        <v>916</v>
      </c>
      <c r="K34" s="411">
        <f t="shared" ref="K34" si="21">H34-F34</f>
        <v>-20</v>
      </c>
      <c r="L34" s="412">
        <f>(F34*-0.7)/100</f>
        <v>-4.3049999999999997</v>
      </c>
      <c r="M34" s="413">
        <f t="shared" ref="M34" si="22">(K34+L34)/F34</f>
        <v>-3.9520325203252035E-2</v>
      </c>
      <c r="N34" s="411" t="s">
        <v>604</v>
      </c>
      <c r="O34" s="414">
        <v>44596</v>
      </c>
      <c r="P34" s="328"/>
      <c r="Q34" s="328"/>
      <c r="R34" s="329" t="s">
        <v>595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26"/>
      <c r="AJ34" s="302"/>
      <c r="AK34" s="302"/>
      <c r="AL34" s="302"/>
    </row>
    <row r="35" spans="1:38" s="263" customFormat="1" ht="15" customHeight="1">
      <c r="A35" s="331">
        <v>2</v>
      </c>
      <c r="B35" s="250">
        <v>44589</v>
      </c>
      <c r="C35" s="292"/>
      <c r="D35" s="332" t="s">
        <v>180</v>
      </c>
      <c r="E35" s="291" t="s">
        <v>593</v>
      </c>
      <c r="F35" s="291">
        <v>41.15</v>
      </c>
      <c r="G35" s="291">
        <v>39.9</v>
      </c>
      <c r="H35" s="291">
        <v>42.7</v>
      </c>
      <c r="I35" s="291" t="s">
        <v>876</v>
      </c>
      <c r="J35" s="99" t="s">
        <v>902</v>
      </c>
      <c r="K35" s="99">
        <f t="shared" ref="K35" si="23">H35-F35</f>
        <v>1.5500000000000043</v>
      </c>
      <c r="L35" s="100">
        <f>(F35*-0.7)/100</f>
        <v>-0.28804999999999997</v>
      </c>
      <c r="M35" s="101">
        <f t="shared" ref="M35" si="24">(K35+L35)/F35</f>
        <v>3.0667071688942997E-2</v>
      </c>
      <c r="N35" s="99" t="s">
        <v>591</v>
      </c>
      <c r="O35" s="102">
        <v>44594</v>
      </c>
      <c r="P35" s="328"/>
      <c r="Q35" s="328"/>
      <c r="R35" s="329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26"/>
      <c r="AJ35" s="302"/>
      <c r="AK35" s="302"/>
      <c r="AL35" s="302"/>
    </row>
    <row r="36" spans="1:38" s="263" customFormat="1" ht="15" customHeight="1">
      <c r="A36" s="331">
        <v>3</v>
      </c>
      <c r="B36" s="250">
        <v>44593</v>
      </c>
      <c r="C36" s="292"/>
      <c r="D36" s="332" t="s">
        <v>146</v>
      </c>
      <c r="E36" s="291" t="s">
        <v>593</v>
      </c>
      <c r="F36" s="291">
        <v>1955</v>
      </c>
      <c r="G36" s="291">
        <v>1880</v>
      </c>
      <c r="H36" s="291">
        <v>1997.5</v>
      </c>
      <c r="I36" s="291" t="s">
        <v>890</v>
      </c>
      <c r="J36" s="99" t="s">
        <v>903</v>
      </c>
      <c r="K36" s="99">
        <f t="shared" ref="K36:K37" si="25">H36-F36</f>
        <v>42.5</v>
      </c>
      <c r="L36" s="100">
        <f>(F36*-0.07)/100</f>
        <v>-1.3685000000000003</v>
      </c>
      <c r="M36" s="101">
        <f t="shared" ref="M36:M37" si="26">(K36+L36)/F36</f>
        <v>2.1039130434782609E-2</v>
      </c>
      <c r="N36" s="99" t="s">
        <v>591</v>
      </c>
      <c r="O36" s="408">
        <v>44593</v>
      </c>
      <c r="P36" s="328"/>
      <c r="Q36" s="328"/>
      <c r="R36" s="329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6"/>
      <c r="AJ36" s="302"/>
      <c r="AK36" s="302"/>
      <c r="AL36" s="302"/>
    </row>
    <row r="37" spans="1:38" s="263" customFormat="1" ht="15" customHeight="1">
      <c r="A37" s="409">
        <v>4</v>
      </c>
      <c r="B37" s="334">
        <v>44593</v>
      </c>
      <c r="C37" s="335"/>
      <c r="D37" s="410" t="s">
        <v>137</v>
      </c>
      <c r="E37" s="333" t="s">
        <v>593</v>
      </c>
      <c r="F37" s="333">
        <v>863.5</v>
      </c>
      <c r="G37" s="333">
        <v>839</v>
      </c>
      <c r="H37" s="333">
        <v>839</v>
      </c>
      <c r="I37" s="333" t="s">
        <v>891</v>
      </c>
      <c r="J37" s="411" t="s">
        <v>938</v>
      </c>
      <c r="K37" s="411">
        <f t="shared" si="25"/>
        <v>-24.5</v>
      </c>
      <c r="L37" s="412">
        <f>(F37*-0.7)/100</f>
        <v>-6.0444999999999993</v>
      </c>
      <c r="M37" s="413">
        <f t="shared" si="26"/>
        <v>-3.5372900984365949E-2</v>
      </c>
      <c r="N37" s="411" t="s">
        <v>604</v>
      </c>
      <c r="O37" s="414">
        <v>44599</v>
      </c>
      <c r="P37" s="328"/>
      <c r="Q37" s="328"/>
      <c r="R37" s="329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6"/>
      <c r="AJ37" s="302"/>
      <c r="AK37" s="302"/>
      <c r="AL37" s="302"/>
    </row>
    <row r="38" spans="1:38" s="263" customFormat="1" ht="15" customHeight="1">
      <c r="A38" s="331">
        <v>5</v>
      </c>
      <c r="B38" s="250">
        <v>44593</v>
      </c>
      <c r="C38" s="292"/>
      <c r="D38" s="332" t="s">
        <v>51</v>
      </c>
      <c r="E38" s="291" t="s">
        <v>593</v>
      </c>
      <c r="F38" s="291">
        <v>374</v>
      </c>
      <c r="G38" s="291">
        <v>364</v>
      </c>
      <c r="H38" s="291">
        <v>385</v>
      </c>
      <c r="I38" s="291" t="s">
        <v>892</v>
      </c>
      <c r="J38" s="99" t="s">
        <v>901</v>
      </c>
      <c r="K38" s="99">
        <f t="shared" ref="K38" si="27">H38-F38</f>
        <v>11</v>
      </c>
      <c r="L38" s="100">
        <f>(F38*-0.7)/100</f>
        <v>-2.6180000000000003</v>
      </c>
      <c r="M38" s="101">
        <f t="shared" ref="M38" si="28">(K38+L38)/F38</f>
        <v>2.2411764705882353E-2</v>
      </c>
      <c r="N38" s="99" t="s">
        <v>591</v>
      </c>
      <c r="O38" s="102">
        <v>44594</v>
      </c>
      <c r="P38" s="328"/>
      <c r="Q38" s="328"/>
      <c r="R38" s="329" t="s">
        <v>592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6"/>
      <c r="AJ38" s="302"/>
      <c r="AK38" s="302"/>
      <c r="AL38" s="302"/>
    </row>
    <row r="39" spans="1:38" s="263" customFormat="1" ht="15" customHeight="1">
      <c r="A39" s="331">
        <v>6</v>
      </c>
      <c r="B39" s="250">
        <v>44593</v>
      </c>
      <c r="C39" s="292"/>
      <c r="D39" s="332" t="s">
        <v>391</v>
      </c>
      <c r="E39" s="291" t="s">
        <v>593</v>
      </c>
      <c r="F39" s="291">
        <v>126.5</v>
      </c>
      <c r="G39" s="291">
        <v>122</v>
      </c>
      <c r="H39" s="291">
        <v>130.25</v>
      </c>
      <c r="I39" s="291" t="s">
        <v>893</v>
      </c>
      <c r="J39" s="99" t="s">
        <v>900</v>
      </c>
      <c r="K39" s="99">
        <f t="shared" ref="K39:K40" si="29">H39-F39</f>
        <v>3.75</v>
      </c>
      <c r="L39" s="100">
        <f>(F39*-0.7)/100</f>
        <v>-0.88549999999999995</v>
      </c>
      <c r="M39" s="101">
        <f t="shared" ref="M39:M40" si="30">(K39+L39)/F39</f>
        <v>2.2644268774703557E-2</v>
      </c>
      <c r="N39" s="99" t="s">
        <v>591</v>
      </c>
      <c r="O39" s="102">
        <v>44594</v>
      </c>
      <c r="P39" s="328"/>
      <c r="Q39" s="328"/>
      <c r="R39" s="329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6"/>
      <c r="AJ39" s="302"/>
      <c r="AK39" s="302"/>
      <c r="AL39" s="302"/>
    </row>
    <row r="40" spans="1:38" s="263" customFormat="1" ht="15" customHeight="1">
      <c r="A40" s="409">
        <v>7</v>
      </c>
      <c r="B40" s="334">
        <v>44593</v>
      </c>
      <c r="C40" s="335"/>
      <c r="D40" s="410" t="s">
        <v>416</v>
      </c>
      <c r="E40" s="333" t="s">
        <v>593</v>
      </c>
      <c r="F40" s="333">
        <v>3357.5</v>
      </c>
      <c r="G40" s="333">
        <v>3250</v>
      </c>
      <c r="H40" s="333">
        <v>3250</v>
      </c>
      <c r="I40" s="333" t="s">
        <v>894</v>
      </c>
      <c r="J40" s="411" t="s">
        <v>957</v>
      </c>
      <c r="K40" s="411">
        <f t="shared" si="29"/>
        <v>-107.5</v>
      </c>
      <c r="L40" s="412">
        <f>(F40*-0.7)/100</f>
        <v>-23.502500000000001</v>
      </c>
      <c r="M40" s="413">
        <f t="shared" si="30"/>
        <v>-3.9017870439314963E-2</v>
      </c>
      <c r="N40" s="411" t="s">
        <v>604</v>
      </c>
      <c r="O40" s="414">
        <v>44603</v>
      </c>
      <c r="P40" s="328"/>
      <c r="Q40" s="328"/>
      <c r="R40" s="329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6"/>
      <c r="AJ40" s="302"/>
      <c r="AK40" s="302"/>
      <c r="AL40" s="302"/>
    </row>
    <row r="41" spans="1:38" s="263" customFormat="1" ht="15" customHeight="1">
      <c r="A41" s="331">
        <v>8</v>
      </c>
      <c r="B41" s="250">
        <v>44595</v>
      </c>
      <c r="C41" s="292"/>
      <c r="D41" s="332" t="s">
        <v>54</v>
      </c>
      <c r="E41" s="291" t="s">
        <v>593</v>
      </c>
      <c r="F41" s="291">
        <v>219.5</v>
      </c>
      <c r="G41" s="291">
        <v>213.5</v>
      </c>
      <c r="H41" s="291">
        <v>226</v>
      </c>
      <c r="I41" s="291" t="s">
        <v>905</v>
      </c>
      <c r="J41" s="99" t="s">
        <v>906</v>
      </c>
      <c r="K41" s="99">
        <f t="shared" ref="K41:K42" si="31">H41-F41</f>
        <v>6.5</v>
      </c>
      <c r="L41" s="100">
        <f>(F41*-0.07)/100</f>
        <v>-0.15365000000000001</v>
      </c>
      <c r="M41" s="101">
        <f t="shared" ref="M41:M42" si="32">(K41+L41)/F41</f>
        <v>2.8912756264236904E-2</v>
      </c>
      <c r="N41" s="99" t="s">
        <v>591</v>
      </c>
      <c r="O41" s="408">
        <v>44595</v>
      </c>
      <c r="P41" s="328"/>
      <c r="Q41" s="328"/>
      <c r="R41" s="329" t="s">
        <v>595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6"/>
      <c r="AJ41" s="302"/>
      <c r="AK41" s="302"/>
      <c r="AL41" s="302"/>
    </row>
    <row r="42" spans="1:38" s="263" customFormat="1" ht="15" customHeight="1">
      <c r="A42" s="409">
        <v>9</v>
      </c>
      <c r="B42" s="334">
        <v>44595</v>
      </c>
      <c r="C42" s="335"/>
      <c r="D42" s="410" t="s">
        <v>146</v>
      </c>
      <c r="E42" s="333" t="s">
        <v>593</v>
      </c>
      <c r="F42" s="333">
        <v>1952.5</v>
      </c>
      <c r="G42" s="333">
        <v>1890</v>
      </c>
      <c r="H42" s="333">
        <v>1890</v>
      </c>
      <c r="I42" s="333" t="s">
        <v>907</v>
      </c>
      <c r="J42" s="411" t="s">
        <v>970</v>
      </c>
      <c r="K42" s="411">
        <f t="shared" si="31"/>
        <v>-62.5</v>
      </c>
      <c r="L42" s="412">
        <f>(F42*-0.7)/100</f>
        <v>-13.6675</v>
      </c>
      <c r="M42" s="413">
        <f t="shared" si="32"/>
        <v>-3.9010243277848911E-2</v>
      </c>
      <c r="N42" s="411" t="s">
        <v>604</v>
      </c>
      <c r="O42" s="414">
        <v>44603</v>
      </c>
      <c r="P42" s="328"/>
      <c r="Q42" s="328"/>
      <c r="R42" s="329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6"/>
      <c r="AJ42" s="302"/>
      <c r="AK42" s="302"/>
      <c r="AL42" s="302"/>
    </row>
    <row r="43" spans="1:38" s="263" customFormat="1" ht="15" customHeight="1">
      <c r="A43" s="331">
        <v>10</v>
      </c>
      <c r="B43" s="250">
        <v>44599</v>
      </c>
      <c r="C43" s="292"/>
      <c r="D43" s="332" t="s">
        <v>451</v>
      </c>
      <c r="E43" s="291" t="s">
        <v>593</v>
      </c>
      <c r="F43" s="291">
        <v>348</v>
      </c>
      <c r="G43" s="291">
        <v>338</v>
      </c>
      <c r="H43" s="291">
        <v>358.5</v>
      </c>
      <c r="I43" s="291" t="s">
        <v>925</v>
      </c>
      <c r="J43" s="99" t="s">
        <v>939</v>
      </c>
      <c r="K43" s="99">
        <f t="shared" ref="K43:K44" si="33">H43-F43</f>
        <v>10.5</v>
      </c>
      <c r="L43" s="100">
        <f>(F43*-0.7)/100</f>
        <v>-2.4359999999999999</v>
      </c>
      <c r="M43" s="101">
        <f t="shared" ref="M43:M44" si="34">(K43+L43)/F43</f>
        <v>2.3172413793103447E-2</v>
      </c>
      <c r="N43" s="99" t="s">
        <v>591</v>
      </c>
      <c r="O43" s="102">
        <v>44600</v>
      </c>
      <c r="P43" s="328"/>
      <c r="Q43" s="328"/>
      <c r="R43" s="329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6"/>
      <c r="AJ43" s="302"/>
      <c r="AK43" s="302"/>
      <c r="AL43" s="302"/>
    </row>
    <row r="44" spans="1:38" s="263" customFormat="1" ht="15" customHeight="1">
      <c r="A44" s="409">
        <v>11</v>
      </c>
      <c r="B44" s="334">
        <v>44601</v>
      </c>
      <c r="C44" s="335"/>
      <c r="D44" s="410" t="s">
        <v>845</v>
      </c>
      <c r="E44" s="333" t="s">
        <v>593</v>
      </c>
      <c r="F44" s="333">
        <v>2675</v>
      </c>
      <c r="G44" s="333">
        <v>2590</v>
      </c>
      <c r="H44" s="333">
        <v>2590</v>
      </c>
      <c r="I44" s="333" t="s">
        <v>949</v>
      </c>
      <c r="J44" s="411" t="s">
        <v>973</v>
      </c>
      <c r="K44" s="411">
        <f t="shared" si="33"/>
        <v>-85</v>
      </c>
      <c r="L44" s="412">
        <f>(F44*-0.7)/100</f>
        <v>-18.724999999999998</v>
      </c>
      <c r="M44" s="413">
        <f t="shared" si="34"/>
        <v>-3.8775700934579438E-2</v>
      </c>
      <c r="N44" s="411" t="s">
        <v>604</v>
      </c>
      <c r="O44" s="414">
        <v>44603</v>
      </c>
      <c r="P44" s="328"/>
      <c r="Q44" s="328"/>
      <c r="R44" s="329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6"/>
      <c r="AJ44" s="302"/>
      <c r="AK44" s="302"/>
      <c r="AL44" s="302"/>
    </row>
    <row r="45" spans="1:38" s="263" customFormat="1" ht="15" customHeight="1">
      <c r="A45" s="331">
        <v>12</v>
      </c>
      <c r="B45" s="250">
        <v>44601</v>
      </c>
      <c r="C45" s="292"/>
      <c r="D45" s="332" t="s">
        <v>451</v>
      </c>
      <c r="E45" s="291" t="s">
        <v>593</v>
      </c>
      <c r="F45" s="291">
        <v>361.5</v>
      </c>
      <c r="G45" s="291">
        <v>349</v>
      </c>
      <c r="H45" s="291">
        <v>372.5</v>
      </c>
      <c r="I45" s="291" t="s">
        <v>950</v>
      </c>
      <c r="J45" s="99" t="s">
        <v>901</v>
      </c>
      <c r="K45" s="99">
        <f t="shared" ref="K45:K46" si="35">H45-F45</f>
        <v>11</v>
      </c>
      <c r="L45" s="100">
        <f>(F45*-0.7)/100</f>
        <v>-2.5305</v>
      </c>
      <c r="M45" s="101">
        <f t="shared" ref="M45:M46" si="36">(K45+L45)/F45</f>
        <v>2.3428769017980636E-2</v>
      </c>
      <c r="N45" s="99" t="s">
        <v>591</v>
      </c>
      <c r="O45" s="102">
        <v>44602</v>
      </c>
      <c r="P45" s="328"/>
      <c r="Q45" s="328"/>
      <c r="R45" s="329" t="s">
        <v>592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6"/>
      <c r="AJ45" s="302"/>
      <c r="AK45" s="302"/>
      <c r="AL45" s="302"/>
    </row>
    <row r="46" spans="1:38" s="263" customFormat="1" ht="15" customHeight="1">
      <c r="A46" s="409">
        <v>13</v>
      </c>
      <c r="B46" s="334">
        <v>44602</v>
      </c>
      <c r="C46" s="335"/>
      <c r="D46" s="410" t="s">
        <v>197</v>
      </c>
      <c r="E46" s="333" t="s">
        <v>593</v>
      </c>
      <c r="F46" s="333">
        <v>967.5</v>
      </c>
      <c r="G46" s="333">
        <v>940</v>
      </c>
      <c r="H46" s="333">
        <v>940</v>
      </c>
      <c r="I46" s="333" t="s">
        <v>955</v>
      </c>
      <c r="J46" s="411" t="s">
        <v>956</v>
      </c>
      <c r="K46" s="411">
        <f t="shared" si="35"/>
        <v>-27.5</v>
      </c>
      <c r="L46" s="412">
        <f>(F46*-0.7)/100</f>
        <v>-6.7725</v>
      </c>
      <c r="M46" s="413">
        <f t="shared" si="36"/>
        <v>-3.5423772609819125E-2</v>
      </c>
      <c r="N46" s="411" t="s">
        <v>604</v>
      </c>
      <c r="O46" s="414">
        <v>44606</v>
      </c>
      <c r="P46" s="328"/>
      <c r="Q46" s="328"/>
      <c r="R46" s="329" t="s">
        <v>595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6"/>
      <c r="AJ46" s="302"/>
      <c r="AK46" s="302"/>
      <c r="AL46" s="302"/>
    </row>
    <row r="47" spans="1:38" s="263" customFormat="1" ht="15" customHeight="1">
      <c r="A47" s="320">
        <v>14</v>
      </c>
      <c r="B47" s="253">
        <v>44603</v>
      </c>
      <c r="C47" s="321"/>
      <c r="D47" s="322" t="s">
        <v>958</v>
      </c>
      <c r="E47" s="256" t="s">
        <v>593</v>
      </c>
      <c r="F47" s="256" t="s">
        <v>959</v>
      </c>
      <c r="G47" s="256">
        <v>1095</v>
      </c>
      <c r="H47" s="256"/>
      <c r="I47" s="256" t="s">
        <v>960</v>
      </c>
      <c r="J47" s="323" t="s">
        <v>594</v>
      </c>
      <c r="K47" s="323"/>
      <c r="L47" s="324"/>
      <c r="M47" s="325"/>
      <c r="N47" s="323"/>
      <c r="O47" s="375"/>
      <c r="P47" s="328"/>
      <c r="Q47" s="328"/>
      <c r="R47" s="329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6"/>
      <c r="AJ47" s="302"/>
      <c r="AK47" s="302"/>
      <c r="AL47" s="302"/>
    </row>
    <row r="48" spans="1:38" s="263" customFormat="1" ht="15" customHeight="1">
      <c r="A48" s="409">
        <v>15</v>
      </c>
      <c r="B48" s="334">
        <v>44603</v>
      </c>
      <c r="C48" s="335"/>
      <c r="D48" s="410" t="s">
        <v>522</v>
      </c>
      <c r="E48" s="333" t="s">
        <v>593</v>
      </c>
      <c r="F48" s="333">
        <v>2003</v>
      </c>
      <c r="G48" s="333">
        <v>1940</v>
      </c>
      <c r="H48" s="333">
        <v>1940</v>
      </c>
      <c r="I48" s="333" t="s">
        <v>962</v>
      </c>
      <c r="J48" s="411" t="s">
        <v>974</v>
      </c>
      <c r="K48" s="411">
        <f t="shared" ref="K48:K50" si="37">H48-F48</f>
        <v>-63</v>
      </c>
      <c r="L48" s="412">
        <f>(F48*-0.7)/100</f>
        <v>-14.020999999999999</v>
      </c>
      <c r="M48" s="413">
        <f t="shared" ref="M48:M50" si="38">(K48+L48)/F48</f>
        <v>-3.8452820768846728E-2</v>
      </c>
      <c r="N48" s="411" t="s">
        <v>604</v>
      </c>
      <c r="O48" s="414">
        <v>44606</v>
      </c>
      <c r="P48" s="328"/>
      <c r="Q48" s="328"/>
      <c r="R48" s="329" t="s">
        <v>592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6"/>
      <c r="AJ48" s="302"/>
      <c r="AK48" s="302"/>
      <c r="AL48" s="302"/>
    </row>
    <row r="49" spans="1:38" s="263" customFormat="1" ht="15" customHeight="1">
      <c r="A49" s="409">
        <v>16</v>
      </c>
      <c r="B49" s="334">
        <v>44603</v>
      </c>
      <c r="C49" s="335"/>
      <c r="D49" s="410" t="s">
        <v>350</v>
      </c>
      <c r="E49" s="333" t="s">
        <v>593</v>
      </c>
      <c r="F49" s="333">
        <v>761</v>
      </c>
      <c r="G49" s="333">
        <v>735</v>
      </c>
      <c r="H49" s="333">
        <v>735</v>
      </c>
      <c r="I49" s="333" t="s">
        <v>963</v>
      </c>
      <c r="J49" s="411" t="s">
        <v>975</v>
      </c>
      <c r="K49" s="411">
        <f t="shared" si="37"/>
        <v>-26</v>
      </c>
      <c r="L49" s="412">
        <f>(F49*-0.7)/100</f>
        <v>-5.3269999999999991</v>
      </c>
      <c r="M49" s="413">
        <f t="shared" si="38"/>
        <v>-4.1165571616294347E-2</v>
      </c>
      <c r="N49" s="411" t="s">
        <v>604</v>
      </c>
      <c r="O49" s="414">
        <v>44606</v>
      </c>
      <c r="P49" s="328"/>
      <c r="Q49" s="328"/>
      <c r="R49" s="329" t="s">
        <v>595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6"/>
      <c r="AJ49" s="302"/>
      <c r="AK49" s="302"/>
      <c r="AL49" s="302"/>
    </row>
    <row r="50" spans="1:38" s="263" customFormat="1" ht="15" customHeight="1">
      <c r="A50" s="331">
        <v>17</v>
      </c>
      <c r="B50" s="250">
        <v>44607</v>
      </c>
      <c r="C50" s="292"/>
      <c r="D50" s="332" t="s">
        <v>534</v>
      </c>
      <c r="E50" s="291" t="s">
        <v>593</v>
      </c>
      <c r="F50" s="291">
        <v>1212.5</v>
      </c>
      <c r="G50" s="291">
        <v>1180</v>
      </c>
      <c r="H50" s="291">
        <v>1240</v>
      </c>
      <c r="I50" s="291" t="s">
        <v>986</v>
      </c>
      <c r="J50" s="99" t="s">
        <v>987</v>
      </c>
      <c r="K50" s="415">
        <f t="shared" si="37"/>
        <v>27.5</v>
      </c>
      <c r="L50" s="374">
        <f>(F50*-0.07)/100</f>
        <v>-0.84875000000000012</v>
      </c>
      <c r="M50" s="447">
        <f t="shared" si="38"/>
        <v>2.1980412371134021E-2</v>
      </c>
      <c r="N50" s="99" t="s">
        <v>591</v>
      </c>
      <c r="O50" s="408">
        <v>44607</v>
      </c>
      <c r="P50" s="328"/>
      <c r="Q50" s="328"/>
      <c r="R50" s="32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6"/>
      <c r="AJ50" s="302"/>
      <c r="AK50" s="302"/>
      <c r="AL50" s="302"/>
    </row>
    <row r="51" spans="1:38" s="263" customFormat="1" ht="15" customHeight="1">
      <c r="A51" s="331">
        <v>18</v>
      </c>
      <c r="B51" s="250">
        <v>44607</v>
      </c>
      <c r="C51" s="292"/>
      <c r="D51" s="332" t="s">
        <v>201</v>
      </c>
      <c r="E51" s="291" t="s">
        <v>593</v>
      </c>
      <c r="F51" s="291">
        <v>1184</v>
      </c>
      <c r="G51" s="291">
        <v>1144</v>
      </c>
      <c r="H51" s="291">
        <v>1211</v>
      </c>
      <c r="I51" s="291">
        <v>1250</v>
      </c>
      <c r="J51" s="99" t="s">
        <v>1004</v>
      </c>
      <c r="K51" s="415">
        <f t="shared" ref="K51" si="39">H51-F51</f>
        <v>27</v>
      </c>
      <c r="L51" s="374">
        <f>(F51*-0.07)/100</f>
        <v>-0.82880000000000009</v>
      </c>
      <c r="M51" s="447">
        <f t="shared" ref="M51" si="40">(K51+L51)/F51</f>
        <v>2.2104054054054054E-2</v>
      </c>
      <c r="N51" s="99" t="s">
        <v>591</v>
      </c>
      <c r="O51" s="408">
        <v>44607</v>
      </c>
      <c r="P51" s="328"/>
      <c r="Q51" s="328"/>
      <c r="R51" s="329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6"/>
      <c r="AJ51" s="302"/>
      <c r="AK51" s="302"/>
      <c r="AL51" s="302"/>
    </row>
    <row r="52" spans="1:38" s="263" customFormat="1" ht="15" customHeight="1">
      <c r="A52" s="331">
        <v>19</v>
      </c>
      <c r="B52" s="250">
        <v>44613</v>
      </c>
      <c r="C52" s="292"/>
      <c r="D52" s="332" t="s">
        <v>1086</v>
      </c>
      <c r="E52" s="291" t="s">
        <v>593</v>
      </c>
      <c r="F52" s="291">
        <v>364.5</v>
      </c>
      <c r="G52" s="291">
        <v>354</v>
      </c>
      <c r="H52" s="291">
        <v>372</v>
      </c>
      <c r="I52" s="291" t="s">
        <v>1087</v>
      </c>
      <c r="J52" s="99" t="s">
        <v>1088</v>
      </c>
      <c r="K52" s="415">
        <f t="shared" ref="K52" si="41">H52-F52</f>
        <v>7.5</v>
      </c>
      <c r="L52" s="374">
        <f>(F52*-0.07)/100</f>
        <v>-0.25515000000000004</v>
      </c>
      <c r="M52" s="447">
        <f t="shared" ref="M52" si="42">(K52+L52)/F52</f>
        <v>1.9876131687242796E-2</v>
      </c>
      <c r="N52" s="99" t="s">
        <v>591</v>
      </c>
      <c r="O52" s="408">
        <v>44613</v>
      </c>
      <c r="P52" s="328"/>
      <c r="Q52" s="328"/>
      <c r="R52" s="329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6"/>
      <c r="AJ52" s="302"/>
      <c r="AK52" s="302"/>
      <c r="AL52" s="302"/>
    </row>
    <row r="53" spans="1:38" s="263" customFormat="1" ht="15" customHeight="1">
      <c r="A53" s="320"/>
      <c r="B53" s="253"/>
      <c r="C53" s="321"/>
      <c r="D53" s="322"/>
      <c r="E53" s="256"/>
      <c r="F53" s="256"/>
      <c r="G53" s="256"/>
      <c r="H53" s="256"/>
      <c r="I53" s="256"/>
      <c r="J53" s="323"/>
      <c r="K53" s="323"/>
      <c r="L53" s="324"/>
      <c r="M53" s="325"/>
      <c r="N53" s="323"/>
      <c r="O53" s="375"/>
      <c r="P53" s="328"/>
      <c r="Q53" s="328"/>
      <c r="R53" s="329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26"/>
      <c r="AJ53" s="302"/>
      <c r="AK53" s="302"/>
      <c r="AL53" s="302"/>
    </row>
    <row r="54" spans="1:38" s="276" customFormat="1" ht="15" customHeight="1">
      <c r="K54" s="257"/>
      <c r="L54" s="289"/>
      <c r="M54" s="351"/>
      <c r="N54" s="257"/>
      <c r="O54" s="300"/>
      <c r="P54" s="1"/>
      <c r="Q54" s="1"/>
      <c r="R54" s="347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53"/>
      <c r="AJ54" s="352"/>
      <c r="AK54" s="352"/>
      <c r="AL54" s="352"/>
    </row>
    <row r="55" spans="1:38" ht="15" customHeight="1">
      <c r="A55" s="338"/>
      <c r="B55" s="339"/>
      <c r="C55" s="340"/>
      <c r="D55" s="341"/>
      <c r="E55" s="342"/>
      <c r="F55" s="342"/>
      <c r="G55" s="342"/>
      <c r="H55" s="342"/>
      <c r="I55" s="342"/>
      <c r="J55" s="343"/>
      <c r="K55" s="343"/>
      <c r="L55" s="344"/>
      <c r="M55" s="345"/>
      <c r="N55" s="343"/>
      <c r="O55" s="346"/>
      <c r="P55" s="1"/>
      <c r="Q55" s="1"/>
      <c r="R55" s="347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23" t="s">
        <v>596</v>
      </c>
      <c r="B56" s="146"/>
      <c r="C56" s="146"/>
      <c r="D56" s="1"/>
      <c r="E56" s="6"/>
      <c r="F56" s="6"/>
      <c r="G56" s="6"/>
      <c r="H56" s="6" t="s">
        <v>608</v>
      </c>
      <c r="I56" s="6"/>
      <c r="J56" s="6"/>
      <c r="K56" s="119"/>
      <c r="L56" s="148"/>
      <c r="M56" s="119"/>
      <c r="N56" s="120"/>
      <c r="O56" s="119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305"/>
      <c r="AD56" s="305"/>
      <c r="AE56" s="305"/>
      <c r="AF56" s="305"/>
      <c r="AG56" s="305"/>
      <c r="AH56" s="305"/>
    </row>
    <row r="57" spans="1:38" ht="12.75" customHeight="1">
      <c r="A57" s="130" t="s">
        <v>597</v>
      </c>
      <c r="B57" s="123"/>
      <c r="C57" s="123"/>
      <c r="D57" s="123"/>
      <c r="E57" s="41"/>
      <c r="F57" s="131" t="s">
        <v>598</v>
      </c>
      <c r="G57" s="56"/>
      <c r="H57" s="41"/>
      <c r="I57" s="56"/>
      <c r="J57" s="6"/>
      <c r="K57" s="149"/>
      <c r="L57" s="150"/>
      <c r="M57" s="6"/>
      <c r="N57" s="113"/>
      <c r="O57" s="15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30"/>
      <c r="B58" s="123"/>
      <c r="C58" s="123"/>
      <c r="D58" s="123"/>
      <c r="E58" s="6"/>
      <c r="F58" s="131" t="s">
        <v>600</v>
      </c>
      <c r="G58" s="56"/>
      <c r="H58" s="41"/>
      <c r="I58" s="56"/>
      <c r="J58" s="6"/>
      <c r="K58" s="149"/>
      <c r="L58" s="150"/>
      <c r="M58" s="6"/>
      <c r="N58" s="113"/>
      <c r="O58" s="15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23"/>
      <c r="B59" s="123"/>
      <c r="C59" s="123"/>
      <c r="D59" s="123"/>
      <c r="E59" s="6"/>
      <c r="F59" s="6"/>
      <c r="G59" s="6"/>
      <c r="H59" s="6"/>
      <c r="I59" s="6"/>
      <c r="J59" s="136"/>
      <c r="K59" s="133"/>
      <c r="L59" s="134"/>
      <c r="M59" s="6"/>
      <c r="N59" s="137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52" t="s">
        <v>609</v>
      </c>
      <c r="B60" s="152"/>
      <c r="C60" s="152"/>
      <c r="D60" s="152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568</v>
      </c>
      <c r="C61" s="96"/>
      <c r="D61" s="97" t="s">
        <v>579</v>
      </c>
      <c r="E61" s="96" t="s">
        <v>580</v>
      </c>
      <c r="F61" s="96" t="s">
        <v>581</v>
      </c>
      <c r="G61" s="96" t="s">
        <v>602</v>
      </c>
      <c r="H61" s="96" t="s">
        <v>583</v>
      </c>
      <c r="I61" s="96" t="s">
        <v>584</v>
      </c>
      <c r="J61" s="95" t="s">
        <v>585</v>
      </c>
      <c r="K61" s="153" t="s">
        <v>610</v>
      </c>
      <c r="L61" s="98" t="s">
        <v>587</v>
      </c>
      <c r="M61" s="153" t="s">
        <v>611</v>
      </c>
      <c r="N61" s="96" t="s">
        <v>612</v>
      </c>
      <c r="O61" s="95" t="s">
        <v>589</v>
      </c>
      <c r="P61" s="97" t="s">
        <v>590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52" customFormat="1" ht="13.5" customHeight="1">
      <c r="A62" s="333">
        <v>1</v>
      </c>
      <c r="B62" s="334">
        <v>44593</v>
      </c>
      <c r="C62" s="370"/>
      <c r="D62" s="370" t="s">
        <v>885</v>
      </c>
      <c r="E62" s="333" t="s">
        <v>593</v>
      </c>
      <c r="F62" s="333">
        <v>2414</v>
      </c>
      <c r="G62" s="333">
        <v>238</v>
      </c>
      <c r="H62" s="337">
        <v>2380</v>
      </c>
      <c r="I62" s="337" t="s">
        <v>886</v>
      </c>
      <c r="J62" s="348" t="s">
        <v>972</v>
      </c>
      <c r="K62" s="337">
        <f t="shared" ref="K62" si="43">H62-F62</f>
        <v>-34</v>
      </c>
      <c r="L62" s="366">
        <f t="shared" ref="L62:L64" si="44">(H62*N62)*0.07%</f>
        <v>624.75000000000011</v>
      </c>
      <c r="M62" s="367">
        <f t="shared" ref="M62" si="45">(K62*N62)-L62</f>
        <v>-13374.75</v>
      </c>
      <c r="N62" s="337">
        <v>375</v>
      </c>
      <c r="O62" s="368" t="s">
        <v>604</v>
      </c>
      <c r="P62" s="427">
        <v>44228</v>
      </c>
      <c r="Q62" s="254"/>
      <c r="R62" s="259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8"/>
      <c r="AG62" s="253"/>
      <c r="AH62" s="301"/>
      <c r="AI62" s="301"/>
      <c r="AJ62" s="282"/>
      <c r="AK62" s="282"/>
      <c r="AL62" s="282"/>
    </row>
    <row r="63" spans="1:38" s="252" customFormat="1" ht="13.5" customHeight="1">
      <c r="A63" s="333">
        <v>2</v>
      </c>
      <c r="B63" s="334">
        <v>44595</v>
      </c>
      <c r="C63" s="370"/>
      <c r="D63" s="370" t="s">
        <v>909</v>
      </c>
      <c r="E63" s="333" t="s">
        <v>593</v>
      </c>
      <c r="F63" s="333">
        <v>640</v>
      </c>
      <c r="G63" s="333">
        <v>630</v>
      </c>
      <c r="H63" s="337">
        <v>630</v>
      </c>
      <c r="I63" s="337" t="s">
        <v>910</v>
      </c>
      <c r="J63" s="348" t="s">
        <v>920</v>
      </c>
      <c r="K63" s="337">
        <f t="shared" ref="K63" si="46">H63-F63</f>
        <v>-10</v>
      </c>
      <c r="L63" s="366">
        <f t="shared" ref="L63" si="47">(H63*N63)*0.07%</f>
        <v>485.10000000000008</v>
      </c>
      <c r="M63" s="367">
        <f t="shared" ref="M63" si="48">(K63*N63)-L63</f>
        <v>-11485.1</v>
      </c>
      <c r="N63" s="337">
        <v>1100</v>
      </c>
      <c r="O63" s="368" t="s">
        <v>604</v>
      </c>
      <c r="P63" s="369">
        <v>44231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2"/>
      <c r="AG63" s="339"/>
      <c r="AH63" s="254"/>
      <c r="AI63" s="254"/>
      <c r="AJ63" s="342"/>
      <c r="AK63" s="342"/>
      <c r="AL63" s="342"/>
    </row>
    <row r="64" spans="1:38" s="252" customFormat="1" ht="13.5" customHeight="1">
      <c r="A64" s="503">
        <v>3</v>
      </c>
      <c r="B64" s="499">
        <v>44595</v>
      </c>
      <c r="C64" s="335"/>
      <c r="D64" s="336" t="s">
        <v>911</v>
      </c>
      <c r="E64" s="333" t="s">
        <v>593</v>
      </c>
      <c r="F64" s="333">
        <v>545</v>
      </c>
      <c r="G64" s="333">
        <v>534</v>
      </c>
      <c r="H64" s="333">
        <v>534</v>
      </c>
      <c r="I64" s="337">
        <v>565</v>
      </c>
      <c r="J64" s="505" t="s">
        <v>919</v>
      </c>
      <c r="K64" s="420">
        <f>H64-F64</f>
        <v>-11</v>
      </c>
      <c r="L64" s="366">
        <f t="shared" si="44"/>
        <v>560.70000000000005</v>
      </c>
      <c r="M64" s="505">
        <f>(-1500*6)-660.7</f>
        <v>-9660.7000000000007</v>
      </c>
      <c r="N64" s="506">
        <v>1500</v>
      </c>
      <c r="O64" s="499" t="s">
        <v>604</v>
      </c>
      <c r="P64" s="501">
        <v>44596</v>
      </c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2"/>
      <c r="AG64" s="339"/>
      <c r="AH64" s="254"/>
      <c r="AI64" s="254"/>
      <c r="AJ64" s="342"/>
      <c r="AK64" s="342"/>
      <c r="AL64" s="342"/>
    </row>
    <row r="65" spans="1:38" s="252" customFormat="1" ht="13.5" customHeight="1">
      <c r="A65" s="504"/>
      <c r="B65" s="500"/>
      <c r="C65" s="335"/>
      <c r="D65" s="336" t="s">
        <v>912</v>
      </c>
      <c r="E65" s="333" t="s">
        <v>857</v>
      </c>
      <c r="F65" s="333">
        <v>14.5</v>
      </c>
      <c r="G65" s="333"/>
      <c r="H65" s="333">
        <v>9.5</v>
      </c>
      <c r="I65" s="337"/>
      <c r="J65" s="502"/>
      <c r="K65" s="420">
        <f>F65-H65</f>
        <v>5</v>
      </c>
      <c r="L65" s="421">
        <v>100</v>
      </c>
      <c r="M65" s="502"/>
      <c r="N65" s="507"/>
      <c r="O65" s="500"/>
      <c r="P65" s="502"/>
      <c r="Q65" s="254"/>
      <c r="R65" s="259" t="s">
        <v>592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2"/>
      <c r="AG65" s="339"/>
      <c r="AH65" s="254"/>
      <c r="AI65" s="254"/>
      <c r="AJ65" s="342"/>
      <c r="AK65" s="342"/>
      <c r="AL65" s="342"/>
    </row>
    <row r="66" spans="1:38" s="252" customFormat="1" ht="13.5" customHeight="1">
      <c r="A66" s="428">
        <v>4</v>
      </c>
      <c r="B66" s="429">
        <v>44599</v>
      </c>
      <c r="C66" s="292"/>
      <c r="D66" s="432" t="s">
        <v>927</v>
      </c>
      <c r="E66" s="291" t="s">
        <v>593</v>
      </c>
      <c r="F66" s="291">
        <v>3020</v>
      </c>
      <c r="G66" s="291">
        <v>2940</v>
      </c>
      <c r="H66" s="291">
        <v>3080</v>
      </c>
      <c r="I66" s="372" t="s">
        <v>928</v>
      </c>
      <c r="J66" s="415" t="s">
        <v>801</v>
      </c>
      <c r="K66" s="372">
        <f t="shared" ref="K66" si="49">H66-F66</f>
        <v>60</v>
      </c>
      <c r="L66" s="416">
        <f t="shared" ref="L66" si="50">(H66*N66)*0.07%</f>
        <v>377.30000000000007</v>
      </c>
      <c r="M66" s="417">
        <f t="shared" ref="M66" si="51">(K66*N66)-L66</f>
        <v>10122.700000000001</v>
      </c>
      <c r="N66" s="372">
        <v>175</v>
      </c>
      <c r="O66" s="418" t="s">
        <v>591</v>
      </c>
      <c r="P66" s="419">
        <v>44236</v>
      </c>
      <c r="Q66" s="254"/>
      <c r="R66" s="259" t="s">
        <v>595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2"/>
      <c r="AG66" s="339"/>
      <c r="AH66" s="254"/>
      <c r="AI66" s="254"/>
      <c r="AJ66" s="342"/>
      <c r="AK66" s="342"/>
      <c r="AL66" s="342"/>
    </row>
    <row r="67" spans="1:38" s="252" customFormat="1" ht="13.5" customHeight="1">
      <c r="A67" s="423">
        <v>5</v>
      </c>
      <c r="B67" s="424">
        <v>44599</v>
      </c>
      <c r="C67" s="292"/>
      <c r="D67" s="425" t="s">
        <v>932</v>
      </c>
      <c r="E67" s="291" t="s">
        <v>593</v>
      </c>
      <c r="F67" s="291">
        <v>221</v>
      </c>
      <c r="G67" s="291">
        <v>216</v>
      </c>
      <c r="H67" s="291">
        <v>225.5</v>
      </c>
      <c r="I67" s="372" t="s">
        <v>933</v>
      </c>
      <c r="J67" s="415" t="s">
        <v>944</v>
      </c>
      <c r="K67" s="372">
        <f t="shared" ref="K67:K68" si="52">H67-F67</f>
        <v>4.5</v>
      </c>
      <c r="L67" s="416">
        <f t="shared" ref="L67:L68" si="53">(H67*N67)*0.07%</f>
        <v>394.62500000000006</v>
      </c>
      <c r="M67" s="417">
        <f t="shared" ref="M67:M68" si="54">(K67*N67)-L67</f>
        <v>10855.375</v>
      </c>
      <c r="N67" s="372">
        <v>2500</v>
      </c>
      <c r="O67" s="418" t="s">
        <v>591</v>
      </c>
      <c r="P67" s="426">
        <v>44234</v>
      </c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2"/>
      <c r="AG67" s="339"/>
      <c r="AH67" s="254"/>
      <c r="AI67" s="254"/>
      <c r="AJ67" s="342"/>
      <c r="AK67" s="342"/>
      <c r="AL67" s="342"/>
    </row>
    <row r="68" spans="1:38" s="252" customFormat="1" ht="13.5" customHeight="1">
      <c r="A68" s="333">
        <v>6</v>
      </c>
      <c r="B68" s="422">
        <v>44599</v>
      </c>
      <c r="C68" s="370"/>
      <c r="D68" s="370" t="s">
        <v>934</v>
      </c>
      <c r="E68" s="333" t="s">
        <v>593</v>
      </c>
      <c r="F68" s="333">
        <v>17300</v>
      </c>
      <c r="G68" s="333">
        <v>17170</v>
      </c>
      <c r="H68" s="337">
        <v>17170</v>
      </c>
      <c r="I68" s="337">
        <v>17500</v>
      </c>
      <c r="J68" s="348" t="s">
        <v>937</v>
      </c>
      <c r="K68" s="337">
        <f t="shared" si="52"/>
        <v>-130</v>
      </c>
      <c r="L68" s="366">
        <f t="shared" si="53"/>
        <v>600.95000000000005</v>
      </c>
      <c r="M68" s="367">
        <f t="shared" si="54"/>
        <v>-7100.95</v>
      </c>
      <c r="N68" s="337">
        <v>50</v>
      </c>
      <c r="O68" s="368" t="s">
        <v>604</v>
      </c>
      <c r="P68" s="427">
        <v>44234</v>
      </c>
      <c r="Q68" s="254"/>
      <c r="R68" s="259" t="s">
        <v>592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2"/>
      <c r="AG68" s="339"/>
      <c r="AH68" s="254"/>
      <c r="AI68" s="254"/>
      <c r="AJ68" s="342"/>
      <c r="AK68" s="342"/>
      <c r="AL68" s="342"/>
    </row>
    <row r="69" spans="1:38" s="252" customFormat="1" ht="13.5" customHeight="1">
      <c r="A69" s="291">
        <v>7</v>
      </c>
      <c r="B69" s="250">
        <v>44601</v>
      </c>
      <c r="C69" s="431"/>
      <c r="D69" s="431" t="s">
        <v>942</v>
      </c>
      <c r="E69" s="291" t="s">
        <v>593</v>
      </c>
      <c r="F69" s="291">
        <v>2377.5</v>
      </c>
      <c r="G69" s="291">
        <v>2325</v>
      </c>
      <c r="H69" s="372">
        <v>2415</v>
      </c>
      <c r="I69" s="372" t="s">
        <v>943</v>
      </c>
      <c r="J69" s="415" t="s">
        <v>945</v>
      </c>
      <c r="K69" s="372">
        <f t="shared" ref="K69:K71" si="55">H69-F69</f>
        <v>37.5</v>
      </c>
      <c r="L69" s="416">
        <f t="shared" ref="L69:L71" si="56">(H69*N69)*0.07%</f>
        <v>464.88750000000005</v>
      </c>
      <c r="M69" s="417">
        <f t="shared" ref="M69:M71" si="57">(K69*N69)-L69</f>
        <v>9847.6124999999993</v>
      </c>
      <c r="N69" s="372">
        <v>275</v>
      </c>
      <c r="O69" s="418" t="s">
        <v>591</v>
      </c>
      <c r="P69" s="426">
        <v>44236</v>
      </c>
      <c r="Q69" s="254"/>
      <c r="R69" s="259" t="s">
        <v>595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2"/>
      <c r="AG69" s="339"/>
      <c r="AH69" s="254"/>
      <c r="AI69" s="254"/>
      <c r="AJ69" s="342"/>
      <c r="AK69" s="342"/>
      <c r="AL69" s="342"/>
    </row>
    <row r="70" spans="1:38" s="252" customFormat="1" ht="13.5" customHeight="1">
      <c r="A70" s="291">
        <v>8</v>
      </c>
      <c r="B70" s="250">
        <v>44601</v>
      </c>
      <c r="C70" s="431"/>
      <c r="D70" s="431" t="s">
        <v>947</v>
      </c>
      <c r="E70" s="291" t="s">
        <v>593</v>
      </c>
      <c r="F70" s="291">
        <v>1217.5</v>
      </c>
      <c r="G70" s="291">
        <v>1188</v>
      </c>
      <c r="H70" s="372">
        <v>1243</v>
      </c>
      <c r="I70" s="372" t="s">
        <v>948</v>
      </c>
      <c r="J70" s="415" t="s">
        <v>952</v>
      </c>
      <c r="K70" s="372">
        <f t="shared" si="55"/>
        <v>25.5</v>
      </c>
      <c r="L70" s="416">
        <f t="shared" si="56"/>
        <v>369.79250000000008</v>
      </c>
      <c r="M70" s="417">
        <f t="shared" si="57"/>
        <v>10467.7075</v>
      </c>
      <c r="N70" s="372">
        <v>425</v>
      </c>
      <c r="O70" s="418" t="s">
        <v>591</v>
      </c>
      <c r="P70" s="419">
        <v>44237</v>
      </c>
      <c r="Q70" s="254"/>
      <c r="R70" s="259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2"/>
      <c r="AG70" s="339"/>
      <c r="AH70" s="254"/>
      <c r="AI70" s="254"/>
      <c r="AJ70" s="342"/>
      <c r="AK70" s="342"/>
      <c r="AL70" s="342"/>
    </row>
    <row r="71" spans="1:38" s="252" customFormat="1" ht="13.5" customHeight="1">
      <c r="A71" s="333">
        <v>9</v>
      </c>
      <c r="B71" s="433">
        <v>44602</v>
      </c>
      <c r="C71" s="370"/>
      <c r="D71" s="370" t="s">
        <v>953</v>
      </c>
      <c r="E71" s="333" t="s">
        <v>593</v>
      </c>
      <c r="F71" s="333">
        <v>305</v>
      </c>
      <c r="G71" s="333">
        <v>297</v>
      </c>
      <c r="H71" s="337">
        <v>297</v>
      </c>
      <c r="I71" s="337" t="s">
        <v>954</v>
      </c>
      <c r="J71" s="348" t="s">
        <v>976</v>
      </c>
      <c r="K71" s="337">
        <f t="shared" si="55"/>
        <v>-8</v>
      </c>
      <c r="L71" s="366">
        <f t="shared" si="56"/>
        <v>353.43000000000006</v>
      </c>
      <c r="M71" s="367">
        <f t="shared" si="57"/>
        <v>-13953.43</v>
      </c>
      <c r="N71" s="337">
        <v>1700</v>
      </c>
      <c r="O71" s="368" t="s">
        <v>604</v>
      </c>
      <c r="P71" s="369">
        <v>44241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2"/>
      <c r="AG71" s="339"/>
      <c r="AH71" s="254"/>
      <c r="AI71" s="254"/>
      <c r="AJ71" s="342"/>
      <c r="AK71" s="342"/>
      <c r="AL71" s="342"/>
    </row>
    <row r="72" spans="1:38" s="252" customFormat="1" ht="13.5" customHeight="1">
      <c r="A72" s="291">
        <v>10</v>
      </c>
      <c r="B72" s="250">
        <v>44603</v>
      </c>
      <c r="C72" s="431"/>
      <c r="D72" s="332" t="s">
        <v>961</v>
      </c>
      <c r="E72" s="291" t="s">
        <v>593</v>
      </c>
      <c r="F72" s="291">
        <v>2980</v>
      </c>
      <c r="G72" s="291">
        <v>2900</v>
      </c>
      <c r="H72" s="372">
        <v>3032.5</v>
      </c>
      <c r="I72" s="372" t="s">
        <v>969</v>
      </c>
      <c r="J72" s="415" t="s">
        <v>971</v>
      </c>
      <c r="K72" s="372">
        <f t="shared" ref="K72:K76" si="58">H72-F72</f>
        <v>52.5</v>
      </c>
      <c r="L72" s="416">
        <f t="shared" ref="L72:L74" si="59">(H72*N72)*0.07%</f>
        <v>371.48125000000005</v>
      </c>
      <c r="M72" s="417">
        <f t="shared" ref="M72:M74" si="60">(K72*N72)-L72</f>
        <v>8816.0187499999993</v>
      </c>
      <c r="N72" s="372">
        <v>175</v>
      </c>
      <c r="O72" s="418" t="s">
        <v>591</v>
      </c>
      <c r="P72" s="426">
        <v>44238</v>
      </c>
      <c r="Q72" s="254"/>
      <c r="R72" s="259" t="s">
        <v>595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2"/>
      <c r="AG72" s="339"/>
      <c r="AH72" s="254"/>
      <c r="AI72" s="254"/>
      <c r="AJ72" s="342"/>
      <c r="AK72" s="342"/>
      <c r="AL72" s="342"/>
    </row>
    <row r="73" spans="1:38" s="252" customFormat="1" ht="13.5" customHeight="1">
      <c r="A73" s="333">
        <v>11</v>
      </c>
      <c r="B73" s="433">
        <v>44603</v>
      </c>
      <c r="C73" s="370"/>
      <c r="D73" s="370" t="s">
        <v>968</v>
      </c>
      <c r="E73" s="333" t="s">
        <v>593</v>
      </c>
      <c r="F73" s="333">
        <v>220.5</v>
      </c>
      <c r="G73" s="333">
        <v>215</v>
      </c>
      <c r="H73" s="337">
        <v>215</v>
      </c>
      <c r="I73" s="337" t="s">
        <v>933</v>
      </c>
      <c r="J73" s="348" t="s">
        <v>977</v>
      </c>
      <c r="K73" s="337">
        <f t="shared" si="58"/>
        <v>-5.5</v>
      </c>
      <c r="L73" s="366">
        <f t="shared" si="59"/>
        <v>376.25000000000006</v>
      </c>
      <c r="M73" s="367">
        <f t="shared" si="60"/>
        <v>-14126.25</v>
      </c>
      <c r="N73" s="337">
        <v>2500</v>
      </c>
      <c r="O73" s="368" t="s">
        <v>604</v>
      </c>
      <c r="P73" s="369">
        <v>44241</v>
      </c>
      <c r="Q73" s="254"/>
      <c r="R73" s="259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2"/>
      <c r="AG73" s="339"/>
      <c r="AH73" s="254"/>
      <c r="AI73" s="254"/>
      <c r="AJ73" s="342"/>
      <c r="AK73" s="342"/>
      <c r="AL73" s="342"/>
    </row>
    <row r="74" spans="1:38" s="252" customFormat="1" ht="13.5" customHeight="1">
      <c r="A74" s="333">
        <v>12</v>
      </c>
      <c r="B74" s="433">
        <v>44606</v>
      </c>
      <c r="C74" s="370"/>
      <c r="D74" s="370" t="s">
        <v>947</v>
      </c>
      <c r="E74" s="333" t="s">
        <v>593</v>
      </c>
      <c r="F74" s="333">
        <v>1215</v>
      </c>
      <c r="G74" s="333">
        <v>1188</v>
      </c>
      <c r="H74" s="337">
        <v>1188</v>
      </c>
      <c r="I74" s="337" t="s">
        <v>948</v>
      </c>
      <c r="J74" s="348" t="s">
        <v>978</v>
      </c>
      <c r="K74" s="337">
        <f t="shared" si="58"/>
        <v>-27</v>
      </c>
      <c r="L74" s="366">
        <f t="shared" si="59"/>
        <v>353.43000000000006</v>
      </c>
      <c r="M74" s="367">
        <f t="shared" si="60"/>
        <v>-11828.43</v>
      </c>
      <c r="N74" s="337">
        <v>425</v>
      </c>
      <c r="O74" s="368" t="s">
        <v>604</v>
      </c>
      <c r="P74" s="427">
        <v>44241</v>
      </c>
      <c r="Q74" s="254"/>
      <c r="R74" s="259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2"/>
      <c r="AG74" s="339"/>
      <c r="AH74" s="254"/>
      <c r="AI74" s="254"/>
      <c r="AJ74" s="342"/>
      <c r="AK74" s="342"/>
      <c r="AL74" s="342"/>
    </row>
    <row r="75" spans="1:38" s="252" customFormat="1" ht="13.5" customHeight="1">
      <c r="A75" s="434">
        <v>13</v>
      </c>
      <c r="B75" s="435">
        <v>44606</v>
      </c>
      <c r="C75" s="436"/>
      <c r="D75" s="436" t="s">
        <v>942</v>
      </c>
      <c r="E75" s="434" t="s">
        <v>593</v>
      </c>
      <c r="F75" s="434">
        <v>2345</v>
      </c>
      <c r="G75" s="434">
        <v>2295</v>
      </c>
      <c r="H75" s="437">
        <v>2348</v>
      </c>
      <c r="I75" s="437" t="s">
        <v>979</v>
      </c>
      <c r="J75" s="438" t="s">
        <v>980</v>
      </c>
      <c r="K75" s="437">
        <f t="shared" si="58"/>
        <v>3</v>
      </c>
      <c r="L75" s="439">
        <f t="shared" ref="L75:L77" si="61">(H75*N75)*0.07%</f>
        <v>451.99000000000007</v>
      </c>
      <c r="M75" s="440">
        <f t="shared" ref="M75:M77" si="62">(K75*N75)-L75</f>
        <v>373.00999999999993</v>
      </c>
      <c r="N75" s="437">
        <v>275</v>
      </c>
      <c r="O75" s="441" t="s">
        <v>714</v>
      </c>
      <c r="P75" s="448">
        <v>44241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2"/>
      <c r="AG75" s="339"/>
      <c r="AH75" s="254"/>
      <c r="AI75" s="254"/>
      <c r="AJ75" s="342"/>
      <c r="AK75" s="342"/>
      <c r="AL75" s="342"/>
    </row>
    <row r="76" spans="1:38" s="252" customFormat="1" ht="13.5" customHeight="1">
      <c r="A76" s="291">
        <v>14</v>
      </c>
      <c r="B76" s="250">
        <v>44607</v>
      </c>
      <c r="C76" s="431"/>
      <c r="D76" s="431" t="s">
        <v>988</v>
      </c>
      <c r="E76" s="291" t="s">
        <v>593</v>
      </c>
      <c r="F76" s="291">
        <v>700</v>
      </c>
      <c r="G76" s="291">
        <v>683</v>
      </c>
      <c r="H76" s="372">
        <v>712</v>
      </c>
      <c r="I76" s="372" t="s">
        <v>989</v>
      </c>
      <c r="J76" s="415" t="s">
        <v>998</v>
      </c>
      <c r="K76" s="372">
        <f t="shared" si="58"/>
        <v>12</v>
      </c>
      <c r="L76" s="416">
        <f t="shared" si="61"/>
        <v>373.80000000000007</v>
      </c>
      <c r="M76" s="417">
        <f t="shared" si="62"/>
        <v>8626.2000000000007</v>
      </c>
      <c r="N76" s="372">
        <v>750</v>
      </c>
      <c r="O76" s="418" t="s">
        <v>591</v>
      </c>
      <c r="P76" s="426">
        <v>44242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2"/>
      <c r="AG76" s="339"/>
      <c r="AH76" s="254"/>
      <c r="AI76" s="254"/>
      <c r="AJ76" s="342"/>
      <c r="AK76" s="342"/>
      <c r="AL76" s="342"/>
    </row>
    <row r="77" spans="1:38" s="252" customFormat="1" ht="13.5" customHeight="1">
      <c r="A77" s="291">
        <v>15</v>
      </c>
      <c r="B77" s="250">
        <v>44607</v>
      </c>
      <c r="C77" s="431"/>
      <c r="D77" s="431" t="s">
        <v>927</v>
      </c>
      <c r="E77" s="291" t="s">
        <v>593</v>
      </c>
      <c r="F77" s="291">
        <v>2945</v>
      </c>
      <c r="G77" s="291">
        <v>2870</v>
      </c>
      <c r="H77" s="372">
        <v>2993</v>
      </c>
      <c r="I77" s="372" t="s">
        <v>990</v>
      </c>
      <c r="J77" s="415" t="s">
        <v>1007</v>
      </c>
      <c r="K77" s="372">
        <f>H77-F77</f>
        <v>48</v>
      </c>
      <c r="L77" s="416">
        <f t="shared" si="61"/>
        <v>366.64250000000004</v>
      </c>
      <c r="M77" s="417">
        <f t="shared" si="62"/>
        <v>8033.3575000000001</v>
      </c>
      <c r="N77" s="372">
        <v>175</v>
      </c>
      <c r="O77" s="418" t="s">
        <v>591</v>
      </c>
      <c r="P77" s="426">
        <v>44242</v>
      </c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2"/>
      <c r="AG77" s="339"/>
      <c r="AH77" s="254"/>
      <c r="AI77" s="254"/>
      <c r="AJ77" s="342"/>
      <c r="AK77" s="342"/>
      <c r="AL77" s="342"/>
    </row>
    <row r="78" spans="1:38" s="252" customFormat="1" ht="13.5" customHeight="1">
      <c r="A78" s="256">
        <v>16</v>
      </c>
      <c r="B78" s="253">
        <v>44607</v>
      </c>
      <c r="C78" s="376"/>
      <c r="D78" s="376" t="s">
        <v>996</v>
      </c>
      <c r="E78" s="256" t="s">
        <v>593</v>
      </c>
      <c r="F78" s="256" t="s">
        <v>997</v>
      </c>
      <c r="G78" s="256">
        <v>1395</v>
      </c>
      <c r="H78" s="257"/>
      <c r="I78" s="257">
        <v>1500</v>
      </c>
      <c r="J78" s="323" t="s">
        <v>594</v>
      </c>
      <c r="K78" s="257"/>
      <c r="L78" s="289"/>
      <c r="M78" s="290"/>
      <c r="N78" s="257"/>
      <c r="O78" s="445"/>
      <c r="P78" s="446"/>
      <c r="Q78" s="254"/>
      <c r="R78" s="259" t="s">
        <v>595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2"/>
      <c r="AG78" s="339"/>
      <c r="AH78" s="254"/>
      <c r="AI78" s="254"/>
      <c r="AJ78" s="342"/>
      <c r="AK78" s="342"/>
      <c r="AL78" s="342"/>
    </row>
    <row r="79" spans="1:38" s="252" customFormat="1" ht="13.5" customHeight="1">
      <c r="A79" s="291">
        <v>17</v>
      </c>
      <c r="B79" s="250">
        <v>44607</v>
      </c>
      <c r="C79" s="431"/>
      <c r="D79" s="431" t="s">
        <v>1001</v>
      </c>
      <c r="E79" s="291" t="s">
        <v>593</v>
      </c>
      <c r="F79" s="291">
        <v>704</v>
      </c>
      <c r="G79" s="291">
        <v>688</v>
      </c>
      <c r="H79" s="372">
        <v>708</v>
      </c>
      <c r="I79" s="372" t="s">
        <v>989</v>
      </c>
      <c r="J79" s="415" t="s">
        <v>1028</v>
      </c>
      <c r="K79" s="372">
        <f t="shared" ref="K79" si="63">H79-F79</f>
        <v>4</v>
      </c>
      <c r="L79" s="416">
        <f t="shared" ref="L79" si="64">(H79*N79)*0.07%</f>
        <v>334.53000000000003</v>
      </c>
      <c r="M79" s="417">
        <f t="shared" ref="M79" si="65">(K79*N79)-L79</f>
        <v>2365.4699999999998</v>
      </c>
      <c r="N79" s="372">
        <v>675</v>
      </c>
      <c r="O79" s="418" t="s">
        <v>591</v>
      </c>
      <c r="P79" s="419">
        <v>44244</v>
      </c>
      <c r="Q79" s="254"/>
      <c r="R79" s="259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2"/>
      <c r="AG79" s="339"/>
      <c r="AH79" s="254"/>
      <c r="AI79" s="254"/>
      <c r="AJ79" s="342"/>
      <c r="AK79" s="342"/>
      <c r="AL79" s="342"/>
    </row>
    <row r="80" spans="1:38" s="252" customFormat="1" ht="13.5" customHeight="1">
      <c r="A80" s="291">
        <v>18</v>
      </c>
      <c r="B80" s="250">
        <v>44607</v>
      </c>
      <c r="C80" s="431"/>
      <c r="D80" s="431" t="s">
        <v>1002</v>
      </c>
      <c r="E80" s="291" t="s">
        <v>593</v>
      </c>
      <c r="F80" s="291">
        <v>2347</v>
      </c>
      <c r="G80" s="291">
        <v>2300</v>
      </c>
      <c r="H80" s="372">
        <v>2375</v>
      </c>
      <c r="I80" s="372" t="s">
        <v>1003</v>
      </c>
      <c r="J80" s="415" t="s">
        <v>1010</v>
      </c>
      <c r="K80" s="372">
        <f t="shared" ref="K80" si="66">H80-F80</f>
        <v>28</v>
      </c>
      <c r="L80" s="416">
        <f t="shared" ref="L80" si="67">(H80*N80)*0.07%</f>
        <v>498.75000000000006</v>
      </c>
      <c r="M80" s="417">
        <f t="shared" ref="M80" si="68">(K80*N80)-L80</f>
        <v>7901.25</v>
      </c>
      <c r="N80" s="372">
        <v>300</v>
      </c>
      <c r="O80" s="418" t="s">
        <v>591</v>
      </c>
      <c r="P80" s="419">
        <v>44243</v>
      </c>
      <c r="Q80" s="254"/>
      <c r="R80" s="259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2"/>
      <c r="AG80" s="339"/>
      <c r="AH80" s="254"/>
      <c r="AI80" s="254"/>
      <c r="AJ80" s="342"/>
      <c r="AK80" s="342"/>
      <c r="AL80" s="342"/>
    </row>
    <row r="81" spans="1:38" s="252" customFormat="1" ht="13.5" customHeight="1">
      <c r="A81" s="291">
        <v>19</v>
      </c>
      <c r="B81" s="450">
        <v>44608</v>
      </c>
      <c r="C81" s="431"/>
      <c r="D81" s="431" t="s">
        <v>927</v>
      </c>
      <c r="E81" s="291" t="s">
        <v>593</v>
      </c>
      <c r="F81" s="291">
        <v>2995</v>
      </c>
      <c r="G81" s="291">
        <v>2920</v>
      </c>
      <c r="H81" s="372">
        <v>3050</v>
      </c>
      <c r="I81" s="372" t="s">
        <v>1009</v>
      </c>
      <c r="J81" s="415" t="s">
        <v>731</v>
      </c>
      <c r="K81" s="372">
        <f t="shared" ref="K81" si="69">H81-F81</f>
        <v>55</v>
      </c>
      <c r="L81" s="416">
        <f t="shared" ref="L81" si="70">(H81*N81)*0.07%</f>
        <v>373.62500000000006</v>
      </c>
      <c r="M81" s="417">
        <f t="shared" ref="M81" si="71">(K81*N81)-L81</f>
        <v>9251.375</v>
      </c>
      <c r="N81" s="372">
        <v>175</v>
      </c>
      <c r="O81" s="418" t="s">
        <v>591</v>
      </c>
      <c r="P81" s="426">
        <v>44243</v>
      </c>
      <c r="Q81" s="254"/>
      <c r="R81" s="259" t="s">
        <v>595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2"/>
      <c r="AG81" s="339"/>
      <c r="AH81" s="254"/>
      <c r="AI81" s="254"/>
      <c r="AJ81" s="342"/>
      <c r="AK81" s="342"/>
      <c r="AL81" s="342"/>
    </row>
    <row r="82" spans="1:38" s="252" customFormat="1" ht="13.5" customHeight="1">
      <c r="A82" s="256">
        <v>20</v>
      </c>
      <c r="B82" s="449">
        <v>44608</v>
      </c>
      <c r="C82" s="376"/>
      <c r="D82" s="376" t="s">
        <v>1011</v>
      </c>
      <c r="E82" s="256" t="s">
        <v>593</v>
      </c>
      <c r="F82" s="256" t="s">
        <v>1012</v>
      </c>
      <c r="G82" s="256">
        <v>3175</v>
      </c>
      <c r="H82" s="257"/>
      <c r="I82" s="257" t="s">
        <v>1013</v>
      </c>
      <c r="J82" s="323" t="s">
        <v>594</v>
      </c>
      <c r="K82" s="257"/>
      <c r="L82" s="289"/>
      <c r="M82" s="290"/>
      <c r="N82" s="257"/>
      <c r="O82" s="445"/>
      <c r="P82" s="446"/>
      <c r="Q82" s="254"/>
      <c r="R82" s="259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42"/>
      <c r="AG82" s="339"/>
      <c r="AH82" s="254"/>
      <c r="AI82" s="254"/>
      <c r="AJ82" s="342"/>
      <c r="AK82" s="342"/>
      <c r="AL82" s="342"/>
    </row>
    <row r="83" spans="1:38" s="252" customFormat="1" ht="13.5" customHeight="1">
      <c r="A83" s="333">
        <v>21</v>
      </c>
      <c r="B83" s="465">
        <v>44608</v>
      </c>
      <c r="C83" s="370"/>
      <c r="D83" s="370" t="s">
        <v>953</v>
      </c>
      <c r="E83" s="333" t="s">
        <v>593</v>
      </c>
      <c r="F83" s="333">
        <v>292</v>
      </c>
      <c r="G83" s="333">
        <v>284</v>
      </c>
      <c r="H83" s="337">
        <v>284</v>
      </c>
      <c r="I83" s="337" t="s">
        <v>1020</v>
      </c>
      <c r="J83" s="348" t="s">
        <v>976</v>
      </c>
      <c r="K83" s="337">
        <f t="shared" ref="K83" si="72">H83-F83</f>
        <v>-8</v>
      </c>
      <c r="L83" s="366">
        <f t="shared" ref="L83" si="73">(H83*N83)*0.07%</f>
        <v>337.96000000000004</v>
      </c>
      <c r="M83" s="367">
        <f t="shared" ref="M83" si="74">(K83*N83)-L83</f>
        <v>-13937.96</v>
      </c>
      <c r="N83" s="337">
        <v>1700</v>
      </c>
      <c r="O83" s="368" t="s">
        <v>604</v>
      </c>
      <c r="P83" s="369">
        <v>44248</v>
      </c>
      <c r="Q83" s="254"/>
      <c r="R83" s="259" t="s">
        <v>595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42"/>
      <c r="AG83" s="339"/>
      <c r="AH83" s="254"/>
      <c r="AI83" s="254"/>
      <c r="AJ83" s="342"/>
      <c r="AK83" s="342"/>
      <c r="AL83" s="342"/>
    </row>
    <row r="84" spans="1:38" s="252" customFormat="1" ht="13.5" customHeight="1">
      <c r="A84" s="333">
        <v>22</v>
      </c>
      <c r="B84" s="465">
        <v>44609</v>
      </c>
      <c r="C84" s="370"/>
      <c r="D84" s="370" t="s">
        <v>1030</v>
      </c>
      <c r="E84" s="333" t="s">
        <v>593</v>
      </c>
      <c r="F84" s="333">
        <v>16940</v>
      </c>
      <c r="G84" s="333">
        <v>16400</v>
      </c>
      <c r="H84" s="337">
        <v>16400</v>
      </c>
      <c r="I84" s="337" t="s">
        <v>1031</v>
      </c>
      <c r="J84" s="348" t="s">
        <v>1080</v>
      </c>
      <c r="K84" s="337">
        <f t="shared" ref="K84:K86" si="75">H84-F84</f>
        <v>-540</v>
      </c>
      <c r="L84" s="366">
        <f t="shared" ref="L84:L86" si="76">(H84*N84)*0.07%</f>
        <v>287.00000000000006</v>
      </c>
      <c r="M84" s="367">
        <f t="shared" ref="M84:M86" si="77">(K84*N84)-L84</f>
        <v>-13787</v>
      </c>
      <c r="N84" s="337">
        <v>25</v>
      </c>
      <c r="O84" s="368" t="s">
        <v>604</v>
      </c>
      <c r="P84" s="369">
        <v>44245</v>
      </c>
      <c r="Q84" s="254"/>
      <c r="R84" s="259" t="s">
        <v>592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42"/>
      <c r="AG84" s="339"/>
      <c r="AH84" s="254"/>
      <c r="AI84" s="254"/>
      <c r="AJ84" s="342"/>
      <c r="AK84" s="342"/>
      <c r="AL84" s="342"/>
    </row>
    <row r="85" spans="1:38" s="252" customFormat="1" ht="13.5" customHeight="1">
      <c r="A85" s="333">
        <v>23</v>
      </c>
      <c r="B85" s="465">
        <v>44609</v>
      </c>
      <c r="C85" s="370"/>
      <c r="D85" s="370" t="s">
        <v>1032</v>
      </c>
      <c r="E85" s="333" t="s">
        <v>593</v>
      </c>
      <c r="F85" s="333">
        <v>1995</v>
      </c>
      <c r="G85" s="333">
        <v>1940</v>
      </c>
      <c r="H85" s="337">
        <v>1940</v>
      </c>
      <c r="I85" s="337" t="s">
        <v>1033</v>
      </c>
      <c r="J85" s="348" t="s">
        <v>1081</v>
      </c>
      <c r="K85" s="337">
        <f t="shared" si="75"/>
        <v>-55</v>
      </c>
      <c r="L85" s="366">
        <f t="shared" si="76"/>
        <v>271.60000000000002</v>
      </c>
      <c r="M85" s="367">
        <f t="shared" si="77"/>
        <v>-11271.6</v>
      </c>
      <c r="N85" s="337">
        <v>200</v>
      </c>
      <c r="O85" s="368" t="s">
        <v>604</v>
      </c>
      <c r="P85" s="369">
        <v>44248</v>
      </c>
      <c r="Q85" s="254"/>
      <c r="R85" s="259" t="s">
        <v>592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42"/>
      <c r="AG85" s="339"/>
      <c r="AH85" s="254"/>
      <c r="AI85" s="254"/>
      <c r="AJ85" s="342"/>
      <c r="AK85" s="342"/>
      <c r="AL85" s="342"/>
    </row>
    <row r="86" spans="1:38" s="252" customFormat="1" ht="13.5" customHeight="1">
      <c r="A86" s="333">
        <v>24</v>
      </c>
      <c r="B86" s="465">
        <v>44610</v>
      </c>
      <c r="C86" s="370"/>
      <c r="D86" s="370" t="s">
        <v>988</v>
      </c>
      <c r="E86" s="333" t="s">
        <v>593</v>
      </c>
      <c r="F86" s="333">
        <v>700</v>
      </c>
      <c r="G86" s="333">
        <v>683</v>
      </c>
      <c r="H86" s="337">
        <v>683</v>
      </c>
      <c r="I86" s="337" t="s">
        <v>989</v>
      </c>
      <c r="J86" s="348" t="s">
        <v>1082</v>
      </c>
      <c r="K86" s="337">
        <f t="shared" si="75"/>
        <v>-17</v>
      </c>
      <c r="L86" s="366">
        <f t="shared" si="76"/>
        <v>358.57500000000005</v>
      </c>
      <c r="M86" s="367">
        <f t="shared" si="77"/>
        <v>-13108.575000000001</v>
      </c>
      <c r="N86" s="337">
        <v>750</v>
      </c>
      <c r="O86" s="368" t="s">
        <v>604</v>
      </c>
      <c r="P86" s="369">
        <v>44248</v>
      </c>
      <c r="Q86" s="254"/>
      <c r="R86" s="259" t="s">
        <v>595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42"/>
      <c r="AG86" s="339"/>
      <c r="AH86" s="254"/>
      <c r="AI86" s="254"/>
      <c r="AJ86" s="342"/>
      <c r="AK86" s="342"/>
      <c r="AL86" s="342"/>
    </row>
    <row r="87" spans="1:38" s="252" customFormat="1" ht="12.75" customHeight="1">
      <c r="A87" s="333">
        <v>25</v>
      </c>
      <c r="B87" s="465">
        <v>44610</v>
      </c>
      <c r="C87" s="370"/>
      <c r="D87" s="370" t="s">
        <v>1053</v>
      </c>
      <c r="E87" s="333" t="s">
        <v>593</v>
      </c>
      <c r="F87" s="333">
        <v>901</v>
      </c>
      <c r="G87" s="333">
        <v>887</v>
      </c>
      <c r="H87" s="337">
        <v>888</v>
      </c>
      <c r="I87" s="337" t="s">
        <v>1054</v>
      </c>
      <c r="J87" s="348" t="s">
        <v>1059</v>
      </c>
      <c r="K87" s="337">
        <f t="shared" ref="K87" si="78">H87-F87</f>
        <v>-13</v>
      </c>
      <c r="L87" s="366">
        <f t="shared" ref="L87" si="79">(H87*N87)*0.07%</f>
        <v>621.60000000000014</v>
      </c>
      <c r="M87" s="367">
        <f t="shared" ref="M87" si="80">(K87*N87)-L87</f>
        <v>-13621.6</v>
      </c>
      <c r="N87" s="337">
        <v>1000</v>
      </c>
      <c r="O87" s="368" t="s">
        <v>604</v>
      </c>
      <c r="P87" s="427">
        <v>44245</v>
      </c>
      <c r="Q87" s="254"/>
      <c r="R87" s="259" t="s">
        <v>592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42"/>
      <c r="AG87" s="339"/>
      <c r="AH87" s="254"/>
      <c r="AI87" s="254"/>
      <c r="AJ87" s="342"/>
      <c r="AK87" s="342"/>
      <c r="AL87" s="342"/>
    </row>
    <row r="88" spans="1:38" s="252" customFormat="1" ht="12.75" customHeight="1">
      <c r="A88" s="333">
        <v>26</v>
      </c>
      <c r="B88" s="465">
        <v>44610</v>
      </c>
      <c r="C88" s="370"/>
      <c r="D88" s="370" t="s">
        <v>1055</v>
      </c>
      <c r="E88" s="333" t="s">
        <v>593</v>
      </c>
      <c r="F88" s="333">
        <v>7020</v>
      </c>
      <c r="G88" s="333">
        <v>6900</v>
      </c>
      <c r="H88" s="337">
        <v>6900</v>
      </c>
      <c r="I88" s="337" t="s">
        <v>1056</v>
      </c>
      <c r="J88" s="348" t="s">
        <v>1059</v>
      </c>
      <c r="K88" s="337">
        <f t="shared" ref="K88" si="81">H88-F88</f>
        <v>-120</v>
      </c>
      <c r="L88" s="366">
        <f t="shared" ref="L88" si="82">(H88*N88)*0.07%</f>
        <v>483.00000000000006</v>
      </c>
      <c r="M88" s="367">
        <f t="shared" ref="M88" si="83">(K88*N88)-L88</f>
        <v>-12483</v>
      </c>
      <c r="N88" s="337">
        <v>100</v>
      </c>
      <c r="O88" s="368" t="s">
        <v>604</v>
      </c>
      <c r="P88" s="369">
        <v>44248</v>
      </c>
      <c r="Q88" s="254"/>
      <c r="R88" s="259" t="s">
        <v>592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42"/>
      <c r="AG88" s="339"/>
      <c r="AH88" s="254"/>
      <c r="AI88" s="254"/>
      <c r="AJ88" s="342"/>
      <c r="AK88" s="342"/>
      <c r="AL88" s="342"/>
    </row>
    <row r="89" spans="1:38" s="252" customFormat="1" ht="13.5" customHeight="1">
      <c r="A89" s="256">
        <v>27</v>
      </c>
      <c r="B89" s="253">
        <v>44613</v>
      </c>
      <c r="C89" s="376"/>
      <c r="D89" s="376" t="s">
        <v>1083</v>
      </c>
      <c r="E89" s="256" t="s">
        <v>593</v>
      </c>
      <c r="F89" s="256" t="s">
        <v>1084</v>
      </c>
      <c r="G89" s="256">
        <v>1488</v>
      </c>
      <c r="H89" s="257"/>
      <c r="I89" s="257" t="s">
        <v>1085</v>
      </c>
      <c r="J89" s="323" t="s">
        <v>594</v>
      </c>
      <c r="K89" s="257"/>
      <c r="L89" s="289"/>
      <c r="M89" s="290"/>
      <c r="N89" s="257"/>
      <c r="O89" s="299"/>
      <c r="P89" s="300"/>
      <c r="Q89" s="254"/>
      <c r="R89" s="259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342"/>
      <c r="AG89" s="339"/>
      <c r="AH89" s="254"/>
      <c r="AI89" s="254"/>
      <c r="AJ89" s="342"/>
      <c r="AK89" s="342"/>
      <c r="AL89" s="342"/>
    </row>
    <row r="90" spans="1:38" ht="13.5" customHeight="1">
      <c r="A90" s="111"/>
      <c r="B90" s="112"/>
      <c r="C90" s="146"/>
      <c r="D90" s="154"/>
      <c r="E90" s="155"/>
      <c r="F90" s="111"/>
      <c r="G90" s="111"/>
      <c r="H90" s="111"/>
      <c r="I90" s="147"/>
      <c r="J90" s="147"/>
      <c r="K90" s="147"/>
      <c r="L90" s="147"/>
      <c r="M90" s="147"/>
      <c r="N90" s="147"/>
      <c r="O90" s="147"/>
      <c r="P90" s="147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156"/>
      <c r="B91" s="112"/>
      <c r="C91" s="113"/>
      <c r="D91" s="157"/>
      <c r="E91" s="116"/>
      <c r="F91" s="116"/>
      <c r="G91" s="116"/>
      <c r="H91" s="116"/>
      <c r="I91" s="116"/>
      <c r="J91" s="6"/>
      <c r="K91" s="116"/>
      <c r="L91" s="116"/>
      <c r="M91" s="6"/>
      <c r="N91" s="1"/>
      <c r="O91" s="113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158" t="s">
        <v>614</v>
      </c>
      <c r="B92" s="158"/>
      <c r="C92" s="158"/>
      <c r="D92" s="158"/>
      <c r="E92" s="159"/>
      <c r="F92" s="116"/>
      <c r="G92" s="116"/>
      <c r="H92" s="116"/>
      <c r="I92" s="116"/>
      <c r="J92" s="1"/>
      <c r="K92" s="6"/>
      <c r="L92" s="6"/>
      <c r="M92" s="6"/>
      <c r="N92" s="1"/>
      <c r="O92" s="1"/>
      <c r="P92" s="41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38.25" customHeight="1">
      <c r="A93" s="96" t="s">
        <v>16</v>
      </c>
      <c r="B93" s="96" t="s">
        <v>568</v>
      </c>
      <c r="C93" s="96"/>
      <c r="D93" s="97" t="s">
        <v>579</v>
      </c>
      <c r="E93" s="96" t="s">
        <v>580</v>
      </c>
      <c r="F93" s="96" t="s">
        <v>581</v>
      </c>
      <c r="G93" s="96" t="s">
        <v>602</v>
      </c>
      <c r="H93" s="96" t="s">
        <v>583</v>
      </c>
      <c r="I93" s="96" t="s">
        <v>584</v>
      </c>
      <c r="J93" s="95" t="s">
        <v>585</v>
      </c>
      <c r="K93" s="95" t="s">
        <v>615</v>
      </c>
      <c r="L93" s="98" t="s">
        <v>587</v>
      </c>
      <c r="M93" s="153" t="s">
        <v>611</v>
      </c>
      <c r="N93" s="96" t="s">
        <v>612</v>
      </c>
      <c r="O93" s="96" t="s">
        <v>589</v>
      </c>
      <c r="P93" s="97" t="s">
        <v>590</v>
      </c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s="252" customFormat="1" ht="12.75" customHeight="1">
      <c r="A94" s="479">
        <v>1</v>
      </c>
      <c r="B94" s="481">
        <v>44586</v>
      </c>
      <c r="C94" s="321"/>
      <c r="D94" s="383" t="s">
        <v>870</v>
      </c>
      <c r="E94" s="256" t="s">
        <v>593</v>
      </c>
      <c r="F94" s="256">
        <v>82</v>
      </c>
      <c r="G94" s="256"/>
      <c r="H94" s="256"/>
      <c r="I94" s="257"/>
      <c r="J94" s="483" t="s">
        <v>594</v>
      </c>
      <c r="K94" s="384"/>
      <c r="L94" s="324"/>
      <c r="M94" s="483"/>
      <c r="N94" s="495"/>
      <c r="O94" s="497"/>
      <c r="P94" s="483"/>
      <c r="Q94" s="254"/>
      <c r="R94" s="255" t="s">
        <v>592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</row>
    <row r="95" spans="1:38" s="252" customFormat="1" ht="12.75" customHeight="1">
      <c r="A95" s="480"/>
      <c r="B95" s="482"/>
      <c r="C95" s="321"/>
      <c r="D95" s="383" t="s">
        <v>871</v>
      </c>
      <c r="E95" s="256" t="s">
        <v>857</v>
      </c>
      <c r="F95" s="256">
        <v>46</v>
      </c>
      <c r="G95" s="256"/>
      <c r="H95" s="256"/>
      <c r="I95" s="257"/>
      <c r="J95" s="484"/>
      <c r="K95" s="384"/>
      <c r="L95" s="324"/>
      <c r="M95" s="484"/>
      <c r="N95" s="496"/>
      <c r="O95" s="498"/>
      <c r="P95" s="484"/>
      <c r="Q95" s="254"/>
      <c r="R95" s="255" t="s">
        <v>592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</row>
    <row r="96" spans="1:38" s="252" customFormat="1" ht="12.75" customHeight="1">
      <c r="A96" s="333">
        <v>2</v>
      </c>
      <c r="B96" s="334">
        <v>44592</v>
      </c>
      <c r="C96" s="335"/>
      <c r="D96" s="336" t="s">
        <v>879</v>
      </c>
      <c r="E96" s="333" t="s">
        <v>593</v>
      </c>
      <c r="F96" s="333">
        <v>107.5</v>
      </c>
      <c r="G96" s="333">
        <v>60</v>
      </c>
      <c r="H96" s="333">
        <v>57.5</v>
      </c>
      <c r="I96" s="337" t="s">
        <v>880</v>
      </c>
      <c r="J96" s="348" t="s">
        <v>862</v>
      </c>
      <c r="K96" s="337">
        <f t="shared" ref="K96:K97" si="84">H96-F96</f>
        <v>-50</v>
      </c>
      <c r="L96" s="366">
        <v>100</v>
      </c>
      <c r="M96" s="367">
        <f t="shared" ref="M96:M97" si="85">(K96*N96)-L96</f>
        <v>-2600</v>
      </c>
      <c r="N96" s="337">
        <v>50</v>
      </c>
      <c r="O96" s="368" t="s">
        <v>604</v>
      </c>
      <c r="P96" s="369">
        <v>44228</v>
      </c>
      <c r="Q96" s="254"/>
      <c r="R96" s="255" t="s">
        <v>595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</row>
    <row r="97" spans="1:38" s="252" customFormat="1" ht="12.75" customHeight="1">
      <c r="A97" s="333">
        <v>3</v>
      </c>
      <c r="B97" s="334">
        <v>44592</v>
      </c>
      <c r="C97" s="335"/>
      <c r="D97" s="336" t="s">
        <v>881</v>
      </c>
      <c r="E97" s="333" t="s">
        <v>593</v>
      </c>
      <c r="F97" s="333">
        <v>26.5</v>
      </c>
      <c r="G97" s="333">
        <v>17</v>
      </c>
      <c r="H97" s="333">
        <v>17</v>
      </c>
      <c r="I97" s="337" t="s">
        <v>882</v>
      </c>
      <c r="J97" s="348" t="s">
        <v>924</v>
      </c>
      <c r="K97" s="337">
        <f t="shared" si="84"/>
        <v>-9.5</v>
      </c>
      <c r="L97" s="366">
        <v>100</v>
      </c>
      <c r="M97" s="367">
        <f t="shared" si="85"/>
        <v>-3900</v>
      </c>
      <c r="N97" s="337">
        <v>400</v>
      </c>
      <c r="O97" s="368" t="s">
        <v>604</v>
      </c>
      <c r="P97" s="369">
        <v>44234</v>
      </c>
      <c r="Q97" s="254"/>
      <c r="R97" s="255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2.75" customHeight="1">
      <c r="A98" s="333">
        <v>4</v>
      </c>
      <c r="B98" s="334">
        <v>44592</v>
      </c>
      <c r="C98" s="335"/>
      <c r="D98" s="336" t="s">
        <v>883</v>
      </c>
      <c r="E98" s="333" t="s">
        <v>593</v>
      </c>
      <c r="F98" s="333">
        <v>57.5</v>
      </c>
      <c r="G98" s="333">
        <v>38</v>
      </c>
      <c r="H98" s="333">
        <v>40</v>
      </c>
      <c r="I98" s="337" t="s">
        <v>861</v>
      </c>
      <c r="J98" s="348" t="s">
        <v>895</v>
      </c>
      <c r="K98" s="337">
        <f t="shared" ref="K98" si="86">H98-F98</f>
        <v>-17.5</v>
      </c>
      <c r="L98" s="366">
        <v>100</v>
      </c>
      <c r="M98" s="367">
        <f t="shared" ref="M98" si="87">(K98*N98)-L98</f>
        <v>-4475</v>
      </c>
      <c r="N98" s="337">
        <v>250</v>
      </c>
      <c r="O98" s="368" t="s">
        <v>604</v>
      </c>
      <c r="P98" s="369">
        <v>44228</v>
      </c>
      <c r="Q98" s="254"/>
      <c r="R98" s="255" t="s">
        <v>592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485">
        <v>5</v>
      </c>
      <c r="B99" s="487">
        <v>44593</v>
      </c>
      <c r="C99" s="292"/>
      <c r="D99" s="371" t="s">
        <v>887</v>
      </c>
      <c r="E99" s="291" t="s">
        <v>593</v>
      </c>
      <c r="F99" s="291">
        <v>202.5</v>
      </c>
      <c r="G99" s="291"/>
      <c r="H99" s="291">
        <v>335</v>
      </c>
      <c r="I99" s="372"/>
      <c r="J99" s="489" t="s">
        <v>889</v>
      </c>
      <c r="K99" s="373">
        <f>H99-F99</f>
        <v>132.5</v>
      </c>
      <c r="L99" s="374">
        <v>100</v>
      </c>
      <c r="M99" s="489">
        <v>4300</v>
      </c>
      <c r="N99" s="489">
        <v>50</v>
      </c>
      <c r="O99" s="491" t="s">
        <v>591</v>
      </c>
      <c r="P99" s="493">
        <v>44593</v>
      </c>
      <c r="Q99" s="254"/>
      <c r="R99" s="255" t="s">
        <v>592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486"/>
      <c r="B100" s="488"/>
      <c r="C100" s="292"/>
      <c r="D100" s="371" t="s">
        <v>888</v>
      </c>
      <c r="E100" s="291" t="s">
        <v>857</v>
      </c>
      <c r="F100" s="291">
        <v>102.5</v>
      </c>
      <c r="G100" s="291"/>
      <c r="H100" s="291">
        <v>145</v>
      </c>
      <c r="I100" s="372"/>
      <c r="J100" s="490"/>
      <c r="K100" s="373">
        <f>F100-H100</f>
        <v>-42.5</v>
      </c>
      <c r="L100" s="374">
        <v>100</v>
      </c>
      <c r="M100" s="490"/>
      <c r="N100" s="490"/>
      <c r="O100" s="492"/>
      <c r="P100" s="494"/>
      <c r="Q100" s="254"/>
      <c r="R100" s="255" t="s">
        <v>592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3">
        <v>6</v>
      </c>
      <c r="B101" s="334">
        <v>44594</v>
      </c>
      <c r="C101" s="335"/>
      <c r="D101" s="336" t="s">
        <v>897</v>
      </c>
      <c r="E101" s="333" t="s">
        <v>593</v>
      </c>
      <c r="F101" s="333">
        <v>90</v>
      </c>
      <c r="G101" s="333">
        <v>45</v>
      </c>
      <c r="H101" s="333">
        <v>45</v>
      </c>
      <c r="I101" s="337" t="s">
        <v>898</v>
      </c>
      <c r="J101" s="348" t="s">
        <v>899</v>
      </c>
      <c r="K101" s="337">
        <f t="shared" ref="K101" si="88">H101-F101</f>
        <v>-45</v>
      </c>
      <c r="L101" s="366">
        <v>100</v>
      </c>
      <c r="M101" s="367">
        <f t="shared" ref="M101" si="89">(K101*N101)-L101</f>
        <v>-2350</v>
      </c>
      <c r="N101" s="337">
        <v>50</v>
      </c>
      <c r="O101" s="368" t="s">
        <v>604</v>
      </c>
      <c r="P101" s="427">
        <v>44229</v>
      </c>
      <c r="Q101" s="254"/>
      <c r="R101" s="255" t="s">
        <v>592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333">
        <v>7</v>
      </c>
      <c r="B102" s="334">
        <v>44595</v>
      </c>
      <c r="C102" s="335"/>
      <c r="D102" s="336" t="s">
        <v>913</v>
      </c>
      <c r="E102" s="333" t="s">
        <v>593</v>
      </c>
      <c r="F102" s="333">
        <v>65</v>
      </c>
      <c r="G102" s="333">
        <v>0</v>
      </c>
      <c r="H102" s="333">
        <v>0</v>
      </c>
      <c r="I102" s="337" t="s">
        <v>914</v>
      </c>
      <c r="J102" s="348" t="s">
        <v>915</v>
      </c>
      <c r="K102" s="337">
        <f t="shared" ref="K102:K104" si="90">H102-F102</f>
        <v>-65</v>
      </c>
      <c r="L102" s="366">
        <v>100</v>
      </c>
      <c r="M102" s="367">
        <f t="shared" ref="M102:M104" si="91">(K102*N102)-L102</f>
        <v>-1725</v>
      </c>
      <c r="N102" s="337">
        <v>25</v>
      </c>
      <c r="O102" s="368" t="s">
        <v>604</v>
      </c>
      <c r="P102" s="427">
        <v>44230</v>
      </c>
      <c r="Q102" s="254"/>
      <c r="R102" s="255" t="s">
        <v>595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291">
        <v>8</v>
      </c>
      <c r="B103" s="250">
        <v>44596</v>
      </c>
      <c r="C103" s="292"/>
      <c r="D103" s="371" t="s">
        <v>917</v>
      </c>
      <c r="E103" s="291" t="s">
        <v>593</v>
      </c>
      <c r="F103" s="291">
        <v>110</v>
      </c>
      <c r="G103" s="291">
        <v>65</v>
      </c>
      <c r="H103" s="291">
        <v>135</v>
      </c>
      <c r="I103" s="372" t="s">
        <v>918</v>
      </c>
      <c r="J103" s="415" t="s">
        <v>613</v>
      </c>
      <c r="K103" s="372">
        <f t="shared" si="90"/>
        <v>25</v>
      </c>
      <c r="L103" s="416">
        <v>100</v>
      </c>
      <c r="M103" s="417">
        <f t="shared" si="91"/>
        <v>1150</v>
      </c>
      <c r="N103" s="372">
        <v>50</v>
      </c>
      <c r="O103" s="418" t="s">
        <v>591</v>
      </c>
      <c r="P103" s="426">
        <v>44231</v>
      </c>
      <c r="Q103" s="254"/>
      <c r="R103" s="255" t="s">
        <v>595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333">
        <v>9</v>
      </c>
      <c r="B104" s="334">
        <v>44599</v>
      </c>
      <c r="C104" s="335"/>
      <c r="D104" s="336" t="s">
        <v>929</v>
      </c>
      <c r="E104" s="333" t="s">
        <v>593</v>
      </c>
      <c r="F104" s="333">
        <v>83</v>
      </c>
      <c r="G104" s="333">
        <v>40</v>
      </c>
      <c r="H104" s="333">
        <v>40</v>
      </c>
      <c r="I104" s="337" t="s">
        <v>930</v>
      </c>
      <c r="J104" s="348" t="s">
        <v>931</v>
      </c>
      <c r="K104" s="337">
        <f t="shared" si="90"/>
        <v>-43</v>
      </c>
      <c r="L104" s="366">
        <v>100</v>
      </c>
      <c r="M104" s="367">
        <f t="shared" si="91"/>
        <v>-2250</v>
      </c>
      <c r="N104" s="337">
        <v>50</v>
      </c>
      <c r="O104" s="368" t="s">
        <v>604</v>
      </c>
      <c r="P104" s="427">
        <v>44234</v>
      </c>
      <c r="Q104" s="254"/>
      <c r="R104" s="255" t="s">
        <v>595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333">
        <v>10</v>
      </c>
      <c r="B105" s="334">
        <v>44599</v>
      </c>
      <c r="C105" s="335"/>
      <c r="D105" s="336" t="s">
        <v>935</v>
      </c>
      <c r="E105" s="333" t="s">
        <v>593</v>
      </c>
      <c r="F105" s="333">
        <v>180</v>
      </c>
      <c r="G105" s="333">
        <v>90</v>
      </c>
      <c r="H105" s="333">
        <v>90</v>
      </c>
      <c r="I105" s="337" t="s">
        <v>936</v>
      </c>
      <c r="J105" s="348" t="s">
        <v>941</v>
      </c>
      <c r="K105" s="337">
        <f t="shared" ref="K105:K106" si="92">H105-F105</f>
        <v>-90</v>
      </c>
      <c r="L105" s="366">
        <v>100</v>
      </c>
      <c r="M105" s="367">
        <f t="shared" ref="M105:M106" si="93">(K105*N105)-L105</f>
        <v>-2350</v>
      </c>
      <c r="N105" s="337">
        <v>25</v>
      </c>
      <c r="O105" s="368" t="s">
        <v>604</v>
      </c>
      <c r="P105" s="369">
        <v>44235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291">
        <v>11</v>
      </c>
      <c r="B106" s="443">
        <v>44606</v>
      </c>
      <c r="C106" s="292"/>
      <c r="D106" s="371" t="s">
        <v>981</v>
      </c>
      <c r="E106" s="291" t="s">
        <v>593</v>
      </c>
      <c r="F106" s="291">
        <v>14.5</v>
      </c>
      <c r="G106" s="291">
        <v>7</v>
      </c>
      <c r="H106" s="291">
        <v>18.25</v>
      </c>
      <c r="I106" s="372" t="s">
        <v>982</v>
      </c>
      <c r="J106" s="415" t="s">
        <v>900</v>
      </c>
      <c r="K106" s="372">
        <f t="shared" si="92"/>
        <v>3.75</v>
      </c>
      <c r="L106" s="416">
        <v>100</v>
      </c>
      <c r="M106" s="417">
        <f t="shared" si="93"/>
        <v>2618.75</v>
      </c>
      <c r="N106" s="372">
        <v>725</v>
      </c>
      <c r="O106" s="418" t="s">
        <v>591</v>
      </c>
      <c r="P106" s="419">
        <v>44242</v>
      </c>
      <c r="Q106" s="254"/>
      <c r="R106" s="255" t="s">
        <v>592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333">
        <v>12</v>
      </c>
      <c r="B107" s="444">
        <v>44606</v>
      </c>
      <c r="C107" s="335"/>
      <c r="D107" s="336" t="s">
        <v>983</v>
      </c>
      <c r="E107" s="333" t="s">
        <v>593</v>
      </c>
      <c r="F107" s="333">
        <v>76</v>
      </c>
      <c r="G107" s="333">
        <v>38</v>
      </c>
      <c r="H107" s="333">
        <v>38</v>
      </c>
      <c r="I107" s="337" t="s">
        <v>984</v>
      </c>
      <c r="J107" s="348" t="s">
        <v>1006</v>
      </c>
      <c r="K107" s="337">
        <f t="shared" ref="K107:K110" si="94">H107-F107</f>
        <v>-38</v>
      </c>
      <c r="L107" s="366">
        <v>100</v>
      </c>
      <c r="M107" s="367">
        <f t="shared" ref="M107:M110" si="95">(K107*N107)-L107</f>
        <v>-2000</v>
      </c>
      <c r="N107" s="337">
        <v>50</v>
      </c>
      <c r="O107" s="368" t="s">
        <v>604</v>
      </c>
      <c r="P107" s="369">
        <v>44242</v>
      </c>
      <c r="Q107" s="254"/>
      <c r="R107" s="255" t="s">
        <v>592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291">
        <v>13</v>
      </c>
      <c r="B108" s="250">
        <v>44607</v>
      </c>
      <c r="C108" s="442"/>
      <c r="D108" s="371" t="s">
        <v>995</v>
      </c>
      <c r="E108" s="291" t="s">
        <v>593</v>
      </c>
      <c r="F108" s="291">
        <v>37</v>
      </c>
      <c r="G108" s="291">
        <v>18</v>
      </c>
      <c r="H108" s="291">
        <v>49</v>
      </c>
      <c r="I108" s="372" t="s">
        <v>991</v>
      </c>
      <c r="J108" s="415" t="s">
        <v>998</v>
      </c>
      <c r="K108" s="372">
        <f t="shared" si="94"/>
        <v>12</v>
      </c>
      <c r="L108" s="416">
        <v>100</v>
      </c>
      <c r="M108" s="417">
        <f t="shared" si="95"/>
        <v>2900</v>
      </c>
      <c r="N108" s="372">
        <v>250</v>
      </c>
      <c r="O108" s="418" t="s">
        <v>591</v>
      </c>
      <c r="P108" s="426">
        <v>44242</v>
      </c>
      <c r="Q108" s="254"/>
      <c r="R108" s="255" t="s">
        <v>592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291">
        <v>14</v>
      </c>
      <c r="B109" s="250">
        <v>44607</v>
      </c>
      <c r="C109" s="442"/>
      <c r="D109" s="371" t="s">
        <v>992</v>
      </c>
      <c r="E109" s="291" t="s">
        <v>593</v>
      </c>
      <c r="F109" s="291">
        <v>41</v>
      </c>
      <c r="G109" s="291">
        <v>20</v>
      </c>
      <c r="H109" s="291">
        <v>49</v>
      </c>
      <c r="I109" s="372" t="s">
        <v>991</v>
      </c>
      <c r="J109" s="415" t="s">
        <v>999</v>
      </c>
      <c r="K109" s="372">
        <f t="shared" si="94"/>
        <v>8</v>
      </c>
      <c r="L109" s="416">
        <v>100</v>
      </c>
      <c r="M109" s="417">
        <f t="shared" si="95"/>
        <v>1900</v>
      </c>
      <c r="N109" s="372">
        <v>250</v>
      </c>
      <c r="O109" s="418" t="s">
        <v>591</v>
      </c>
      <c r="P109" s="426">
        <v>44242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15</v>
      </c>
      <c r="B110" s="250">
        <v>44607</v>
      </c>
      <c r="C110" s="442"/>
      <c r="D110" s="371" t="s">
        <v>993</v>
      </c>
      <c r="E110" s="291" t="s">
        <v>593</v>
      </c>
      <c r="F110" s="291">
        <v>36</v>
      </c>
      <c r="G110" s="291">
        <v>20</v>
      </c>
      <c r="H110" s="291">
        <v>47.5</v>
      </c>
      <c r="I110" s="372" t="s">
        <v>994</v>
      </c>
      <c r="J110" s="415" t="s">
        <v>1000</v>
      </c>
      <c r="K110" s="372">
        <f t="shared" si="94"/>
        <v>11.5</v>
      </c>
      <c r="L110" s="416">
        <v>100</v>
      </c>
      <c r="M110" s="417">
        <f t="shared" si="95"/>
        <v>3350</v>
      </c>
      <c r="N110" s="372">
        <v>300</v>
      </c>
      <c r="O110" s="418" t="s">
        <v>591</v>
      </c>
      <c r="P110" s="426">
        <v>44242</v>
      </c>
      <c r="Q110" s="254"/>
      <c r="R110" s="255" t="s">
        <v>592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291">
        <v>16</v>
      </c>
      <c r="B111" s="250">
        <v>44608</v>
      </c>
      <c r="C111" s="442"/>
      <c r="D111" s="371" t="s">
        <v>1014</v>
      </c>
      <c r="E111" s="291" t="s">
        <v>593</v>
      </c>
      <c r="F111" s="291">
        <v>64</v>
      </c>
      <c r="G111" s="291">
        <v>28</v>
      </c>
      <c r="H111" s="291">
        <v>85</v>
      </c>
      <c r="I111" s="372" t="s">
        <v>984</v>
      </c>
      <c r="J111" s="415" t="s">
        <v>605</v>
      </c>
      <c r="K111" s="372">
        <f t="shared" ref="K111:K114" si="96">H111-F111</f>
        <v>21</v>
      </c>
      <c r="L111" s="416">
        <v>100</v>
      </c>
      <c r="M111" s="417">
        <f t="shared" ref="M111:M114" si="97">(K111*N111)-L111</f>
        <v>950</v>
      </c>
      <c r="N111" s="372">
        <v>50</v>
      </c>
      <c r="O111" s="418" t="s">
        <v>591</v>
      </c>
      <c r="P111" s="451">
        <v>44608</v>
      </c>
      <c r="Q111" s="254"/>
      <c r="R111" s="255" t="s">
        <v>595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291">
        <v>17</v>
      </c>
      <c r="B112" s="250">
        <v>44608</v>
      </c>
      <c r="C112" s="442"/>
      <c r="D112" s="371" t="s">
        <v>1015</v>
      </c>
      <c r="E112" s="291" t="s">
        <v>593</v>
      </c>
      <c r="F112" s="291">
        <v>35</v>
      </c>
      <c r="G112" s="291">
        <v>18</v>
      </c>
      <c r="H112" s="291">
        <v>45.5</v>
      </c>
      <c r="I112" s="372" t="s">
        <v>1016</v>
      </c>
      <c r="J112" s="415" t="s">
        <v>939</v>
      </c>
      <c r="K112" s="372">
        <f t="shared" si="96"/>
        <v>10.5</v>
      </c>
      <c r="L112" s="416">
        <v>100</v>
      </c>
      <c r="M112" s="417">
        <f t="shared" si="97"/>
        <v>3050</v>
      </c>
      <c r="N112" s="372">
        <v>300</v>
      </c>
      <c r="O112" s="418" t="s">
        <v>591</v>
      </c>
      <c r="P112" s="451">
        <v>44608</v>
      </c>
      <c r="Q112" s="254"/>
      <c r="R112" s="255" t="s">
        <v>595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18</v>
      </c>
      <c r="B113" s="250">
        <v>44608</v>
      </c>
      <c r="C113" s="442"/>
      <c r="D113" s="371" t="s">
        <v>1017</v>
      </c>
      <c r="E113" s="291" t="s">
        <v>593</v>
      </c>
      <c r="F113" s="291">
        <v>240</v>
      </c>
      <c r="G113" s="291">
        <v>150</v>
      </c>
      <c r="H113" s="291">
        <v>290</v>
      </c>
      <c r="I113" s="372" t="s">
        <v>1019</v>
      </c>
      <c r="J113" s="415" t="s">
        <v>921</v>
      </c>
      <c r="K113" s="372">
        <f t="shared" si="96"/>
        <v>50</v>
      </c>
      <c r="L113" s="416">
        <v>100</v>
      </c>
      <c r="M113" s="417">
        <f t="shared" si="97"/>
        <v>1150</v>
      </c>
      <c r="N113" s="372">
        <v>25</v>
      </c>
      <c r="O113" s="418" t="s">
        <v>591</v>
      </c>
      <c r="P113" s="451">
        <v>44608</v>
      </c>
      <c r="Q113" s="254"/>
      <c r="R113" s="255" t="s">
        <v>592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19</v>
      </c>
      <c r="B114" s="250">
        <v>44608</v>
      </c>
      <c r="C114" s="442"/>
      <c r="D114" s="371" t="s">
        <v>1018</v>
      </c>
      <c r="E114" s="291" t="s">
        <v>593</v>
      </c>
      <c r="F114" s="291">
        <v>39.5</v>
      </c>
      <c r="G114" s="291">
        <v>20</v>
      </c>
      <c r="H114" s="291">
        <v>47.5</v>
      </c>
      <c r="I114" s="372" t="s">
        <v>991</v>
      </c>
      <c r="J114" s="415" t="s">
        <v>999</v>
      </c>
      <c r="K114" s="372">
        <f t="shared" si="96"/>
        <v>8</v>
      </c>
      <c r="L114" s="416">
        <v>100</v>
      </c>
      <c r="M114" s="417">
        <f t="shared" si="97"/>
        <v>1900</v>
      </c>
      <c r="N114" s="372">
        <v>250</v>
      </c>
      <c r="O114" s="418" t="s">
        <v>591</v>
      </c>
      <c r="P114" s="451">
        <v>44608</v>
      </c>
      <c r="Q114" s="254"/>
      <c r="R114" s="255" t="s">
        <v>592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20</v>
      </c>
      <c r="B115" s="250">
        <v>44609</v>
      </c>
      <c r="C115" s="442"/>
      <c r="D115" s="371" t="s">
        <v>1029</v>
      </c>
      <c r="E115" s="291" t="s">
        <v>593</v>
      </c>
      <c r="F115" s="291">
        <v>52</v>
      </c>
      <c r="G115" s="291">
        <v>8</v>
      </c>
      <c r="H115" s="291">
        <v>72</v>
      </c>
      <c r="I115" s="372" t="s">
        <v>861</v>
      </c>
      <c r="J115" s="415" t="s">
        <v>1039</v>
      </c>
      <c r="K115" s="372">
        <f t="shared" ref="K115" si="98">H115-F115</f>
        <v>20</v>
      </c>
      <c r="L115" s="416">
        <v>100</v>
      </c>
      <c r="M115" s="417">
        <f t="shared" ref="M115" si="99">(K115*N115)-L115</f>
        <v>900</v>
      </c>
      <c r="N115" s="372">
        <v>50</v>
      </c>
      <c r="O115" s="418" t="s">
        <v>591</v>
      </c>
      <c r="P115" s="451">
        <v>44609</v>
      </c>
      <c r="Q115" s="254"/>
      <c r="R115" s="255" t="s">
        <v>595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291">
        <v>21</v>
      </c>
      <c r="B116" s="443">
        <v>44609</v>
      </c>
      <c r="C116" s="442"/>
      <c r="D116" s="371" t="s">
        <v>1015</v>
      </c>
      <c r="E116" s="291" t="s">
        <v>593</v>
      </c>
      <c r="F116" s="291">
        <v>35</v>
      </c>
      <c r="G116" s="291">
        <v>18</v>
      </c>
      <c r="H116" s="291">
        <v>44.5</v>
      </c>
      <c r="I116" s="372" t="s">
        <v>1016</v>
      </c>
      <c r="J116" s="415" t="s">
        <v>1038</v>
      </c>
      <c r="K116" s="372">
        <f t="shared" ref="K116:K118" si="100">H116-F116</f>
        <v>9.5</v>
      </c>
      <c r="L116" s="416">
        <v>100</v>
      </c>
      <c r="M116" s="417">
        <f t="shared" ref="M116:M118" si="101">(K116*N116)-L116</f>
        <v>2750</v>
      </c>
      <c r="N116" s="372">
        <v>300</v>
      </c>
      <c r="O116" s="418" t="s">
        <v>591</v>
      </c>
      <c r="P116" s="451">
        <v>44609</v>
      </c>
      <c r="Q116" s="254"/>
      <c r="R116" s="255" t="s">
        <v>592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333">
        <v>22</v>
      </c>
      <c r="B117" s="444">
        <v>44609</v>
      </c>
      <c r="C117" s="335"/>
      <c r="D117" s="336" t="s">
        <v>1034</v>
      </c>
      <c r="E117" s="333" t="s">
        <v>593</v>
      </c>
      <c r="F117" s="333">
        <v>180</v>
      </c>
      <c r="G117" s="333">
        <v>70</v>
      </c>
      <c r="H117" s="333">
        <v>105</v>
      </c>
      <c r="I117" s="337" t="s">
        <v>1035</v>
      </c>
      <c r="J117" s="348" t="s">
        <v>1041</v>
      </c>
      <c r="K117" s="337">
        <f t="shared" si="100"/>
        <v>-75</v>
      </c>
      <c r="L117" s="366">
        <v>100</v>
      </c>
      <c r="M117" s="367">
        <f t="shared" si="101"/>
        <v>-1975</v>
      </c>
      <c r="N117" s="337">
        <v>25</v>
      </c>
      <c r="O117" s="368" t="s">
        <v>604</v>
      </c>
      <c r="P117" s="427">
        <v>44244</v>
      </c>
      <c r="Q117" s="254"/>
      <c r="R117" s="255" t="s">
        <v>592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333">
        <v>23</v>
      </c>
      <c r="B118" s="444">
        <v>44609</v>
      </c>
      <c r="C118" s="335"/>
      <c r="D118" s="336" t="s">
        <v>1014</v>
      </c>
      <c r="E118" s="333" t="s">
        <v>593</v>
      </c>
      <c r="F118" s="333">
        <v>36.5</v>
      </c>
      <c r="G118" s="333">
        <v>0</v>
      </c>
      <c r="H118" s="333">
        <v>0</v>
      </c>
      <c r="I118" s="337" t="s">
        <v>1036</v>
      </c>
      <c r="J118" s="348" t="s">
        <v>1040</v>
      </c>
      <c r="K118" s="337">
        <f t="shared" si="100"/>
        <v>-36.5</v>
      </c>
      <c r="L118" s="366">
        <v>100</v>
      </c>
      <c r="M118" s="367">
        <f t="shared" si="101"/>
        <v>-1925</v>
      </c>
      <c r="N118" s="337">
        <v>50</v>
      </c>
      <c r="O118" s="368" t="s">
        <v>604</v>
      </c>
      <c r="P118" s="427">
        <v>44244</v>
      </c>
      <c r="Q118" s="254"/>
      <c r="R118" s="255" t="s">
        <v>595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291">
        <v>24</v>
      </c>
      <c r="B119" s="443">
        <v>44610</v>
      </c>
      <c r="C119" s="442"/>
      <c r="D119" s="371" t="s">
        <v>1057</v>
      </c>
      <c r="E119" s="291" t="s">
        <v>857</v>
      </c>
      <c r="F119" s="291">
        <v>120</v>
      </c>
      <c r="G119" s="291">
        <v>160</v>
      </c>
      <c r="H119" s="291">
        <v>100</v>
      </c>
      <c r="I119" s="372" t="s">
        <v>1058</v>
      </c>
      <c r="J119" s="415" t="s">
        <v>1039</v>
      </c>
      <c r="K119" s="372">
        <f>F119-H119</f>
        <v>20</v>
      </c>
      <c r="L119" s="416">
        <v>100</v>
      </c>
      <c r="M119" s="417">
        <f t="shared" ref="M119:M120" si="102">(K119*N119)-L119</f>
        <v>900</v>
      </c>
      <c r="N119" s="372">
        <v>50</v>
      </c>
      <c r="O119" s="418" t="s">
        <v>591</v>
      </c>
      <c r="P119" s="451">
        <v>44610</v>
      </c>
      <c r="Q119" s="254"/>
      <c r="R119" s="255" t="s">
        <v>592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291">
        <v>25</v>
      </c>
      <c r="B120" s="443">
        <v>44613</v>
      </c>
      <c r="C120" s="442"/>
      <c r="D120" s="371" t="s">
        <v>1018</v>
      </c>
      <c r="E120" s="291" t="s">
        <v>593</v>
      </c>
      <c r="F120" s="291">
        <v>24.5</v>
      </c>
      <c r="G120" s="291">
        <v>5</v>
      </c>
      <c r="H120" s="291">
        <v>33.5</v>
      </c>
      <c r="I120" s="372" t="s">
        <v>1090</v>
      </c>
      <c r="J120" s="415" t="s">
        <v>800</v>
      </c>
      <c r="K120" s="372">
        <f t="shared" ref="K120" si="103">H120-F120</f>
        <v>9</v>
      </c>
      <c r="L120" s="416">
        <v>100</v>
      </c>
      <c r="M120" s="417">
        <f t="shared" si="102"/>
        <v>2150</v>
      </c>
      <c r="N120" s="372">
        <v>250</v>
      </c>
      <c r="O120" s="418" t="s">
        <v>591</v>
      </c>
      <c r="P120" s="451">
        <v>44613</v>
      </c>
      <c r="Q120" s="254"/>
      <c r="R120" s="255" t="s">
        <v>592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291">
        <v>26</v>
      </c>
      <c r="B121" s="443">
        <v>44613</v>
      </c>
      <c r="C121" s="442"/>
      <c r="D121" s="371" t="s">
        <v>1091</v>
      </c>
      <c r="E121" s="291" t="s">
        <v>593</v>
      </c>
      <c r="F121" s="291">
        <v>23.5</v>
      </c>
      <c r="G121" s="291">
        <v>10</v>
      </c>
      <c r="H121" s="291">
        <v>31.5</v>
      </c>
      <c r="I121" s="372" t="s">
        <v>1090</v>
      </c>
      <c r="J121" s="415" t="s">
        <v>999</v>
      </c>
      <c r="K121" s="372">
        <f t="shared" ref="K121:K122" si="104">H121-F121</f>
        <v>8</v>
      </c>
      <c r="L121" s="416">
        <v>100</v>
      </c>
      <c r="M121" s="417">
        <f t="shared" ref="M121:M122" si="105">(K121*N121)-L121</f>
        <v>2300</v>
      </c>
      <c r="N121" s="372">
        <v>300</v>
      </c>
      <c r="O121" s="418" t="s">
        <v>591</v>
      </c>
      <c r="P121" s="451">
        <v>44613</v>
      </c>
      <c r="Q121" s="254"/>
      <c r="R121" s="255" t="s">
        <v>592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291">
        <v>27</v>
      </c>
      <c r="B122" s="443">
        <v>44613</v>
      </c>
      <c r="C122" s="442"/>
      <c r="D122" s="371" t="s">
        <v>1092</v>
      </c>
      <c r="E122" s="291" t="s">
        <v>593</v>
      </c>
      <c r="F122" s="291">
        <v>14</v>
      </c>
      <c r="G122" s="291">
        <v>4</v>
      </c>
      <c r="H122" s="291">
        <v>19</v>
      </c>
      <c r="I122" s="372" t="s">
        <v>1093</v>
      </c>
      <c r="J122" s="415" t="s">
        <v>1094</v>
      </c>
      <c r="K122" s="372">
        <f t="shared" si="104"/>
        <v>5</v>
      </c>
      <c r="L122" s="416">
        <v>100</v>
      </c>
      <c r="M122" s="417">
        <f t="shared" si="105"/>
        <v>1900</v>
      </c>
      <c r="N122" s="372">
        <v>400</v>
      </c>
      <c r="O122" s="418" t="s">
        <v>591</v>
      </c>
      <c r="P122" s="451">
        <v>44613</v>
      </c>
      <c r="Q122" s="254"/>
      <c r="R122" s="255" t="s">
        <v>592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313"/>
      <c r="B123" s="314"/>
      <c r="C123" s="315"/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254"/>
      <c r="R123" s="255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313"/>
      <c r="B124" s="314"/>
      <c r="C124" s="315"/>
      <c r="D124" s="383"/>
      <c r="E124" s="383"/>
      <c r="F124" s="383"/>
      <c r="G124" s="383"/>
      <c r="H124" s="383"/>
      <c r="I124" s="383"/>
      <c r="J124" s="383"/>
      <c r="K124" s="383"/>
      <c r="L124" s="383"/>
      <c r="M124" s="383"/>
      <c r="N124" s="383"/>
      <c r="O124" s="383"/>
      <c r="P124" s="383"/>
      <c r="Q124" s="254"/>
      <c r="R124" s="255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319" customFormat="1" ht="12.75" customHeight="1">
      <c r="A125" s="313"/>
      <c r="B125" s="314"/>
      <c r="C125" s="315"/>
      <c r="D125" s="383"/>
      <c r="E125" s="383"/>
      <c r="F125" s="383"/>
      <c r="G125" s="383"/>
      <c r="H125" s="383"/>
      <c r="I125" s="383"/>
      <c r="J125" s="383"/>
      <c r="K125" s="383"/>
      <c r="L125" s="383"/>
      <c r="M125" s="383"/>
      <c r="N125" s="383"/>
      <c r="O125" s="383"/>
      <c r="P125" s="383"/>
      <c r="Q125" s="316"/>
      <c r="R125" s="317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8"/>
      <c r="AG125" s="318"/>
      <c r="AH125" s="318"/>
      <c r="AI125" s="318"/>
      <c r="AJ125" s="318"/>
      <c r="AK125" s="318"/>
      <c r="AL125" s="318"/>
    </row>
    <row r="126" spans="1:38" ht="14.25" customHeight="1">
      <c r="A126" s="155"/>
      <c r="B126" s="160"/>
      <c r="C126" s="160"/>
      <c r="D126" s="161"/>
      <c r="E126" s="155"/>
      <c r="F126" s="162"/>
      <c r="G126" s="155"/>
      <c r="H126" s="155"/>
      <c r="I126" s="155"/>
      <c r="J126" s="160"/>
      <c r="K126" s="163"/>
      <c r="L126" s="155"/>
      <c r="M126" s="155"/>
      <c r="N126" s="155"/>
      <c r="O126" s="164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94" t="s">
        <v>616</v>
      </c>
      <c r="B127" s="165"/>
      <c r="C127" s="165"/>
      <c r="D127" s="166"/>
      <c r="E127" s="139"/>
      <c r="F127" s="6"/>
      <c r="G127" s="6"/>
      <c r="H127" s="140"/>
      <c r="I127" s="167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38.25" customHeight="1">
      <c r="A128" s="95" t="s">
        <v>16</v>
      </c>
      <c r="B128" s="96" t="s">
        <v>568</v>
      </c>
      <c r="C128" s="96"/>
      <c r="D128" s="97" t="s">
        <v>579</v>
      </c>
      <c r="E128" s="96" t="s">
        <v>580</v>
      </c>
      <c r="F128" s="96" t="s">
        <v>581</v>
      </c>
      <c r="G128" s="96" t="s">
        <v>582</v>
      </c>
      <c r="H128" s="96" t="s">
        <v>583</v>
      </c>
      <c r="I128" s="96" t="s">
        <v>584</v>
      </c>
      <c r="J128" s="95" t="s">
        <v>585</v>
      </c>
      <c r="K128" s="143" t="s">
        <v>603</v>
      </c>
      <c r="L128" s="144" t="s">
        <v>587</v>
      </c>
      <c r="M128" s="98" t="s">
        <v>588</v>
      </c>
      <c r="N128" s="96" t="s">
        <v>589</v>
      </c>
      <c r="O128" s="97" t="s">
        <v>590</v>
      </c>
      <c r="P128" s="96" t="s">
        <v>823</v>
      </c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s="252" customFormat="1" ht="14.25" customHeight="1">
      <c r="A129" s="277">
        <v>1</v>
      </c>
      <c r="B129" s="278">
        <v>44488</v>
      </c>
      <c r="C129" s="279"/>
      <c r="D129" s="280" t="s">
        <v>138</v>
      </c>
      <c r="E129" s="281" t="s">
        <v>593</v>
      </c>
      <c r="F129" s="282" t="s">
        <v>831</v>
      </c>
      <c r="G129" s="282">
        <v>198</v>
      </c>
      <c r="H129" s="281"/>
      <c r="I129" s="283" t="s">
        <v>828</v>
      </c>
      <c r="J129" s="284" t="s">
        <v>594</v>
      </c>
      <c r="K129" s="284"/>
      <c r="L129" s="285"/>
      <c r="M129" s="286"/>
      <c r="N129" s="284"/>
      <c r="O129" s="287"/>
      <c r="P129" s="284"/>
      <c r="Q129" s="251"/>
      <c r="R129" s="1" t="s">
        <v>592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4.25" customHeight="1">
      <c r="A130" s="277">
        <v>2</v>
      </c>
      <c r="B130" s="278">
        <v>44599</v>
      </c>
      <c r="C130" s="279"/>
      <c r="D130" s="280" t="s">
        <v>71</v>
      </c>
      <c r="E130" s="281" t="s">
        <v>593</v>
      </c>
      <c r="F130" s="282" t="s">
        <v>922</v>
      </c>
      <c r="G130" s="282">
        <v>183</v>
      </c>
      <c r="H130" s="281"/>
      <c r="I130" s="283" t="s">
        <v>923</v>
      </c>
      <c r="J130" s="284" t="s">
        <v>594</v>
      </c>
      <c r="K130" s="284"/>
      <c r="L130" s="285"/>
      <c r="M130" s="286"/>
      <c r="N130" s="284"/>
      <c r="O130" s="287"/>
      <c r="P130" s="284"/>
      <c r="Q130" s="251"/>
      <c r="R130" s="1" t="s">
        <v>592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ht="14.25" customHeight="1">
      <c r="A131" s="168"/>
      <c r="B131" s="145"/>
      <c r="C131" s="169"/>
      <c r="D131" s="104"/>
      <c r="E131" s="170"/>
      <c r="F131" s="170"/>
      <c r="G131" s="170"/>
      <c r="H131" s="170"/>
      <c r="I131" s="170"/>
      <c r="J131" s="170"/>
      <c r="K131" s="171"/>
      <c r="L131" s="172"/>
      <c r="M131" s="170"/>
      <c r="N131" s="173"/>
      <c r="O131" s="174"/>
      <c r="P131" s="174"/>
      <c r="R131" s="6"/>
      <c r="S131" s="41"/>
      <c r="T131" s="1"/>
      <c r="U131" s="1"/>
      <c r="V131" s="1"/>
      <c r="W131" s="1"/>
      <c r="X131" s="1"/>
      <c r="Y131" s="1"/>
      <c r="Z131" s="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</row>
    <row r="132" spans="1:38" ht="12.75" customHeight="1">
      <c r="A132" s="123" t="s">
        <v>596</v>
      </c>
      <c r="B132" s="123"/>
      <c r="C132" s="123"/>
      <c r="D132" s="123"/>
      <c r="E132" s="41"/>
      <c r="F132" s="131" t="s">
        <v>598</v>
      </c>
      <c r="G132" s="56"/>
      <c r="H132" s="56"/>
      <c r="I132" s="56"/>
      <c r="J132" s="6"/>
      <c r="K132" s="149"/>
      <c r="L132" s="150"/>
      <c r="M132" s="6"/>
      <c r="N132" s="113"/>
      <c r="O132" s="175"/>
      <c r="P132" s="1"/>
      <c r="Q132" s="1"/>
      <c r="R132" s="6"/>
      <c r="S132" s="1"/>
      <c r="T132" s="1"/>
      <c r="U132" s="1"/>
      <c r="V132" s="1"/>
      <c r="W132" s="1"/>
      <c r="X132" s="1"/>
      <c r="Y132" s="1"/>
    </row>
    <row r="133" spans="1:38" ht="12.75" customHeight="1">
      <c r="A133" s="130" t="s">
        <v>597</v>
      </c>
      <c r="B133" s="123"/>
      <c r="C133" s="123"/>
      <c r="D133" s="123"/>
      <c r="E133" s="6"/>
      <c r="F133" s="131" t="s">
        <v>600</v>
      </c>
      <c r="G133" s="6"/>
      <c r="H133" s="6" t="s">
        <v>819</v>
      </c>
      <c r="I133" s="6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0"/>
      <c r="B134" s="123"/>
      <c r="C134" s="123"/>
      <c r="D134" s="123"/>
      <c r="E134" s="6"/>
      <c r="F134" s="131"/>
      <c r="G134" s="6"/>
      <c r="H134" s="6"/>
      <c r="I134" s="6"/>
      <c r="J134" s="1"/>
      <c r="K134" s="6"/>
      <c r="L134" s="6"/>
      <c r="M134" s="6"/>
      <c r="N134" s="1"/>
      <c r="O134" s="1"/>
      <c r="Q134" s="1"/>
      <c r="R134" s="5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"/>
      <c r="B135" s="138" t="s">
        <v>617</v>
      </c>
      <c r="C135" s="138"/>
      <c r="D135" s="138"/>
      <c r="E135" s="138"/>
      <c r="F135" s="139"/>
      <c r="G135" s="6"/>
      <c r="H135" s="6"/>
      <c r="I135" s="140"/>
      <c r="J135" s="141"/>
      <c r="K135" s="142"/>
      <c r="L135" s="141"/>
      <c r="M135" s="6"/>
      <c r="N135" s="1"/>
      <c r="O135" s="1"/>
      <c r="Q135" s="1"/>
      <c r="R135" s="5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5" t="s">
        <v>16</v>
      </c>
      <c r="B136" s="96" t="s">
        <v>568</v>
      </c>
      <c r="C136" s="96"/>
      <c r="D136" s="97" t="s">
        <v>579</v>
      </c>
      <c r="E136" s="96" t="s">
        <v>580</v>
      </c>
      <c r="F136" s="96" t="s">
        <v>581</v>
      </c>
      <c r="G136" s="96" t="s">
        <v>602</v>
      </c>
      <c r="H136" s="96" t="s">
        <v>583</v>
      </c>
      <c r="I136" s="96" t="s">
        <v>584</v>
      </c>
      <c r="J136" s="176" t="s">
        <v>585</v>
      </c>
      <c r="K136" s="143" t="s">
        <v>603</v>
      </c>
      <c r="L136" s="153" t="s">
        <v>611</v>
      </c>
      <c r="M136" s="96" t="s">
        <v>612</v>
      </c>
      <c r="N136" s="144" t="s">
        <v>587</v>
      </c>
      <c r="O136" s="98" t="s">
        <v>588</v>
      </c>
      <c r="P136" s="96" t="s">
        <v>589</v>
      </c>
      <c r="Q136" s="97" t="s">
        <v>590</v>
      </c>
      <c r="R136" s="56"/>
      <c r="S136" s="1"/>
      <c r="T136" s="1"/>
      <c r="U136" s="1"/>
      <c r="V136" s="1"/>
      <c r="W136" s="1"/>
      <c r="X136" s="1"/>
      <c r="Y136" s="1"/>
      <c r="Z136" s="1"/>
    </row>
    <row r="137" spans="1:38" ht="14.25" customHeight="1">
      <c r="A137" s="105"/>
      <c r="B137" s="106"/>
      <c r="C137" s="177"/>
      <c r="D137" s="107"/>
      <c r="E137" s="108"/>
      <c r="F137" s="178"/>
      <c r="G137" s="105"/>
      <c r="H137" s="108"/>
      <c r="I137" s="109"/>
      <c r="J137" s="179"/>
      <c r="K137" s="179"/>
      <c r="L137" s="180"/>
      <c r="M137" s="103"/>
      <c r="N137" s="180"/>
      <c r="O137" s="181"/>
      <c r="P137" s="182"/>
      <c r="Q137" s="183"/>
      <c r="R137" s="148"/>
      <c r="S137" s="117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38" ht="14.25" customHeight="1">
      <c r="A138" s="105"/>
      <c r="B138" s="106"/>
      <c r="C138" s="177"/>
      <c r="D138" s="107"/>
      <c r="E138" s="108"/>
      <c r="F138" s="178"/>
      <c r="G138" s="105"/>
      <c r="H138" s="108"/>
      <c r="I138" s="109"/>
      <c r="J138" s="179"/>
      <c r="K138" s="179"/>
      <c r="L138" s="180"/>
      <c r="M138" s="103"/>
      <c r="N138" s="180"/>
      <c r="O138" s="181"/>
      <c r="P138" s="182"/>
      <c r="Q138" s="183"/>
      <c r="R138" s="148"/>
      <c r="S138" s="117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38" ht="14.25" customHeight="1">
      <c r="A139" s="105"/>
      <c r="B139" s="106"/>
      <c r="C139" s="177"/>
      <c r="D139" s="107"/>
      <c r="E139" s="108"/>
      <c r="F139" s="178"/>
      <c r="G139" s="105"/>
      <c r="H139" s="108"/>
      <c r="I139" s="109"/>
      <c r="J139" s="179"/>
      <c r="K139" s="179"/>
      <c r="L139" s="180"/>
      <c r="M139" s="103"/>
      <c r="N139" s="180"/>
      <c r="O139" s="181"/>
      <c r="P139" s="182"/>
      <c r="Q139" s="183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5"/>
      <c r="B140" s="106"/>
      <c r="C140" s="177"/>
      <c r="D140" s="107"/>
      <c r="E140" s="108"/>
      <c r="F140" s="179"/>
      <c r="G140" s="105"/>
      <c r="H140" s="108"/>
      <c r="I140" s="109"/>
      <c r="J140" s="179"/>
      <c r="K140" s="179"/>
      <c r="L140" s="180"/>
      <c r="M140" s="103"/>
      <c r="N140" s="180"/>
      <c r="O140" s="181"/>
      <c r="P140" s="182"/>
      <c r="Q140" s="183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05"/>
      <c r="B141" s="106"/>
      <c r="C141" s="177"/>
      <c r="D141" s="107"/>
      <c r="E141" s="108"/>
      <c r="F141" s="179"/>
      <c r="G141" s="105"/>
      <c r="H141" s="108"/>
      <c r="I141" s="109"/>
      <c r="J141" s="179"/>
      <c r="K141" s="179"/>
      <c r="L141" s="180"/>
      <c r="M141" s="103"/>
      <c r="N141" s="180"/>
      <c r="O141" s="181"/>
      <c r="P141" s="182"/>
      <c r="Q141" s="183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05"/>
      <c r="B142" s="106"/>
      <c r="C142" s="177"/>
      <c r="D142" s="107"/>
      <c r="E142" s="108"/>
      <c r="F142" s="178"/>
      <c r="G142" s="105"/>
      <c r="H142" s="108"/>
      <c r="I142" s="109"/>
      <c r="J142" s="179"/>
      <c r="K142" s="179"/>
      <c r="L142" s="180"/>
      <c r="M142" s="103"/>
      <c r="N142" s="180"/>
      <c r="O142" s="181"/>
      <c r="P142" s="182"/>
      <c r="Q142" s="183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05"/>
      <c r="B143" s="106"/>
      <c r="C143" s="177"/>
      <c r="D143" s="107"/>
      <c r="E143" s="108"/>
      <c r="F143" s="178"/>
      <c r="G143" s="105"/>
      <c r="H143" s="108"/>
      <c r="I143" s="109"/>
      <c r="J143" s="179"/>
      <c r="K143" s="179"/>
      <c r="L143" s="179"/>
      <c r="M143" s="179"/>
      <c r="N143" s="180"/>
      <c r="O143" s="184"/>
      <c r="P143" s="182"/>
      <c r="Q143" s="183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05"/>
      <c r="B144" s="106"/>
      <c r="C144" s="177"/>
      <c r="D144" s="107"/>
      <c r="E144" s="108"/>
      <c r="F144" s="179"/>
      <c r="G144" s="105"/>
      <c r="H144" s="108"/>
      <c r="I144" s="109"/>
      <c r="J144" s="179"/>
      <c r="K144" s="179"/>
      <c r="L144" s="180"/>
      <c r="M144" s="103"/>
      <c r="N144" s="180"/>
      <c r="O144" s="181"/>
      <c r="P144" s="182"/>
      <c r="Q144" s="183"/>
      <c r="R144" s="148"/>
      <c r="S144" s="117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05"/>
      <c r="B145" s="106"/>
      <c r="C145" s="177"/>
      <c r="D145" s="107"/>
      <c r="E145" s="108"/>
      <c r="F145" s="178"/>
      <c r="G145" s="105"/>
      <c r="H145" s="108"/>
      <c r="I145" s="109"/>
      <c r="J145" s="185"/>
      <c r="K145" s="185"/>
      <c r="L145" s="185"/>
      <c r="M145" s="185"/>
      <c r="N145" s="186"/>
      <c r="O145" s="181"/>
      <c r="P145" s="110"/>
      <c r="Q145" s="183"/>
      <c r="R145" s="148"/>
      <c r="S145" s="117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130"/>
      <c r="B146" s="123"/>
      <c r="C146" s="123"/>
      <c r="D146" s="123"/>
      <c r="E146" s="6"/>
      <c r="F146" s="131"/>
      <c r="G146" s="6"/>
      <c r="H146" s="6"/>
      <c r="I146" s="6"/>
      <c r="J146" s="1"/>
      <c r="K146" s="6"/>
      <c r="L146" s="6"/>
      <c r="M146" s="6"/>
      <c r="N146" s="1"/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12.75" customHeight="1">
      <c r="A147" s="130"/>
      <c r="B147" s="123"/>
      <c r="C147" s="123"/>
      <c r="D147" s="123"/>
      <c r="E147" s="6"/>
      <c r="F147" s="131"/>
      <c r="G147" s="56"/>
      <c r="H147" s="41"/>
      <c r="I147" s="56"/>
      <c r="J147" s="6"/>
      <c r="K147" s="149"/>
      <c r="L147" s="150"/>
      <c r="M147" s="6"/>
      <c r="N147" s="113"/>
      <c r="O147" s="15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56"/>
      <c r="B148" s="112"/>
      <c r="C148" s="112"/>
      <c r="D148" s="41"/>
      <c r="E148" s="56"/>
      <c r="F148" s="56"/>
      <c r="G148" s="56"/>
      <c r="H148" s="41"/>
      <c r="I148" s="56"/>
      <c r="J148" s="6"/>
      <c r="K148" s="149"/>
      <c r="L148" s="150"/>
      <c r="M148" s="6"/>
      <c r="N148" s="113"/>
      <c r="O148" s="15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41"/>
      <c r="B149" s="187" t="s">
        <v>618</v>
      </c>
      <c r="C149" s="187"/>
      <c r="D149" s="187"/>
      <c r="E149" s="187"/>
      <c r="F149" s="6"/>
      <c r="G149" s="6"/>
      <c r="H149" s="141"/>
      <c r="I149" s="6"/>
      <c r="J149" s="141"/>
      <c r="K149" s="142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38.25" customHeight="1">
      <c r="A150" s="95" t="s">
        <v>16</v>
      </c>
      <c r="B150" s="96" t="s">
        <v>568</v>
      </c>
      <c r="C150" s="96"/>
      <c r="D150" s="97" t="s">
        <v>579</v>
      </c>
      <c r="E150" s="96" t="s">
        <v>580</v>
      </c>
      <c r="F150" s="96" t="s">
        <v>581</v>
      </c>
      <c r="G150" s="96" t="s">
        <v>619</v>
      </c>
      <c r="H150" s="96" t="s">
        <v>620</v>
      </c>
      <c r="I150" s="96" t="s">
        <v>584</v>
      </c>
      <c r="J150" s="188" t="s">
        <v>585</v>
      </c>
      <c r="K150" s="96" t="s">
        <v>586</v>
      </c>
      <c r="L150" s="96" t="s">
        <v>621</v>
      </c>
      <c r="M150" s="96" t="s">
        <v>589</v>
      </c>
      <c r="N150" s="97" t="s">
        <v>590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89">
        <v>1</v>
      </c>
      <c r="B151" s="190">
        <v>41579</v>
      </c>
      <c r="C151" s="190"/>
      <c r="D151" s="191" t="s">
        <v>622</v>
      </c>
      <c r="E151" s="192" t="s">
        <v>623</v>
      </c>
      <c r="F151" s="193">
        <v>82</v>
      </c>
      <c r="G151" s="192" t="s">
        <v>624</v>
      </c>
      <c r="H151" s="192">
        <v>100</v>
      </c>
      <c r="I151" s="194">
        <v>100</v>
      </c>
      <c r="J151" s="195" t="s">
        <v>625</v>
      </c>
      <c r="K151" s="196">
        <f t="shared" ref="K151:K203" si="106">H151-F151</f>
        <v>18</v>
      </c>
      <c r="L151" s="197">
        <f t="shared" ref="L151:L203" si="107">K151/F151</f>
        <v>0.21951219512195122</v>
      </c>
      <c r="M151" s="192" t="s">
        <v>591</v>
      </c>
      <c r="N151" s="198">
        <v>42657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89">
        <v>2</v>
      </c>
      <c r="B152" s="190">
        <v>41794</v>
      </c>
      <c r="C152" s="190"/>
      <c r="D152" s="191" t="s">
        <v>626</v>
      </c>
      <c r="E152" s="192" t="s">
        <v>593</v>
      </c>
      <c r="F152" s="193">
        <v>257</v>
      </c>
      <c r="G152" s="192" t="s">
        <v>624</v>
      </c>
      <c r="H152" s="192">
        <v>300</v>
      </c>
      <c r="I152" s="194">
        <v>300</v>
      </c>
      <c r="J152" s="195" t="s">
        <v>625</v>
      </c>
      <c r="K152" s="196">
        <f t="shared" si="106"/>
        <v>43</v>
      </c>
      <c r="L152" s="197">
        <f t="shared" si="107"/>
        <v>0.16731517509727625</v>
      </c>
      <c r="M152" s="192" t="s">
        <v>591</v>
      </c>
      <c r="N152" s="198">
        <v>41822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89">
        <v>3</v>
      </c>
      <c r="B153" s="190">
        <v>41828</v>
      </c>
      <c r="C153" s="190"/>
      <c r="D153" s="191" t="s">
        <v>627</v>
      </c>
      <c r="E153" s="192" t="s">
        <v>593</v>
      </c>
      <c r="F153" s="193">
        <v>393</v>
      </c>
      <c r="G153" s="192" t="s">
        <v>624</v>
      </c>
      <c r="H153" s="192">
        <v>468</v>
      </c>
      <c r="I153" s="194">
        <v>468</v>
      </c>
      <c r="J153" s="195" t="s">
        <v>625</v>
      </c>
      <c r="K153" s="196">
        <f t="shared" si="106"/>
        <v>75</v>
      </c>
      <c r="L153" s="197">
        <f t="shared" si="107"/>
        <v>0.19083969465648856</v>
      </c>
      <c r="M153" s="192" t="s">
        <v>591</v>
      </c>
      <c r="N153" s="198">
        <v>41863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89">
        <v>4</v>
      </c>
      <c r="B154" s="190">
        <v>41857</v>
      </c>
      <c r="C154" s="190"/>
      <c r="D154" s="191" t="s">
        <v>628</v>
      </c>
      <c r="E154" s="192" t="s">
        <v>593</v>
      </c>
      <c r="F154" s="193">
        <v>205</v>
      </c>
      <c r="G154" s="192" t="s">
        <v>624</v>
      </c>
      <c r="H154" s="192">
        <v>275</v>
      </c>
      <c r="I154" s="194">
        <v>250</v>
      </c>
      <c r="J154" s="195" t="s">
        <v>625</v>
      </c>
      <c r="K154" s="196">
        <f t="shared" si="106"/>
        <v>70</v>
      </c>
      <c r="L154" s="197">
        <f t="shared" si="107"/>
        <v>0.34146341463414637</v>
      </c>
      <c r="M154" s="192" t="s">
        <v>591</v>
      </c>
      <c r="N154" s="198">
        <v>41962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89">
        <v>5</v>
      </c>
      <c r="B155" s="190">
        <v>41886</v>
      </c>
      <c r="C155" s="190"/>
      <c r="D155" s="191" t="s">
        <v>629</v>
      </c>
      <c r="E155" s="192" t="s">
        <v>593</v>
      </c>
      <c r="F155" s="193">
        <v>162</v>
      </c>
      <c r="G155" s="192" t="s">
        <v>624</v>
      </c>
      <c r="H155" s="192">
        <v>190</v>
      </c>
      <c r="I155" s="194">
        <v>190</v>
      </c>
      <c r="J155" s="195" t="s">
        <v>625</v>
      </c>
      <c r="K155" s="196">
        <f t="shared" si="106"/>
        <v>28</v>
      </c>
      <c r="L155" s="197">
        <f t="shared" si="107"/>
        <v>0.1728395061728395</v>
      </c>
      <c r="M155" s="192" t="s">
        <v>591</v>
      </c>
      <c r="N155" s="198">
        <v>42006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89">
        <v>6</v>
      </c>
      <c r="B156" s="190">
        <v>41886</v>
      </c>
      <c r="C156" s="190"/>
      <c r="D156" s="191" t="s">
        <v>630</v>
      </c>
      <c r="E156" s="192" t="s">
        <v>593</v>
      </c>
      <c r="F156" s="193">
        <v>75</v>
      </c>
      <c r="G156" s="192" t="s">
        <v>624</v>
      </c>
      <c r="H156" s="192">
        <v>91.5</v>
      </c>
      <c r="I156" s="194" t="s">
        <v>631</v>
      </c>
      <c r="J156" s="195" t="s">
        <v>632</v>
      </c>
      <c r="K156" s="196">
        <f t="shared" si="106"/>
        <v>16.5</v>
      </c>
      <c r="L156" s="197">
        <f t="shared" si="107"/>
        <v>0.22</v>
      </c>
      <c r="M156" s="192" t="s">
        <v>591</v>
      </c>
      <c r="N156" s="198">
        <v>41954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89">
        <v>7</v>
      </c>
      <c r="B157" s="190">
        <v>41913</v>
      </c>
      <c r="C157" s="190"/>
      <c r="D157" s="191" t="s">
        <v>633</v>
      </c>
      <c r="E157" s="192" t="s">
        <v>593</v>
      </c>
      <c r="F157" s="193">
        <v>850</v>
      </c>
      <c r="G157" s="192" t="s">
        <v>624</v>
      </c>
      <c r="H157" s="192">
        <v>982.5</v>
      </c>
      <c r="I157" s="194">
        <v>1050</v>
      </c>
      <c r="J157" s="195" t="s">
        <v>634</v>
      </c>
      <c r="K157" s="196">
        <f t="shared" si="106"/>
        <v>132.5</v>
      </c>
      <c r="L157" s="197">
        <f t="shared" si="107"/>
        <v>0.15588235294117647</v>
      </c>
      <c r="M157" s="192" t="s">
        <v>591</v>
      </c>
      <c r="N157" s="198">
        <v>42039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89">
        <v>8</v>
      </c>
      <c r="B158" s="190">
        <v>41913</v>
      </c>
      <c r="C158" s="190"/>
      <c r="D158" s="191" t="s">
        <v>635</v>
      </c>
      <c r="E158" s="192" t="s">
        <v>593</v>
      </c>
      <c r="F158" s="193">
        <v>475</v>
      </c>
      <c r="G158" s="192" t="s">
        <v>624</v>
      </c>
      <c r="H158" s="192">
        <v>515</v>
      </c>
      <c r="I158" s="194">
        <v>600</v>
      </c>
      <c r="J158" s="195" t="s">
        <v>636</v>
      </c>
      <c r="K158" s="196">
        <f t="shared" si="106"/>
        <v>40</v>
      </c>
      <c r="L158" s="197">
        <f t="shared" si="107"/>
        <v>8.4210526315789472E-2</v>
      </c>
      <c r="M158" s="192" t="s">
        <v>591</v>
      </c>
      <c r="N158" s="198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89">
        <v>9</v>
      </c>
      <c r="B159" s="190">
        <v>41913</v>
      </c>
      <c r="C159" s="190"/>
      <c r="D159" s="191" t="s">
        <v>637</v>
      </c>
      <c r="E159" s="192" t="s">
        <v>593</v>
      </c>
      <c r="F159" s="193">
        <v>86</v>
      </c>
      <c r="G159" s="192" t="s">
        <v>624</v>
      </c>
      <c r="H159" s="192">
        <v>99</v>
      </c>
      <c r="I159" s="194">
        <v>140</v>
      </c>
      <c r="J159" s="195" t="s">
        <v>638</v>
      </c>
      <c r="K159" s="196">
        <f t="shared" si="106"/>
        <v>13</v>
      </c>
      <c r="L159" s="197">
        <f t="shared" si="107"/>
        <v>0.15116279069767441</v>
      </c>
      <c r="M159" s="192" t="s">
        <v>591</v>
      </c>
      <c r="N159" s="198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89">
        <v>10</v>
      </c>
      <c r="B160" s="190">
        <v>41926</v>
      </c>
      <c r="C160" s="190"/>
      <c r="D160" s="191" t="s">
        <v>639</v>
      </c>
      <c r="E160" s="192" t="s">
        <v>593</v>
      </c>
      <c r="F160" s="193">
        <v>496.6</v>
      </c>
      <c r="G160" s="192" t="s">
        <v>624</v>
      </c>
      <c r="H160" s="192">
        <v>621</v>
      </c>
      <c r="I160" s="194">
        <v>580</v>
      </c>
      <c r="J160" s="195" t="s">
        <v>625</v>
      </c>
      <c r="K160" s="196">
        <f t="shared" si="106"/>
        <v>124.39999999999998</v>
      </c>
      <c r="L160" s="197">
        <f t="shared" si="107"/>
        <v>0.25050342327829234</v>
      </c>
      <c r="M160" s="192" t="s">
        <v>591</v>
      </c>
      <c r="N160" s="198">
        <v>42605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11</v>
      </c>
      <c r="B161" s="190">
        <v>41926</v>
      </c>
      <c r="C161" s="190"/>
      <c r="D161" s="191" t="s">
        <v>640</v>
      </c>
      <c r="E161" s="192" t="s">
        <v>593</v>
      </c>
      <c r="F161" s="193">
        <v>2481.9</v>
      </c>
      <c r="G161" s="192" t="s">
        <v>624</v>
      </c>
      <c r="H161" s="192">
        <v>2840</v>
      </c>
      <c r="I161" s="194">
        <v>2870</v>
      </c>
      <c r="J161" s="195" t="s">
        <v>641</v>
      </c>
      <c r="K161" s="196">
        <f t="shared" si="106"/>
        <v>358.09999999999991</v>
      </c>
      <c r="L161" s="197">
        <f t="shared" si="107"/>
        <v>0.14428462065353154</v>
      </c>
      <c r="M161" s="192" t="s">
        <v>591</v>
      </c>
      <c r="N161" s="198">
        <v>42017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12</v>
      </c>
      <c r="B162" s="190">
        <v>41928</v>
      </c>
      <c r="C162" s="190"/>
      <c r="D162" s="191" t="s">
        <v>642</v>
      </c>
      <c r="E162" s="192" t="s">
        <v>593</v>
      </c>
      <c r="F162" s="193">
        <v>84.5</v>
      </c>
      <c r="G162" s="192" t="s">
        <v>624</v>
      </c>
      <c r="H162" s="192">
        <v>93</v>
      </c>
      <c r="I162" s="194">
        <v>110</v>
      </c>
      <c r="J162" s="195" t="s">
        <v>643</v>
      </c>
      <c r="K162" s="196">
        <f t="shared" si="106"/>
        <v>8.5</v>
      </c>
      <c r="L162" s="197">
        <f t="shared" si="107"/>
        <v>0.10059171597633136</v>
      </c>
      <c r="M162" s="192" t="s">
        <v>591</v>
      </c>
      <c r="N162" s="198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13</v>
      </c>
      <c r="B163" s="190">
        <v>41928</v>
      </c>
      <c r="C163" s="190"/>
      <c r="D163" s="191" t="s">
        <v>644</v>
      </c>
      <c r="E163" s="192" t="s">
        <v>593</v>
      </c>
      <c r="F163" s="193">
        <v>401</v>
      </c>
      <c r="G163" s="192" t="s">
        <v>624</v>
      </c>
      <c r="H163" s="192">
        <v>428</v>
      </c>
      <c r="I163" s="194">
        <v>450</v>
      </c>
      <c r="J163" s="195" t="s">
        <v>645</v>
      </c>
      <c r="K163" s="196">
        <f t="shared" si="106"/>
        <v>27</v>
      </c>
      <c r="L163" s="197">
        <f t="shared" si="107"/>
        <v>6.7331670822942641E-2</v>
      </c>
      <c r="M163" s="192" t="s">
        <v>591</v>
      </c>
      <c r="N163" s="198">
        <v>42020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14</v>
      </c>
      <c r="B164" s="190">
        <v>41928</v>
      </c>
      <c r="C164" s="190"/>
      <c r="D164" s="191" t="s">
        <v>646</v>
      </c>
      <c r="E164" s="192" t="s">
        <v>593</v>
      </c>
      <c r="F164" s="193">
        <v>101</v>
      </c>
      <c r="G164" s="192" t="s">
        <v>624</v>
      </c>
      <c r="H164" s="192">
        <v>112</v>
      </c>
      <c r="I164" s="194">
        <v>120</v>
      </c>
      <c r="J164" s="195" t="s">
        <v>647</v>
      </c>
      <c r="K164" s="196">
        <f t="shared" si="106"/>
        <v>11</v>
      </c>
      <c r="L164" s="197">
        <f t="shared" si="107"/>
        <v>0.10891089108910891</v>
      </c>
      <c r="M164" s="192" t="s">
        <v>591</v>
      </c>
      <c r="N164" s="198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15</v>
      </c>
      <c r="B165" s="190">
        <v>41954</v>
      </c>
      <c r="C165" s="190"/>
      <c r="D165" s="191" t="s">
        <v>648</v>
      </c>
      <c r="E165" s="192" t="s">
        <v>593</v>
      </c>
      <c r="F165" s="193">
        <v>59</v>
      </c>
      <c r="G165" s="192" t="s">
        <v>624</v>
      </c>
      <c r="H165" s="192">
        <v>76</v>
      </c>
      <c r="I165" s="194">
        <v>76</v>
      </c>
      <c r="J165" s="195" t="s">
        <v>625</v>
      </c>
      <c r="K165" s="196">
        <f t="shared" si="106"/>
        <v>17</v>
      </c>
      <c r="L165" s="197">
        <f t="shared" si="107"/>
        <v>0.28813559322033899</v>
      </c>
      <c r="M165" s="192" t="s">
        <v>591</v>
      </c>
      <c r="N165" s="198">
        <v>43032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16</v>
      </c>
      <c r="B166" s="190">
        <v>41954</v>
      </c>
      <c r="C166" s="190"/>
      <c r="D166" s="191" t="s">
        <v>637</v>
      </c>
      <c r="E166" s="192" t="s">
        <v>593</v>
      </c>
      <c r="F166" s="193">
        <v>99</v>
      </c>
      <c r="G166" s="192" t="s">
        <v>624</v>
      </c>
      <c r="H166" s="192">
        <v>120</v>
      </c>
      <c r="I166" s="194">
        <v>120</v>
      </c>
      <c r="J166" s="195" t="s">
        <v>605</v>
      </c>
      <c r="K166" s="196">
        <f t="shared" si="106"/>
        <v>21</v>
      </c>
      <c r="L166" s="197">
        <f t="shared" si="107"/>
        <v>0.21212121212121213</v>
      </c>
      <c r="M166" s="192" t="s">
        <v>591</v>
      </c>
      <c r="N166" s="198">
        <v>41960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17</v>
      </c>
      <c r="B167" s="190">
        <v>41956</v>
      </c>
      <c r="C167" s="190"/>
      <c r="D167" s="191" t="s">
        <v>649</v>
      </c>
      <c r="E167" s="192" t="s">
        <v>593</v>
      </c>
      <c r="F167" s="193">
        <v>22</v>
      </c>
      <c r="G167" s="192" t="s">
        <v>624</v>
      </c>
      <c r="H167" s="192">
        <v>33.549999999999997</v>
      </c>
      <c r="I167" s="194">
        <v>32</v>
      </c>
      <c r="J167" s="195" t="s">
        <v>650</v>
      </c>
      <c r="K167" s="196">
        <f t="shared" si="106"/>
        <v>11.549999999999997</v>
      </c>
      <c r="L167" s="197">
        <f t="shared" si="107"/>
        <v>0.52499999999999991</v>
      </c>
      <c r="M167" s="192" t="s">
        <v>591</v>
      </c>
      <c r="N167" s="198">
        <v>42188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18</v>
      </c>
      <c r="B168" s="190">
        <v>41976</v>
      </c>
      <c r="C168" s="190"/>
      <c r="D168" s="191" t="s">
        <v>651</v>
      </c>
      <c r="E168" s="192" t="s">
        <v>593</v>
      </c>
      <c r="F168" s="193">
        <v>440</v>
      </c>
      <c r="G168" s="192" t="s">
        <v>624</v>
      </c>
      <c r="H168" s="192">
        <v>520</v>
      </c>
      <c r="I168" s="194">
        <v>520</v>
      </c>
      <c r="J168" s="195" t="s">
        <v>652</v>
      </c>
      <c r="K168" s="196">
        <f t="shared" si="106"/>
        <v>80</v>
      </c>
      <c r="L168" s="197">
        <f t="shared" si="107"/>
        <v>0.18181818181818182</v>
      </c>
      <c r="M168" s="192" t="s">
        <v>591</v>
      </c>
      <c r="N168" s="198">
        <v>42208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19</v>
      </c>
      <c r="B169" s="190">
        <v>41976</v>
      </c>
      <c r="C169" s="190"/>
      <c r="D169" s="191" t="s">
        <v>653</v>
      </c>
      <c r="E169" s="192" t="s">
        <v>593</v>
      </c>
      <c r="F169" s="193">
        <v>360</v>
      </c>
      <c r="G169" s="192" t="s">
        <v>624</v>
      </c>
      <c r="H169" s="192">
        <v>427</v>
      </c>
      <c r="I169" s="194">
        <v>425</v>
      </c>
      <c r="J169" s="195" t="s">
        <v>654</v>
      </c>
      <c r="K169" s="196">
        <f t="shared" si="106"/>
        <v>67</v>
      </c>
      <c r="L169" s="197">
        <f t="shared" si="107"/>
        <v>0.18611111111111112</v>
      </c>
      <c r="M169" s="192" t="s">
        <v>591</v>
      </c>
      <c r="N169" s="198">
        <v>42058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20</v>
      </c>
      <c r="B170" s="190">
        <v>42012</v>
      </c>
      <c r="C170" s="190"/>
      <c r="D170" s="191" t="s">
        <v>655</v>
      </c>
      <c r="E170" s="192" t="s">
        <v>593</v>
      </c>
      <c r="F170" s="193">
        <v>360</v>
      </c>
      <c r="G170" s="192" t="s">
        <v>624</v>
      </c>
      <c r="H170" s="192">
        <v>455</v>
      </c>
      <c r="I170" s="194">
        <v>420</v>
      </c>
      <c r="J170" s="195" t="s">
        <v>656</v>
      </c>
      <c r="K170" s="196">
        <f t="shared" si="106"/>
        <v>95</v>
      </c>
      <c r="L170" s="197">
        <f t="shared" si="107"/>
        <v>0.2638888888888889</v>
      </c>
      <c r="M170" s="192" t="s">
        <v>591</v>
      </c>
      <c r="N170" s="198">
        <v>42024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21</v>
      </c>
      <c r="B171" s="190">
        <v>42012</v>
      </c>
      <c r="C171" s="190"/>
      <c r="D171" s="191" t="s">
        <v>657</v>
      </c>
      <c r="E171" s="192" t="s">
        <v>593</v>
      </c>
      <c r="F171" s="193">
        <v>130</v>
      </c>
      <c r="G171" s="192"/>
      <c r="H171" s="192">
        <v>175.5</v>
      </c>
      <c r="I171" s="194">
        <v>165</v>
      </c>
      <c r="J171" s="195" t="s">
        <v>658</v>
      </c>
      <c r="K171" s="196">
        <f t="shared" si="106"/>
        <v>45.5</v>
      </c>
      <c r="L171" s="197">
        <f t="shared" si="107"/>
        <v>0.35</v>
      </c>
      <c r="M171" s="192" t="s">
        <v>591</v>
      </c>
      <c r="N171" s="198">
        <v>43088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22</v>
      </c>
      <c r="B172" s="190">
        <v>42040</v>
      </c>
      <c r="C172" s="190"/>
      <c r="D172" s="191" t="s">
        <v>383</v>
      </c>
      <c r="E172" s="192" t="s">
        <v>623</v>
      </c>
      <c r="F172" s="193">
        <v>98</v>
      </c>
      <c r="G172" s="192"/>
      <c r="H172" s="192">
        <v>120</v>
      </c>
      <c r="I172" s="194">
        <v>120</v>
      </c>
      <c r="J172" s="195" t="s">
        <v>625</v>
      </c>
      <c r="K172" s="196">
        <f t="shared" si="106"/>
        <v>22</v>
      </c>
      <c r="L172" s="197">
        <f t="shared" si="107"/>
        <v>0.22448979591836735</v>
      </c>
      <c r="M172" s="192" t="s">
        <v>591</v>
      </c>
      <c r="N172" s="198">
        <v>42753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23</v>
      </c>
      <c r="B173" s="190">
        <v>42040</v>
      </c>
      <c r="C173" s="190"/>
      <c r="D173" s="191" t="s">
        <v>659</v>
      </c>
      <c r="E173" s="192" t="s">
        <v>623</v>
      </c>
      <c r="F173" s="193">
        <v>196</v>
      </c>
      <c r="G173" s="192"/>
      <c r="H173" s="192">
        <v>262</v>
      </c>
      <c r="I173" s="194">
        <v>255</v>
      </c>
      <c r="J173" s="195" t="s">
        <v>625</v>
      </c>
      <c r="K173" s="196">
        <f t="shared" si="106"/>
        <v>66</v>
      </c>
      <c r="L173" s="197">
        <f t="shared" si="107"/>
        <v>0.33673469387755101</v>
      </c>
      <c r="M173" s="192" t="s">
        <v>591</v>
      </c>
      <c r="N173" s="198">
        <v>42599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9">
        <v>24</v>
      </c>
      <c r="B174" s="200">
        <v>42067</v>
      </c>
      <c r="C174" s="200"/>
      <c r="D174" s="201" t="s">
        <v>382</v>
      </c>
      <c r="E174" s="202" t="s">
        <v>623</v>
      </c>
      <c r="F174" s="203">
        <v>235</v>
      </c>
      <c r="G174" s="203"/>
      <c r="H174" s="204">
        <v>77</v>
      </c>
      <c r="I174" s="204" t="s">
        <v>660</v>
      </c>
      <c r="J174" s="205" t="s">
        <v>661</v>
      </c>
      <c r="K174" s="206">
        <f t="shared" si="106"/>
        <v>-158</v>
      </c>
      <c r="L174" s="207">
        <f t="shared" si="107"/>
        <v>-0.67234042553191486</v>
      </c>
      <c r="M174" s="203" t="s">
        <v>604</v>
      </c>
      <c r="N174" s="200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25</v>
      </c>
      <c r="B175" s="190">
        <v>42067</v>
      </c>
      <c r="C175" s="190"/>
      <c r="D175" s="191" t="s">
        <v>662</v>
      </c>
      <c r="E175" s="192" t="s">
        <v>623</v>
      </c>
      <c r="F175" s="193">
        <v>185</v>
      </c>
      <c r="G175" s="192"/>
      <c r="H175" s="192">
        <v>224</v>
      </c>
      <c r="I175" s="194" t="s">
        <v>663</v>
      </c>
      <c r="J175" s="195" t="s">
        <v>625</v>
      </c>
      <c r="K175" s="196">
        <f t="shared" si="106"/>
        <v>39</v>
      </c>
      <c r="L175" s="197">
        <f t="shared" si="107"/>
        <v>0.21081081081081082</v>
      </c>
      <c r="M175" s="192" t="s">
        <v>591</v>
      </c>
      <c r="N175" s="198">
        <v>42647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9">
        <v>26</v>
      </c>
      <c r="B176" s="200">
        <v>42090</v>
      </c>
      <c r="C176" s="200"/>
      <c r="D176" s="208" t="s">
        <v>664</v>
      </c>
      <c r="E176" s="203" t="s">
        <v>623</v>
      </c>
      <c r="F176" s="203">
        <v>49.5</v>
      </c>
      <c r="G176" s="204"/>
      <c r="H176" s="204">
        <v>15.85</v>
      </c>
      <c r="I176" s="204">
        <v>67</v>
      </c>
      <c r="J176" s="205" t="s">
        <v>665</v>
      </c>
      <c r="K176" s="204">
        <f t="shared" si="106"/>
        <v>-33.65</v>
      </c>
      <c r="L176" s="209">
        <f t="shared" si="107"/>
        <v>-0.67979797979797973</v>
      </c>
      <c r="M176" s="203" t="s">
        <v>604</v>
      </c>
      <c r="N176" s="210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27</v>
      </c>
      <c r="B177" s="190">
        <v>42093</v>
      </c>
      <c r="C177" s="190"/>
      <c r="D177" s="191" t="s">
        <v>666</v>
      </c>
      <c r="E177" s="192" t="s">
        <v>623</v>
      </c>
      <c r="F177" s="193">
        <v>183.5</v>
      </c>
      <c r="G177" s="192"/>
      <c r="H177" s="192">
        <v>219</v>
      </c>
      <c r="I177" s="194">
        <v>218</v>
      </c>
      <c r="J177" s="195" t="s">
        <v>667</v>
      </c>
      <c r="K177" s="196">
        <f t="shared" si="106"/>
        <v>35.5</v>
      </c>
      <c r="L177" s="197">
        <f t="shared" si="107"/>
        <v>0.19346049046321526</v>
      </c>
      <c r="M177" s="192" t="s">
        <v>591</v>
      </c>
      <c r="N177" s="198">
        <v>42103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28</v>
      </c>
      <c r="B178" s="190">
        <v>42114</v>
      </c>
      <c r="C178" s="190"/>
      <c r="D178" s="191" t="s">
        <v>668</v>
      </c>
      <c r="E178" s="192" t="s">
        <v>623</v>
      </c>
      <c r="F178" s="193">
        <f>(227+237)/2</f>
        <v>232</v>
      </c>
      <c r="G178" s="192"/>
      <c r="H178" s="192">
        <v>298</v>
      </c>
      <c r="I178" s="194">
        <v>298</v>
      </c>
      <c r="J178" s="195" t="s">
        <v>625</v>
      </c>
      <c r="K178" s="196">
        <f t="shared" si="106"/>
        <v>66</v>
      </c>
      <c r="L178" s="197">
        <f t="shared" si="107"/>
        <v>0.28448275862068967</v>
      </c>
      <c r="M178" s="192" t="s">
        <v>591</v>
      </c>
      <c r="N178" s="198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29</v>
      </c>
      <c r="B179" s="190">
        <v>42128</v>
      </c>
      <c r="C179" s="190"/>
      <c r="D179" s="191" t="s">
        <v>669</v>
      </c>
      <c r="E179" s="192" t="s">
        <v>593</v>
      </c>
      <c r="F179" s="193">
        <v>385</v>
      </c>
      <c r="G179" s="192"/>
      <c r="H179" s="192">
        <f>212.5+331</f>
        <v>543.5</v>
      </c>
      <c r="I179" s="194">
        <v>510</v>
      </c>
      <c r="J179" s="195" t="s">
        <v>670</v>
      </c>
      <c r="K179" s="196">
        <f t="shared" si="106"/>
        <v>158.5</v>
      </c>
      <c r="L179" s="197">
        <f t="shared" si="107"/>
        <v>0.41168831168831171</v>
      </c>
      <c r="M179" s="192" t="s">
        <v>591</v>
      </c>
      <c r="N179" s="198">
        <v>42235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30</v>
      </c>
      <c r="B180" s="190">
        <v>42128</v>
      </c>
      <c r="C180" s="190"/>
      <c r="D180" s="191" t="s">
        <v>671</v>
      </c>
      <c r="E180" s="192" t="s">
        <v>593</v>
      </c>
      <c r="F180" s="193">
        <v>115.5</v>
      </c>
      <c r="G180" s="192"/>
      <c r="H180" s="192">
        <v>146</v>
      </c>
      <c r="I180" s="194">
        <v>142</v>
      </c>
      <c r="J180" s="195" t="s">
        <v>672</v>
      </c>
      <c r="K180" s="196">
        <f t="shared" si="106"/>
        <v>30.5</v>
      </c>
      <c r="L180" s="197">
        <f t="shared" si="107"/>
        <v>0.26406926406926406</v>
      </c>
      <c r="M180" s="192" t="s">
        <v>591</v>
      </c>
      <c r="N180" s="198">
        <v>42202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31</v>
      </c>
      <c r="B181" s="190">
        <v>42151</v>
      </c>
      <c r="C181" s="190"/>
      <c r="D181" s="191" t="s">
        <v>673</v>
      </c>
      <c r="E181" s="192" t="s">
        <v>593</v>
      </c>
      <c r="F181" s="193">
        <v>237.5</v>
      </c>
      <c r="G181" s="192"/>
      <c r="H181" s="192">
        <v>279.5</v>
      </c>
      <c r="I181" s="194">
        <v>278</v>
      </c>
      <c r="J181" s="195" t="s">
        <v>625</v>
      </c>
      <c r="K181" s="196">
        <f t="shared" si="106"/>
        <v>42</v>
      </c>
      <c r="L181" s="197">
        <f t="shared" si="107"/>
        <v>0.17684210526315788</v>
      </c>
      <c r="M181" s="192" t="s">
        <v>591</v>
      </c>
      <c r="N181" s="198">
        <v>42222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32</v>
      </c>
      <c r="B182" s="190">
        <v>42174</v>
      </c>
      <c r="C182" s="190"/>
      <c r="D182" s="191" t="s">
        <v>644</v>
      </c>
      <c r="E182" s="192" t="s">
        <v>623</v>
      </c>
      <c r="F182" s="193">
        <v>340</v>
      </c>
      <c r="G182" s="192"/>
      <c r="H182" s="192">
        <v>448</v>
      </c>
      <c r="I182" s="194">
        <v>448</v>
      </c>
      <c r="J182" s="195" t="s">
        <v>625</v>
      </c>
      <c r="K182" s="196">
        <f t="shared" si="106"/>
        <v>108</v>
      </c>
      <c r="L182" s="197">
        <f t="shared" si="107"/>
        <v>0.31764705882352939</v>
      </c>
      <c r="M182" s="192" t="s">
        <v>591</v>
      </c>
      <c r="N182" s="198">
        <v>43018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33</v>
      </c>
      <c r="B183" s="190">
        <v>42191</v>
      </c>
      <c r="C183" s="190"/>
      <c r="D183" s="191" t="s">
        <v>674</v>
      </c>
      <c r="E183" s="192" t="s">
        <v>623</v>
      </c>
      <c r="F183" s="193">
        <v>390</v>
      </c>
      <c r="G183" s="192"/>
      <c r="H183" s="192">
        <v>460</v>
      </c>
      <c r="I183" s="194">
        <v>460</v>
      </c>
      <c r="J183" s="195" t="s">
        <v>625</v>
      </c>
      <c r="K183" s="196">
        <f t="shared" si="106"/>
        <v>70</v>
      </c>
      <c r="L183" s="197">
        <f t="shared" si="107"/>
        <v>0.17948717948717949</v>
      </c>
      <c r="M183" s="192" t="s">
        <v>591</v>
      </c>
      <c r="N183" s="198">
        <v>42478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9">
        <v>34</v>
      </c>
      <c r="B184" s="200">
        <v>42195</v>
      </c>
      <c r="C184" s="200"/>
      <c r="D184" s="201" t="s">
        <v>675</v>
      </c>
      <c r="E184" s="202" t="s">
        <v>623</v>
      </c>
      <c r="F184" s="203">
        <v>122.5</v>
      </c>
      <c r="G184" s="203"/>
      <c r="H184" s="204">
        <v>61</v>
      </c>
      <c r="I184" s="204">
        <v>172</v>
      </c>
      <c r="J184" s="205" t="s">
        <v>676</v>
      </c>
      <c r="K184" s="206">
        <f t="shared" si="106"/>
        <v>-61.5</v>
      </c>
      <c r="L184" s="207">
        <f t="shared" si="107"/>
        <v>-0.50204081632653064</v>
      </c>
      <c r="M184" s="203" t="s">
        <v>604</v>
      </c>
      <c r="N184" s="200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35</v>
      </c>
      <c r="B185" s="190">
        <v>42219</v>
      </c>
      <c r="C185" s="190"/>
      <c r="D185" s="191" t="s">
        <v>677</v>
      </c>
      <c r="E185" s="192" t="s">
        <v>623</v>
      </c>
      <c r="F185" s="193">
        <v>297.5</v>
      </c>
      <c r="G185" s="192"/>
      <c r="H185" s="192">
        <v>350</v>
      </c>
      <c r="I185" s="194">
        <v>360</v>
      </c>
      <c r="J185" s="195" t="s">
        <v>678</v>
      </c>
      <c r="K185" s="196">
        <f t="shared" si="106"/>
        <v>52.5</v>
      </c>
      <c r="L185" s="197">
        <f t="shared" si="107"/>
        <v>0.17647058823529413</v>
      </c>
      <c r="M185" s="192" t="s">
        <v>591</v>
      </c>
      <c r="N185" s="198">
        <v>42232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36</v>
      </c>
      <c r="B186" s="190">
        <v>42219</v>
      </c>
      <c r="C186" s="190"/>
      <c r="D186" s="191" t="s">
        <v>679</v>
      </c>
      <c r="E186" s="192" t="s">
        <v>623</v>
      </c>
      <c r="F186" s="193">
        <v>115.5</v>
      </c>
      <c r="G186" s="192"/>
      <c r="H186" s="192">
        <v>149</v>
      </c>
      <c r="I186" s="194">
        <v>140</v>
      </c>
      <c r="J186" s="195" t="s">
        <v>680</v>
      </c>
      <c r="K186" s="196">
        <f t="shared" si="106"/>
        <v>33.5</v>
      </c>
      <c r="L186" s="197">
        <f t="shared" si="107"/>
        <v>0.29004329004329005</v>
      </c>
      <c r="M186" s="192" t="s">
        <v>591</v>
      </c>
      <c r="N186" s="198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37</v>
      </c>
      <c r="B187" s="190">
        <v>42251</v>
      </c>
      <c r="C187" s="190"/>
      <c r="D187" s="191" t="s">
        <v>673</v>
      </c>
      <c r="E187" s="192" t="s">
        <v>623</v>
      </c>
      <c r="F187" s="193">
        <v>226</v>
      </c>
      <c r="G187" s="192"/>
      <c r="H187" s="192">
        <v>292</v>
      </c>
      <c r="I187" s="194">
        <v>292</v>
      </c>
      <c r="J187" s="195" t="s">
        <v>681</v>
      </c>
      <c r="K187" s="196">
        <f t="shared" si="106"/>
        <v>66</v>
      </c>
      <c r="L187" s="197">
        <f t="shared" si="107"/>
        <v>0.29203539823008851</v>
      </c>
      <c r="M187" s="192" t="s">
        <v>591</v>
      </c>
      <c r="N187" s="198">
        <v>42286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38</v>
      </c>
      <c r="B188" s="190">
        <v>42254</v>
      </c>
      <c r="C188" s="190"/>
      <c r="D188" s="191" t="s">
        <v>668</v>
      </c>
      <c r="E188" s="192" t="s">
        <v>623</v>
      </c>
      <c r="F188" s="193">
        <v>232.5</v>
      </c>
      <c r="G188" s="192"/>
      <c r="H188" s="192">
        <v>312.5</v>
      </c>
      <c r="I188" s="194">
        <v>310</v>
      </c>
      <c r="J188" s="195" t="s">
        <v>625</v>
      </c>
      <c r="K188" s="196">
        <f t="shared" si="106"/>
        <v>80</v>
      </c>
      <c r="L188" s="197">
        <f t="shared" si="107"/>
        <v>0.34408602150537637</v>
      </c>
      <c r="M188" s="192" t="s">
        <v>591</v>
      </c>
      <c r="N188" s="198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39</v>
      </c>
      <c r="B189" s="190">
        <v>42268</v>
      </c>
      <c r="C189" s="190"/>
      <c r="D189" s="191" t="s">
        <v>682</v>
      </c>
      <c r="E189" s="192" t="s">
        <v>623</v>
      </c>
      <c r="F189" s="193">
        <v>196.5</v>
      </c>
      <c r="G189" s="192"/>
      <c r="H189" s="192">
        <v>238</v>
      </c>
      <c r="I189" s="194">
        <v>238</v>
      </c>
      <c r="J189" s="195" t="s">
        <v>681</v>
      </c>
      <c r="K189" s="196">
        <f t="shared" si="106"/>
        <v>41.5</v>
      </c>
      <c r="L189" s="197">
        <f t="shared" si="107"/>
        <v>0.21119592875318066</v>
      </c>
      <c r="M189" s="192" t="s">
        <v>591</v>
      </c>
      <c r="N189" s="198">
        <v>42291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40</v>
      </c>
      <c r="B190" s="190">
        <v>42271</v>
      </c>
      <c r="C190" s="190"/>
      <c r="D190" s="191" t="s">
        <v>622</v>
      </c>
      <c r="E190" s="192" t="s">
        <v>623</v>
      </c>
      <c r="F190" s="193">
        <v>65</v>
      </c>
      <c r="G190" s="192"/>
      <c r="H190" s="192">
        <v>82</v>
      </c>
      <c r="I190" s="194">
        <v>82</v>
      </c>
      <c r="J190" s="195" t="s">
        <v>681</v>
      </c>
      <c r="K190" s="196">
        <f t="shared" si="106"/>
        <v>17</v>
      </c>
      <c r="L190" s="197">
        <f t="shared" si="107"/>
        <v>0.26153846153846155</v>
      </c>
      <c r="M190" s="192" t="s">
        <v>591</v>
      </c>
      <c r="N190" s="198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41</v>
      </c>
      <c r="B191" s="190">
        <v>42291</v>
      </c>
      <c r="C191" s="190"/>
      <c r="D191" s="191" t="s">
        <v>683</v>
      </c>
      <c r="E191" s="192" t="s">
        <v>623</v>
      </c>
      <c r="F191" s="193">
        <v>144</v>
      </c>
      <c r="G191" s="192"/>
      <c r="H191" s="192">
        <v>182.5</v>
      </c>
      <c r="I191" s="194">
        <v>181</v>
      </c>
      <c r="J191" s="195" t="s">
        <v>681</v>
      </c>
      <c r="K191" s="196">
        <f t="shared" si="106"/>
        <v>38.5</v>
      </c>
      <c r="L191" s="197">
        <f t="shared" si="107"/>
        <v>0.2673611111111111</v>
      </c>
      <c r="M191" s="192" t="s">
        <v>591</v>
      </c>
      <c r="N191" s="198">
        <v>42817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42</v>
      </c>
      <c r="B192" s="190">
        <v>42291</v>
      </c>
      <c r="C192" s="190"/>
      <c r="D192" s="191" t="s">
        <v>684</v>
      </c>
      <c r="E192" s="192" t="s">
        <v>623</v>
      </c>
      <c r="F192" s="193">
        <v>264</v>
      </c>
      <c r="G192" s="192"/>
      <c r="H192" s="192">
        <v>311</v>
      </c>
      <c r="I192" s="194">
        <v>311</v>
      </c>
      <c r="J192" s="195" t="s">
        <v>681</v>
      </c>
      <c r="K192" s="196">
        <f t="shared" si="106"/>
        <v>47</v>
      </c>
      <c r="L192" s="197">
        <f t="shared" si="107"/>
        <v>0.17803030303030304</v>
      </c>
      <c r="M192" s="192" t="s">
        <v>591</v>
      </c>
      <c r="N192" s="198">
        <v>42604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43</v>
      </c>
      <c r="B193" s="190">
        <v>42318</v>
      </c>
      <c r="C193" s="190"/>
      <c r="D193" s="191" t="s">
        <v>685</v>
      </c>
      <c r="E193" s="192" t="s">
        <v>593</v>
      </c>
      <c r="F193" s="193">
        <v>549.5</v>
      </c>
      <c r="G193" s="192"/>
      <c r="H193" s="192">
        <v>630</v>
      </c>
      <c r="I193" s="194">
        <v>630</v>
      </c>
      <c r="J193" s="195" t="s">
        <v>681</v>
      </c>
      <c r="K193" s="196">
        <f t="shared" si="106"/>
        <v>80.5</v>
      </c>
      <c r="L193" s="197">
        <f t="shared" si="107"/>
        <v>0.1464968152866242</v>
      </c>
      <c r="M193" s="192" t="s">
        <v>591</v>
      </c>
      <c r="N193" s="198">
        <v>42419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44</v>
      </c>
      <c r="B194" s="190">
        <v>42342</v>
      </c>
      <c r="C194" s="190"/>
      <c r="D194" s="191" t="s">
        <v>686</v>
      </c>
      <c r="E194" s="192" t="s">
        <v>623</v>
      </c>
      <c r="F194" s="193">
        <v>1027.5</v>
      </c>
      <c r="G194" s="192"/>
      <c r="H194" s="192">
        <v>1315</v>
      </c>
      <c r="I194" s="194">
        <v>1250</v>
      </c>
      <c r="J194" s="195" t="s">
        <v>681</v>
      </c>
      <c r="K194" s="196">
        <f t="shared" si="106"/>
        <v>287.5</v>
      </c>
      <c r="L194" s="197">
        <f t="shared" si="107"/>
        <v>0.27980535279805352</v>
      </c>
      <c r="M194" s="192" t="s">
        <v>591</v>
      </c>
      <c r="N194" s="198">
        <v>43244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45</v>
      </c>
      <c r="B195" s="190">
        <v>42367</v>
      </c>
      <c r="C195" s="190"/>
      <c r="D195" s="191" t="s">
        <v>687</v>
      </c>
      <c r="E195" s="192" t="s">
        <v>623</v>
      </c>
      <c r="F195" s="193">
        <v>465</v>
      </c>
      <c r="G195" s="192"/>
      <c r="H195" s="192">
        <v>540</v>
      </c>
      <c r="I195" s="194">
        <v>540</v>
      </c>
      <c r="J195" s="195" t="s">
        <v>681</v>
      </c>
      <c r="K195" s="196">
        <f t="shared" si="106"/>
        <v>75</v>
      </c>
      <c r="L195" s="197">
        <f t="shared" si="107"/>
        <v>0.16129032258064516</v>
      </c>
      <c r="M195" s="192" t="s">
        <v>591</v>
      </c>
      <c r="N195" s="198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46</v>
      </c>
      <c r="B196" s="190">
        <v>42380</v>
      </c>
      <c r="C196" s="190"/>
      <c r="D196" s="191" t="s">
        <v>383</v>
      </c>
      <c r="E196" s="192" t="s">
        <v>593</v>
      </c>
      <c r="F196" s="193">
        <v>81</v>
      </c>
      <c r="G196" s="192"/>
      <c r="H196" s="192">
        <v>110</v>
      </c>
      <c r="I196" s="194">
        <v>110</v>
      </c>
      <c r="J196" s="195" t="s">
        <v>681</v>
      </c>
      <c r="K196" s="196">
        <f t="shared" si="106"/>
        <v>29</v>
      </c>
      <c r="L196" s="197">
        <f t="shared" si="107"/>
        <v>0.35802469135802467</v>
      </c>
      <c r="M196" s="192" t="s">
        <v>591</v>
      </c>
      <c r="N196" s="198">
        <v>42745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47</v>
      </c>
      <c r="B197" s="190">
        <v>42382</v>
      </c>
      <c r="C197" s="190"/>
      <c r="D197" s="191" t="s">
        <v>688</v>
      </c>
      <c r="E197" s="192" t="s">
        <v>593</v>
      </c>
      <c r="F197" s="193">
        <v>417.5</v>
      </c>
      <c r="G197" s="192"/>
      <c r="H197" s="192">
        <v>547</v>
      </c>
      <c r="I197" s="194">
        <v>535</v>
      </c>
      <c r="J197" s="195" t="s">
        <v>681</v>
      </c>
      <c r="K197" s="196">
        <f t="shared" si="106"/>
        <v>129.5</v>
      </c>
      <c r="L197" s="197">
        <f t="shared" si="107"/>
        <v>0.31017964071856285</v>
      </c>
      <c r="M197" s="192" t="s">
        <v>591</v>
      </c>
      <c r="N197" s="198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48</v>
      </c>
      <c r="B198" s="190">
        <v>42408</v>
      </c>
      <c r="C198" s="190"/>
      <c r="D198" s="191" t="s">
        <v>689</v>
      </c>
      <c r="E198" s="192" t="s">
        <v>623</v>
      </c>
      <c r="F198" s="193">
        <v>650</v>
      </c>
      <c r="G198" s="192"/>
      <c r="H198" s="192">
        <v>800</v>
      </c>
      <c r="I198" s="194">
        <v>800</v>
      </c>
      <c r="J198" s="195" t="s">
        <v>681</v>
      </c>
      <c r="K198" s="196">
        <f t="shared" si="106"/>
        <v>150</v>
      </c>
      <c r="L198" s="197">
        <f t="shared" si="107"/>
        <v>0.23076923076923078</v>
      </c>
      <c r="M198" s="192" t="s">
        <v>591</v>
      </c>
      <c r="N198" s="198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49</v>
      </c>
      <c r="B199" s="190">
        <v>42433</v>
      </c>
      <c r="C199" s="190"/>
      <c r="D199" s="191" t="s">
        <v>211</v>
      </c>
      <c r="E199" s="192" t="s">
        <v>623</v>
      </c>
      <c r="F199" s="193">
        <v>437.5</v>
      </c>
      <c r="G199" s="192"/>
      <c r="H199" s="192">
        <v>504.5</v>
      </c>
      <c r="I199" s="194">
        <v>522</v>
      </c>
      <c r="J199" s="195" t="s">
        <v>690</v>
      </c>
      <c r="K199" s="196">
        <f t="shared" si="106"/>
        <v>67</v>
      </c>
      <c r="L199" s="197">
        <f t="shared" si="107"/>
        <v>0.15314285714285714</v>
      </c>
      <c r="M199" s="192" t="s">
        <v>591</v>
      </c>
      <c r="N199" s="198">
        <v>42480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50</v>
      </c>
      <c r="B200" s="190">
        <v>42438</v>
      </c>
      <c r="C200" s="190"/>
      <c r="D200" s="191" t="s">
        <v>691</v>
      </c>
      <c r="E200" s="192" t="s">
        <v>623</v>
      </c>
      <c r="F200" s="193">
        <v>189.5</v>
      </c>
      <c r="G200" s="192"/>
      <c r="H200" s="192">
        <v>218</v>
      </c>
      <c r="I200" s="194">
        <v>218</v>
      </c>
      <c r="J200" s="195" t="s">
        <v>681</v>
      </c>
      <c r="K200" s="196">
        <f t="shared" si="106"/>
        <v>28.5</v>
      </c>
      <c r="L200" s="197">
        <f t="shared" si="107"/>
        <v>0.15039577836411611</v>
      </c>
      <c r="M200" s="192" t="s">
        <v>591</v>
      </c>
      <c r="N200" s="198">
        <v>43034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51</v>
      </c>
      <c r="B201" s="200">
        <v>42471</v>
      </c>
      <c r="C201" s="200"/>
      <c r="D201" s="208" t="s">
        <v>692</v>
      </c>
      <c r="E201" s="203" t="s">
        <v>623</v>
      </c>
      <c r="F201" s="203">
        <v>36.5</v>
      </c>
      <c r="G201" s="204"/>
      <c r="H201" s="204">
        <v>15.85</v>
      </c>
      <c r="I201" s="204">
        <v>60</v>
      </c>
      <c r="J201" s="205" t="s">
        <v>693</v>
      </c>
      <c r="K201" s="206">
        <f t="shared" si="106"/>
        <v>-20.65</v>
      </c>
      <c r="L201" s="207">
        <f t="shared" si="107"/>
        <v>-0.5657534246575342</v>
      </c>
      <c r="M201" s="203" t="s">
        <v>604</v>
      </c>
      <c r="N201" s="211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52</v>
      </c>
      <c r="B202" s="190">
        <v>42472</v>
      </c>
      <c r="C202" s="190"/>
      <c r="D202" s="191" t="s">
        <v>694</v>
      </c>
      <c r="E202" s="192" t="s">
        <v>623</v>
      </c>
      <c r="F202" s="193">
        <v>93</v>
      </c>
      <c r="G202" s="192"/>
      <c r="H202" s="192">
        <v>149</v>
      </c>
      <c r="I202" s="194">
        <v>140</v>
      </c>
      <c r="J202" s="195" t="s">
        <v>695</v>
      </c>
      <c r="K202" s="196">
        <f t="shared" si="106"/>
        <v>56</v>
      </c>
      <c r="L202" s="197">
        <f t="shared" si="107"/>
        <v>0.60215053763440862</v>
      </c>
      <c r="M202" s="192" t="s">
        <v>591</v>
      </c>
      <c r="N202" s="198">
        <v>42740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53</v>
      </c>
      <c r="B203" s="190">
        <v>42472</v>
      </c>
      <c r="C203" s="190"/>
      <c r="D203" s="191" t="s">
        <v>696</v>
      </c>
      <c r="E203" s="192" t="s">
        <v>623</v>
      </c>
      <c r="F203" s="193">
        <v>130</v>
      </c>
      <c r="G203" s="192"/>
      <c r="H203" s="192">
        <v>150</v>
      </c>
      <c r="I203" s="194" t="s">
        <v>697</v>
      </c>
      <c r="J203" s="195" t="s">
        <v>681</v>
      </c>
      <c r="K203" s="196">
        <f t="shared" si="106"/>
        <v>20</v>
      </c>
      <c r="L203" s="197">
        <f t="shared" si="107"/>
        <v>0.15384615384615385</v>
      </c>
      <c r="M203" s="192" t="s">
        <v>591</v>
      </c>
      <c r="N203" s="198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54</v>
      </c>
      <c r="B204" s="190">
        <v>42473</v>
      </c>
      <c r="C204" s="190"/>
      <c r="D204" s="191" t="s">
        <v>698</v>
      </c>
      <c r="E204" s="192" t="s">
        <v>623</v>
      </c>
      <c r="F204" s="193">
        <v>196</v>
      </c>
      <c r="G204" s="192"/>
      <c r="H204" s="192">
        <v>299</v>
      </c>
      <c r="I204" s="194">
        <v>299</v>
      </c>
      <c r="J204" s="195" t="s">
        <v>681</v>
      </c>
      <c r="K204" s="196">
        <v>103</v>
      </c>
      <c r="L204" s="197">
        <v>0.52551020408163296</v>
      </c>
      <c r="M204" s="192" t="s">
        <v>591</v>
      </c>
      <c r="N204" s="198">
        <v>42620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55</v>
      </c>
      <c r="B205" s="190">
        <v>42473</v>
      </c>
      <c r="C205" s="190"/>
      <c r="D205" s="191" t="s">
        <v>699</v>
      </c>
      <c r="E205" s="192" t="s">
        <v>623</v>
      </c>
      <c r="F205" s="193">
        <v>88</v>
      </c>
      <c r="G205" s="192"/>
      <c r="H205" s="192">
        <v>103</v>
      </c>
      <c r="I205" s="194">
        <v>103</v>
      </c>
      <c r="J205" s="195" t="s">
        <v>681</v>
      </c>
      <c r="K205" s="196">
        <v>15</v>
      </c>
      <c r="L205" s="197">
        <v>0.170454545454545</v>
      </c>
      <c r="M205" s="192" t="s">
        <v>591</v>
      </c>
      <c r="N205" s="198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56</v>
      </c>
      <c r="B206" s="190">
        <v>42492</v>
      </c>
      <c r="C206" s="190"/>
      <c r="D206" s="191" t="s">
        <v>700</v>
      </c>
      <c r="E206" s="192" t="s">
        <v>623</v>
      </c>
      <c r="F206" s="193">
        <v>127.5</v>
      </c>
      <c r="G206" s="192"/>
      <c r="H206" s="192">
        <v>148</v>
      </c>
      <c r="I206" s="194" t="s">
        <v>701</v>
      </c>
      <c r="J206" s="195" t="s">
        <v>681</v>
      </c>
      <c r="K206" s="196">
        <f t="shared" ref="K206:K210" si="108">H206-F206</f>
        <v>20.5</v>
      </c>
      <c r="L206" s="197">
        <f t="shared" ref="L206:L210" si="109">K206/F206</f>
        <v>0.16078431372549021</v>
      </c>
      <c r="M206" s="192" t="s">
        <v>591</v>
      </c>
      <c r="N206" s="198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57</v>
      </c>
      <c r="B207" s="190">
        <v>42493</v>
      </c>
      <c r="C207" s="190"/>
      <c r="D207" s="191" t="s">
        <v>702</v>
      </c>
      <c r="E207" s="192" t="s">
        <v>623</v>
      </c>
      <c r="F207" s="193">
        <v>675</v>
      </c>
      <c r="G207" s="192"/>
      <c r="H207" s="192">
        <v>815</v>
      </c>
      <c r="I207" s="194" t="s">
        <v>703</v>
      </c>
      <c r="J207" s="195" t="s">
        <v>681</v>
      </c>
      <c r="K207" s="196">
        <f t="shared" si="108"/>
        <v>140</v>
      </c>
      <c r="L207" s="197">
        <f t="shared" si="109"/>
        <v>0.2074074074074074</v>
      </c>
      <c r="M207" s="192" t="s">
        <v>591</v>
      </c>
      <c r="N207" s="198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58</v>
      </c>
      <c r="B208" s="200">
        <v>42522</v>
      </c>
      <c r="C208" s="200"/>
      <c r="D208" s="201" t="s">
        <v>704</v>
      </c>
      <c r="E208" s="202" t="s">
        <v>623</v>
      </c>
      <c r="F208" s="203">
        <v>500</v>
      </c>
      <c r="G208" s="203"/>
      <c r="H208" s="204">
        <v>232.5</v>
      </c>
      <c r="I208" s="204" t="s">
        <v>705</v>
      </c>
      <c r="J208" s="205" t="s">
        <v>706</v>
      </c>
      <c r="K208" s="206">
        <f t="shared" si="108"/>
        <v>-267.5</v>
      </c>
      <c r="L208" s="207">
        <f t="shared" si="109"/>
        <v>-0.53500000000000003</v>
      </c>
      <c r="M208" s="203" t="s">
        <v>604</v>
      </c>
      <c r="N208" s="200">
        <v>43735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59</v>
      </c>
      <c r="B209" s="190">
        <v>42527</v>
      </c>
      <c r="C209" s="190"/>
      <c r="D209" s="191" t="s">
        <v>542</v>
      </c>
      <c r="E209" s="192" t="s">
        <v>623</v>
      </c>
      <c r="F209" s="193">
        <v>110</v>
      </c>
      <c r="G209" s="192"/>
      <c r="H209" s="192">
        <v>126.5</v>
      </c>
      <c r="I209" s="194">
        <v>125</v>
      </c>
      <c r="J209" s="195" t="s">
        <v>632</v>
      </c>
      <c r="K209" s="196">
        <f t="shared" si="108"/>
        <v>16.5</v>
      </c>
      <c r="L209" s="197">
        <f t="shared" si="109"/>
        <v>0.15</v>
      </c>
      <c r="M209" s="192" t="s">
        <v>591</v>
      </c>
      <c r="N209" s="198">
        <v>42552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60</v>
      </c>
      <c r="B210" s="190">
        <v>42538</v>
      </c>
      <c r="C210" s="190"/>
      <c r="D210" s="191" t="s">
        <v>707</v>
      </c>
      <c r="E210" s="192" t="s">
        <v>623</v>
      </c>
      <c r="F210" s="193">
        <v>44</v>
      </c>
      <c r="G210" s="192"/>
      <c r="H210" s="192">
        <v>69.5</v>
      </c>
      <c r="I210" s="194">
        <v>69.5</v>
      </c>
      <c r="J210" s="195" t="s">
        <v>708</v>
      </c>
      <c r="K210" s="196">
        <f t="shared" si="108"/>
        <v>25.5</v>
      </c>
      <c r="L210" s="197">
        <f t="shared" si="109"/>
        <v>0.57954545454545459</v>
      </c>
      <c r="M210" s="192" t="s">
        <v>591</v>
      </c>
      <c r="N210" s="198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61</v>
      </c>
      <c r="B211" s="190">
        <v>42549</v>
      </c>
      <c r="C211" s="190"/>
      <c r="D211" s="191" t="s">
        <v>709</v>
      </c>
      <c r="E211" s="192" t="s">
        <v>623</v>
      </c>
      <c r="F211" s="193">
        <v>262.5</v>
      </c>
      <c r="G211" s="192"/>
      <c r="H211" s="192">
        <v>340</v>
      </c>
      <c r="I211" s="194">
        <v>333</v>
      </c>
      <c r="J211" s="195" t="s">
        <v>710</v>
      </c>
      <c r="K211" s="196">
        <v>77.5</v>
      </c>
      <c r="L211" s="197">
        <v>0.29523809523809502</v>
      </c>
      <c r="M211" s="192" t="s">
        <v>591</v>
      </c>
      <c r="N211" s="198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62</v>
      </c>
      <c r="B212" s="190">
        <v>42549</v>
      </c>
      <c r="C212" s="190"/>
      <c r="D212" s="191" t="s">
        <v>711</v>
      </c>
      <c r="E212" s="192" t="s">
        <v>623</v>
      </c>
      <c r="F212" s="193">
        <v>840</v>
      </c>
      <c r="G212" s="192"/>
      <c r="H212" s="192">
        <v>1230</v>
      </c>
      <c r="I212" s="194">
        <v>1230</v>
      </c>
      <c r="J212" s="195" t="s">
        <v>681</v>
      </c>
      <c r="K212" s="196">
        <v>390</v>
      </c>
      <c r="L212" s="197">
        <v>0.46428571428571402</v>
      </c>
      <c r="M212" s="192" t="s">
        <v>591</v>
      </c>
      <c r="N212" s="198">
        <v>42649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2">
        <v>63</v>
      </c>
      <c r="B213" s="213">
        <v>42556</v>
      </c>
      <c r="C213" s="213"/>
      <c r="D213" s="214" t="s">
        <v>712</v>
      </c>
      <c r="E213" s="215" t="s">
        <v>623</v>
      </c>
      <c r="F213" s="215">
        <v>395</v>
      </c>
      <c r="G213" s="216"/>
      <c r="H213" s="216">
        <f>(468.5+342.5)/2</f>
        <v>405.5</v>
      </c>
      <c r="I213" s="216">
        <v>510</v>
      </c>
      <c r="J213" s="217" t="s">
        <v>713</v>
      </c>
      <c r="K213" s="218">
        <f t="shared" ref="K213:K219" si="110">H213-F213</f>
        <v>10.5</v>
      </c>
      <c r="L213" s="219">
        <f t="shared" ref="L213:L219" si="111">K213/F213</f>
        <v>2.6582278481012658E-2</v>
      </c>
      <c r="M213" s="215" t="s">
        <v>714</v>
      </c>
      <c r="N213" s="213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9">
        <v>64</v>
      </c>
      <c r="B214" s="200">
        <v>42584</v>
      </c>
      <c r="C214" s="200"/>
      <c r="D214" s="201" t="s">
        <v>715</v>
      </c>
      <c r="E214" s="202" t="s">
        <v>593</v>
      </c>
      <c r="F214" s="203">
        <f>169.5-12.8</f>
        <v>156.69999999999999</v>
      </c>
      <c r="G214" s="203"/>
      <c r="H214" s="204">
        <v>77</v>
      </c>
      <c r="I214" s="204" t="s">
        <v>716</v>
      </c>
      <c r="J214" s="205" t="s">
        <v>717</v>
      </c>
      <c r="K214" s="206">
        <f t="shared" si="110"/>
        <v>-79.699999999999989</v>
      </c>
      <c r="L214" s="207">
        <f t="shared" si="111"/>
        <v>-0.50861518825781749</v>
      </c>
      <c r="M214" s="203" t="s">
        <v>604</v>
      </c>
      <c r="N214" s="200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9">
        <v>65</v>
      </c>
      <c r="B215" s="200">
        <v>42586</v>
      </c>
      <c r="C215" s="200"/>
      <c r="D215" s="201" t="s">
        <v>718</v>
      </c>
      <c r="E215" s="202" t="s">
        <v>623</v>
      </c>
      <c r="F215" s="203">
        <v>400</v>
      </c>
      <c r="G215" s="203"/>
      <c r="H215" s="204">
        <v>305</v>
      </c>
      <c r="I215" s="204">
        <v>475</v>
      </c>
      <c r="J215" s="205" t="s">
        <v>719</v>
      </c>
      <c r="K215" s="206">
        <f t="shared" si="110"/>
        <v>-95</v>
      </c>
      <c r="L215" s="207">
        <f t="shared" si="111"/>
        <v>-0.23749999999999999</v>
      </c>
      <c r="M215" s="203" t="s">
        <v>604</v>
      </c>
      <c r="N215" s="200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66</v>
      </c>
      <c r="B216" s="190">
        <v>42593</v>
      </c>
      <c r="C216" s="190"/>
      <c r="D216" s="191" t="s">
        <v>720</v>
      </c>
      <c r="E216" s="192" t="s">
        <v>623</v>
      </c>
      <c r="F216" s="193">
        <v>86.5</v>
      </c>
      <c r="G216" s="192"/>
      <c r="H216" s="192">
        <v>130</v>
      </c>
      <c r="I216" s="194">
        <v>130</v>
      </c>
      <c r="J216" s="195" t="s">
        <v>721</v>
      </c>
      <c r="K216" s="196">
        <f t="shared" si="110"/>
        <v>43.5</v>
      </c>
      <c r="L216" s="197">
        <f t="shared" si="111"/>
        <v>0.50289017341040465</v>
      </c>
      <c r="M216" s="192" t="s">
        <v>591</v>
      </c>
      <c r="N216" s="198">
        <v>43091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9">
        <v>67</v>
      </c>
      <c r="B217" s="200">
        <v>42600</v>
      </c>
      <c r="C217" s="200"/>
      <c r="D217" s="201" t="s">
        <v>110</v>
      </c>
      <c r="E217" s="202" t="s">
        <v>623</v>
      </c>
      <c r="F217" s="203">
        <v>133.5</v>
      </c>
      <c r="G217" s="203"/>
      <c r="H217" s="204">
        <v>126.5</v>
      </c>
      <c r="I217" s="204">
        <v>178</v>
      </c>
      <c r="J217" s="205" t="s">
        <v>722</v>
      </c>
      <c r="K217" s="206">
        <f t="shared" si="110"/>
        <v>-7</v>
      </c>
      <c r="L217" s="207">
        <f t="shared" si="111"/>
        <v>-5.2434456928838954E-2</v>
      </c>
      <c r="M217" s="203" t="s">
        <v>604</v>
      </c>
      <c r="N217" s="200">
        <v>42615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68</v>
      </c>
      <c r="B218" s="190">
        <v>42613</v>
      </c>
      <c r="C218" s="190"/>
      <c r="D218" s="191" t="s">
        <v>723</v>
      </c>
      <c r="E218" s="192" t="s">
        <v>623</v>
      </c>
      <c r="F218" s="193">
        <v>560</v>
      </c>
      <c r="G218" s="192"/>
      <c r="H218" s="192">
        <v>725</v>
      </c>
      <c r="I218" s="194">
        <v>725</v>
      </c>
      <c r="J218" s="195" t="s">
        <v>625</v>
      </c>
      <c r="K218" s="196">
        <f t="shared" si="110"/>
        <v>165</v>
      </c>
      <c r="L218" s="197">
        <f t="shared" si="111"/>
        <v>0.29464285714285715</v>
      </c>
      <c r="M218" s="192" t="s">
        <v>591</v>
      </c>
      <c r="N218" s="198">
        <v>42456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69</v>
      </c>
      <c r="B219" s="190">
        <v>42614</v>
      </c>
      <c r="C219" s="190"/>
      <c r="D219" s="191" t="s">
        <v>724</v>
      </c>
      <c r="E219" s="192" t="s">
        <v>623</v>
      </c>
      <c r="F219" s="193">
        <v>160.5</v>
      </c>
      <c r="G219" s="192"/>
      <c r="H219" s="192">
        <v>210</v>
      </c>
      <c r="I219" s="194">
        <v>210</v>
      </c>
      <c r="J219" s="195" t="s">
        <v>625</v>
      </c>
      <c r="K219" s="196">
        <f t="shared" si="110"/>
        <v>49.5</v>
      </c>
      <c r="L219" s="197">
        <f t="shared" si="111"/>
        <v>0.30841121495327101</v>
      </c>
      <c r="M219" s="192" t="s">
        <v>591</v>
      </c>
      <c r="N219" s="198">
        <v>42871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70</v>
      </c>
      <c r="B220" s="190">
        <v>42646</v>
      </c>
      <c r="C220" s="190"/>
      <c r="D220" s="191" t="s">
        <v>397</v>
      </c>
      <c r="E220" s="192" t="s">
        <v>623</v>
      </c>
      <c r="F220" s="193">
        <v>430</v>
      </c>
      <c r="G220" s="192"/>
      <c r="H220" s="192">
        <v>596</v>
      </c>
      <c r="I220" s="194">
        <v>575</v>
      </c>
      <c r="J220" s="195" t="s">
        <v>725</v>
      </c>
      <c r="K220" s="196">
        <v>166</v>
      </c>
      <c r="L220" s="197">
        <v>0.38604651162790699</v>
      </c>
      <c r="M220" s="192" t="s">
        <v>591</v>
      </c>
      <c r="N220" s="198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71</v>
      </c>
      <c r="B221" s="190">
        <v>42657</v>
      </c>
      <c r="C221" s="190"/>
      <c r="D221" s="191" t="s">
        <v>726</v>
      </c>
      <c r="E221" s="192" t="s">
        <v>623</v>
      </c>
      <c r="F221" s="193">
        <v>280</v>
      </c>
      <c r="G221" s="192"/>
      <c r="H221" s="192">
        <v>345</v>
      </c>
      <c r="I221" s="194">
        <v>345</v>
      </c>
      <c r="J221" s="195" t="s">
        <v>625</v>
      </c>
      <c r="K221" s="196">
        <f t="shared" ref="K221:K226" si="112">H221-F221</f>
        <v>65</v>
      </c>
      <c r="L221" s="197">
        <f t="shared" ref="L221:L222" si="113">K221/F221</f>
        <v>0.23214285714285715</v>
      </c>
      <c r="M221" s="192" t="s">
        <v>591</v>
      </c>
      <c r="N221" s="198">
        <v>42814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72</v>
      </c>
      <c r="B222" s="190">
        <v>42657</v>
      </c>
      <c r="C222" s="190"/>
      <c r="D222" s="191" t="s">
        <v>727</v>
      </c>
      <c r="E222" s="192" t="s">
        <v>623</v>
      </c>
      <c r="F222" s="193">
        <v>245</v>
      </c>
      <c r="G222" s="192"/>
      <c r="H222" s="192">
        <v>325.5</v>
      </c>
      <c r="I222" s="194">
        <v>330</v>
      </c>
      <c r="J222" s="195" t="s">
        <v>728</v>
      </c>
      <c r="K222" s="196">
        <f t="shared" si="112"/>
        <v>80.5</v>
      </c>
      <c r="L222" s="197">
        <f t="shared" si="113"/>
        <v>0.32857142857142857</v>
      </c>
      <c r="M222" s="192" t="s">
        <v>591</v>
      </c>
      <c r="N222" s="198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73</v>
      </c>
      <c r="B223" s="190">
        <v>42660</v>
      </c>
      <c r="C223" s="190"/>
      <c r="D223" s="191" t="s">
        <v>347</v>
      </c>
      <c r="E223" s="192" t="s">
        <v>623</v>
      </c>
      <c r="F223" s="193">
        <v>125</v>
      </c>
      <c r="G223" s="192"/>
      <c r="H223" s="192">
        <v>160</v>
      </c>
      <c r="I223" s="194">
        <v>160</v>
      </c>
      <c r="J223" s="195" t="s">
        <v>681</v>
      </c>
      <c r="K223" s="196">
        <f t="shared" si="112"/>
        <v>35</v>
      </c>
      <c r="L223" s="197">
        <v>0.28000000000000003</v>
      </c>
      <c r="M223" s="192" t="s">
        <v>591</v>
      </c>
      <c r="N223" s="198">
        <v>42803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74</v>
      </c>
      <c r="B224" s="190">
        <v>42660</v>
      </c>
      <c r="C224" s="190"/>
      <c r="D224" s="191" t="s">
        <v>470</v>
      </c>
      <c r="E224" s="192" t="s">
        <v>623</v>
      </c>
      <c r="F224" s="193">
        <v>114</v>
      </c>
      <c r="G224" s="192"/>
      <c r="H224" s="192">
        <v>145</v>
      </c>
      <c r="I224" s="194">
        <v>145</v>
      </c>
      <c r="J224" s="195" t="s">
        <v>681</v>
      </c>
      <c r="K224" s="196">
        <f t="shared" si="112"/>
        <v>31</v>
      </c>
      <c r="L224" s="197">
        <f t="shared" ref="L224:L226" si="114">K224/F224</f>
        <v>0.27192982456140352</v>
      </c>
      <c r="M224" s="192" t="s">
        <v>591</v>
      </c>
      <c r="N224" s="198">
        <v>42859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75</v>
      </c>
      <c r="B225" s="190">
        <v>42660</v>
      </c>
      <c r="C225" s="190"/>
      <c r="D225" s="191" t="s">
        <v>729</v>
      </c>
      <c r="E225" s="192" t="s">
        <v>623</v>
      </c>
      <c r="F225" s="193">
        <v>212</v>
      </c>
      <c r="G225" s="192"/>
      <c r="H225" s="192">
        <v>280</v>
      </c>
      <c r="I225" s="194">
        <v>276</v>
      </c>
      <c r="J225" s="195" t="s">
        <v>730</v>
      </c>
      <c r="K225" s="196">
        <f t="shared" si="112"/>
        <v>68</v>
      </c>
      <c r="L225" s="197">
        <f t="shared" si="114"/>
        <v>0.32075471698113206</v>
      </c>
      <c r="M225" s="192" t="s">
        <v>591</v>
      </c>
      <c r="N225" s="198">
        <v>42858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76</v>
      </c>
      <c r="B226" s="190">
        <v>42678</v>
      </c>
      <c r="C226" s="190"/>
      <c r="D226" s="191" t="s">
        <v>458</v>
      </c>
      <c r="E226" s="192" t="s">
        <v>623</v>
      </c>
      <c r="F226" s="193">
        <v>155</v>
      </c>
      <c r="G226" s="192"/>
      <c r="H226" s="192">
        <v>210</v>
      </c>
      <c r="I226" s="194">
        <v>210</v>
      </c>
      <c r="J226" s="195" t="s">
        <v>731</v>
      </c>
      <c r="K226" s="196">
        <f t="shared" si="112"/>
        <v>55</v>
      </c>
      <c r="L226" s="197">
        <f t="shared" si="114"/>
        <v>0.35483870967741937</v>
      </c>
      <c r="M226" s="192" t="s">
        <v>591</v>
      </c>
      <c r="N226" s="198">
        <v>42944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9">
        <v>77</v>
      </c>
      <c r="B227" s="200">
        <v>42710</v>
      </c>
      <c r="C227" s="200"/>
      <c r="D227" s="201" t="s">
        <v>732</v>
      </c>
      <c r="E227" s="202" t="s">
        <v>623</v>
      </c>
      <c r="F227" s="203">
        <v>150.5</v>
      </c>
      <c r="G227" s="203"/>
      <c r="H227" s="204">
        <v>72.5</v>
      </c>
      <c r="I227" s="204">
        <v>174</v>
      </c>
      <c r="J227" s="205" t="s">
        <v>733</v>
      </c>
      <c r="K227" s="206">
        <v>-78</v>
      </c>
      <c r="L227" s="207">
        <v>-0.51827242524916906</v>
      </c>
      <c r="M227" s="203" t="s">
        <v>604</v>
      </c>
      <c r="N227" s="200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78</v>
      </c>
      <c r="B228" s="190">
        <v>42712</v>
      </c>
      <c r="C228" s="190"/>
      <c r="D228" s="191" t="s">
        <v>734</v>
      </c>
      <c r="E228" s="192" t="s">
        <v>623</v>
      </c>
      <c r="F228" s="193">
        <v>380</v>
      </c>
      <c r="G228" s="192"/>
      <c r="H228" s="192">
        <v>478</v>
      </c>
      <c r="I228" s="194">
        <v>468</v>
      </c>
      <c r="J228" s="195" t="s">
        <v>681</v>
      </c>
      <c r="K228" s="196">
        <f t="shared" ref="K228:K230" si="115">H228-F228</f>
        <v>98</v>
      </c>
      <c r="L228" s="197">
        <f t="shared" ref="L228:L230" si="116">K228/F228</f>
        <v>0.25789473684210529</v>
      </c>
      <c r="M228" s="192" t="s">
        <v>591</v>
      </c>
      <c r="N228" s="198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79</v>
      </c>
      <c r="B229" s="190">
        <v>42734</v>
      </c>
      <c r="C229" s="190"/>
      <c r="D229" s="191" t="s">
        <v>109</v>
      </c>
      <c r="E229" s="192" t="s">
        <v>623</v>
      </c>
      <c r="F229" s="193">
        <v>305</v>
      </c>
      <c r="G229" s="192"/>
      <c r="H229" s="192">
        <v>375</v>
      </c>
      <c r="I229" s="194">
        <v>375</v>
      </c>
      <c r="J229" s="195" t="s">
        <v>681</v>
      </c>
      <c r="K229" s="196">
        <f t="shared" si="115"/>
        <v>70</v>
      </c>
      <c r="L229" s="197">
        <f t="shared" si="116"/>
        <v>0.22950819672131148</v>
      </c>
      <c r="M229" s="192" t="s">
        <v>591</v>
      </c>
      <c r="N229" s="198">
        <v>42768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80</v>
      </c>
      <c r="B230" s="190">
        <v>42739</v>
      </c>
      <c r="C230" s="190"/>
      <c r="D230" s="191" t="s">
        <v>95</v>
      </c>
      <c r="E230" s="192" t="s">
        <v>623</v>
      </c>
      <c r="F230" s="193">
        <v>99.5</v>
      </c>
      <c r="G230" s="192"/>
      <c r="H230" s="192">
        <v>158</v>
      </c>
      <c r="I230" s="194">
        <v>158</v>
      </c>
      <c r="J230" s="195" t="s">
        <v>681</v>
      </c>
      <c r="K230" s="196">
        <f t="shared" si="115"/>
        <v>58.5</v>
      </c>
      <c r="L230" s="197">
        <f t="shared" si="116"/>
        <v>0.5879396984924623</v>
      </c>
      <c r="M230" s="192" t="s">
        <v>591</v>
      </c>
      <c r="N230" s="198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81</v>
      </c>
      <c r="B231" s="190">
        <v>42739</v>
      </c>
      <c r="C231" s="190"/>
      <c r="D231" s="191" t="s">
        <v>95</v>
      </c>
      <c r="E231" s="192" t="s">
        <v>623</v>
      </c>
      <c r="F231" s="193">
        <v>99.5</v>
      </c>
      <c r="G231" s="192"/>
      <c r="H231" s="192">
        <v>158</v>
      </c>
      <c r="I231" s="194">
        <v>158</v>
      </c>
      <c r="J231" s="195" t="s">
        <v>681</v>
      </c>
      <c r="K231" s="196">
        <v>58.5</v>
      </c>
      <c r="L231" s="197">
        <v>0.58793969849246197</v>
      </c>
      <c r="M231" s="192" t="s">
        <v>591</v>
      </c>
      <c r="N231" s="198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82</v>
      </c>
      <c r="B232" s="190">
        <v>42786</v>
      </c>
      <c r="C232" s="190"/>
      <c r="D232" s="191" t="s">
        <v>186</v>
      </c>
      <c r="E232" s="192" t="s">
        <v>623</v>
      </c>
      <c r="F232" s="193">
        <v>140.5</v>
      </c>
      <c r="G232" s="192"/>
      <c r="H232" s="192">
        <v>220</v>
      </c>
      <c r="I232" s="194">
        <v>220</v>
      </c>
      <c r="J232" s="195" t="s">
        <v>681</v>
      </c>
      <c r="K232" s="196">
        <f>H232-F232</f>
        <v>79.5</v>
      </c>
      <c r="L232" s="197">
        <f>K232/F232</f>
        <v>0.5658362989323843</v>
      </c>
      <c r="M232" s="192" t="s">
        <v>591</v>
      </c>
      <c r="N232" s="198">
        <v>42864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83</v>
      </c>
      <c r="B233" s="190">
        <v>42786</v>
      </c>
      <c r="C233" s="190"/>
      <c r="D233" s="191" t="s">
        <v>735</v>
      </c>
      <c r="E233" s="192" t="s">
        <v>623</v>
      </c>
      <c r="F233" s="193">
        <v>202.5</v>
      </c>
      <c r="G233" s="192"/>
      <c r="H233" s="192">
        <v>234</v>
      </c>
      <c r="I233" s="194">
        <v>234</v>
      </c>
      <c r="J233" s="195" t="s">
        <v>681</v>
      </c>
      <c r="K233" s="196">
        <v>31.5</v>
      </c>
      <c r="L233" s="197">
        <v>0.155555555555556</v>
      </c>
      <c r="M233" s="192" t="s">
        <v>591</v>
      </c>
      <c r="N233" s="198">
        <v>42836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84</v>
      </c>
      <c r="B234" s="190">
        <v>42818</v>
      </c>
      <c r="C234" s="190"/>
      <c r="D234" s="191" t="s">
        <v>736</v>
      </c>
      <c r="E234" s="192" t="s">
        <v>623</v>
      </c>
      <c r="F234" s="193">
        <v>300.5</v>
      </c>
      <c r="G234" s="192"/>
      <c r="H234" s="192">
        <v>417.5</v>
      </c>
      <c r="I234" s="194">
        <v>420</v>
      </c>
      <c r="J234" s="195" t="s">
        <v>737</v>
      </c>
      <c r="K234" s="196">
        <f>H234-F234</f>
        <v>117</v>
      </c>
      <c r="L234" s="197">
        <f>K234/F234</f>
        <v>0.38935108153078202</v>
      </c>
      <c r="M234" s="192" t="s">
        <v>591</v>
      </c>
      <c r="N234" s="198">
        <v>43070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85</v>
      </c>
      <c r="B235" s="190">
        <v>42818</v>
      </c>
      <c r="C235" s="190"/>
      <c r="D235" s="191" t="s">
        <v>711</v>
      </c>
      <c r="E235" s="192" t="s">
        <v>623</v>
      </c>
      <c r="F235" s="193">
        <v>850</v>
      </c>
      <c r="G235" s="192"/>
      <c r="H235" s="192">
        <v>1042.5</v>
      </c>
      <c r="I235" s="194">
        <v>1023</v>
      </c>
      <c r="J235" s="195" t="s">
        <v>738</v>
      </c>
      <c r="K235" s="196">
        <v>192.5</v>
      </c>
      <c r="L235" s="197">
        <v>0.22647058823529401</v>
      </c>
      <c r="M235" s="192" t="s">
        <v>591</v>
      </c>
      <c r="N235" s="198">
        <v>42830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86</v>
      </c>
      <c r="B236" s="190">
        <v>42830</v>
      </c>
      <c r="C236" s="190"/>
      <c r="D236" s="191" t="s">
        <v>489</v>
      </c>
      <c r="E236" s="192" t="s">
        <v>623</v>
      </c>
      <c r="F236" s="193">
        <v>785</v>
      </c>
      <c r="G236" s="192"/>
      <c r="H236" s="192">
        <v>930</v>
      </c>
      <c r="I236" s="194">
        <v>920</v>
      </c>
      <c r="J236" s="195" t="s">
        <v>739</v>
      </c>
      <c r="K236" s="196">
        <f>H236-F236</f>
        <v>145</v>
      </c>
      <c r="L236" s="197">
        <f>K236/F236</f>
        <v>0.18471337579617833</v>
      </c>
      <c r="M236" s="192" t="s">
        <v>591</v>
      </c>
      <c r="N236" s="198">
        <v>42976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9">
        <v>87</v>
      </c>
      <c r="B237" s="200">
        <v>42831</v>
      </c>
      <c r="C237" s="200"/>
      <c r="D237" s="201" t="s">
        <v>740</v>
      </c>
      <c r="E237" s="202" t="s">
        <v>623</v>
      </c>
      <c r="F237" s="203">
        <v>40</v>
      </c>
      <c r="G237" s="203"/>
      <c r="H237" s="204">
        <v>13.1</v>
      </c>
      <c r="I237" s="204">
        <v>60</v>
      </c>
      <c r="J237" s="205" t="s">
        <v>741</v>
      </c>
      <c r="K237" s="206">
        <v>-26.9</v>
      </c>
      <c r="L237" s="207">
        <v>-0.67249999999999999</v>
      </c>
      <c r="M237" s="203" t="s">
        <v>604</v>
      </c>
      <c r="N237" s="200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88</v>
      </c>
      <c r="B238" s="190">
        <v>42837</v>
      </c>
      <c r="C238" s="190"/>
      <c r="D238" s="191" t="s">
        <v>94</v>
      </c>
      <c r="E238" s="192" t="s">
        <v>623</v>
      </c>
      <c r="F238" s="193">
        <v>289.5</v>
      </c>
      <c r="G238" s="192"/>
      <c r="H238" s="192">
        <v>354</v>
      </c>
      <c r="I238" s="194">
        <v>360</v>
      </c>
      <c r="J238" s="195" t="s">
        <v>742</v>
      </c>
      <c r="K238" s="196">
        <f t="shared" ref="K238:K246" si="117">H238-F238</f>
        <v>64.5</v>
      </c>
      <c r="L238" s="197">
        <f t="shared" ref="L238:L246" si="118">K238/F238</f>
        <v>0.22279792746113988</v>
      </c>
      <c r="M238" s="192" t="s">
        <v>591</v>
      </c>
      <c r="N238" s="198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89</v>
      </c>
      <c r="B239" s="190">
        <v>42845</v>
      </c>
      <c r="C239" s="190"/>
      <c r="D239" s="191" t="s">
        <v>428</v>
      </c>
      <c r="E239" s="192" t="s">
        <v>623</v>
      </c>
      <c r="F239" s="193">
        <v>700</v>
      </c>
      <c r="G239" s="192"/>
      <c r="H239" s="192">
        <v>840</v>
      </c>
      <c r="I239" s="194">
        <v>840</v>
      </c>
      <c r="J239" s="195" t="s">
        <v>743</v>
      </c>
      <c r="K239" s="196">
        <f t="shared" si="117"/>
        <v>140</v>
      </c>
      <c r="L239" s="197">
        <f t="shared" si="118"/>
        <v>0.2</v>
      </c>
      <c r="M239" s="192" t="s">
        <v>591</v>
      </c>
      <c r="N239" s="198">
        <v>42893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90</v>
      </c>
      <c r="B240" s="190">
        <v>42887</v>
      </c>
      <c r="C240" s="190"/>
      <c r="D240" s="191" t="s">
        <v>744</v>
      </c>
      <c r="E240" s="192" t="s">
        <v>623</v>
      </c>
      <c r="F240" s="193">
        <v>130</v>
      </c>
      <c r="G240" s="192"/>
      <c r="H240" s="192">
        <v>144.25</v>
      </c>
      <c r="I240" s="194">
        <v>170</v>
      </c>
      <c r="J240" s="195" t="s">
        <v>745</v>
      </c>
      <c r="K240" s="196">
        <f t="shared" si="117"/>
        <v>14.25</v>
      </c>
      <c r="L240" s="197">
        <f t="shared" si="118"/>
        <v>0.10961538461538461</v>
      </c>
      <c r="M240" s="192" t="s">
        <v>591</v>
      </c>
      <c r="N240" s="198">
        <v>43675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91</v>
      </c>
      <c r="B241" s="190">
        <v>42901</v>
      </c>
      <c r="C241" s="190"/>
      <c r="D241" s="191" t="s">
        <v>746</v>
      </c>
      <c r="E241" s="192" t="s">
        <v>623</v>
      </c>
      <c r="F241" s="193">
        <v>214.5</v>
      </c>
      <c r="G241" s="192"/>
      <c r="H241" s="192">
        <v>262</v>
      </c>
      <c r="I241" s="194">
        <v>262</v>
      </c>
      <c r="J241" s="195" t="s">
        <v>747</v>
      </c>
      <c r="K241" s="196">
        <f t="shared" si="117"/>
        <v>47.5</v>
      </c>
      <c r="L241" s="197">
        <f t="shared" si="118"/>
        <v>0.22144522144522144</v>
      </c>
      <c r="M241" s="192" t="s">
        <v>591</v>
      </c>
      <c r="N241" s="198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92</v>
      </c>
      <c r="B242" s="221">
        <v>42933</v>
      </c>
      <c r="C242" s="221"/>
      <c r="D242" s="222" t="s">
        <v>748</v>
      </c>
      <c r="E242" s="223" t="s">
        <v>623</v>
      </c>
      <c r="F242" s="224">
        <v>370</v>
      </c>
      <c r="G242" s="223"/>
      <c r="H242" s="223">
        <v>447.5</v>
      </c>
      <c r="I242" s="225">
        <v>450</v>
      </c>
      <c r="J242" s="226" t="s">
        <v>681</v>
      </c>
      <c r="K242" s="196">
        <f t="shared" si="117"/>
        <v>77.5</v>
      </c>
      <c r="L242" s="227">
        <f t="shared" si="118"/>
        <v>0.20945945945945946</v>
      </c>
      <c r="M242" s="223" t="s">
        <v>591</v>
      </c>
      <c r="N242" s="228">
        <v>43035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93</v>
      </c>
      <c r="B243" s="221">
        <v>42943</v>
      </c>
      <c r="C243" s="221"/>
      <c r="D243" s="222" t="s">
        <v>184</v>
      </c>
      <c r="E243" s="223" t="s">
        <v>623</v>
      </c>
      <c r="F243" s="224">
        <v>657.5</v>
      </c>
      <c r="G243" s="223"/>
      <c r="H243" s="223">
        <v>825</v>
      </c>
      <c r="I243" s="225">
        <v>820</v>
      </c>
      <c r="J243" s="226" t="s">
        <v>681</v>
      </c>
      <c r="K243" s="196">
        <f t="shared" si="117"/>
        <v>167.5</v>
      </c>
      <c r="L243" s="227">
        <f t="shared" si="118"/>
        <v>0.25475285171102663</v>
      </c>
      <c r="M243" s="223" t="s">
        <v>591</v>
      </c>
      <c r="N243" s="228">
        <v>43090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94</v>
      </c>
      <c r="B244" s="190">
        <v>42964</v>
      </c>
      <c r="C244" s="190"/>
      <c r="D244" s="191" t="s">
        <v>363</v>
      </c>
      <c r="E244" s="192" t="s">
        <v>623</v>
      </c>
      <c r="F244" s="193">
        <v>605</v>
      </c>
      <c r="G244" s="192"/>
      <c r="H244" s="192">
        <v>750</v>
      </c>
      <c r="I244" s="194">
        <v>750</v>
      </c>
      <c r="J244" s="195" t="s">
        <v>739</v>
      </c>
      <c r="K244" s="196">
        <f t="shared" si="117"/>
        <v>145</v>
      </c>
      <c r="L244" s="197">
        <f t="shared" si="118"/>
        <v>0.23966942148760331</v>
      </c>
      <c r="M244" s="192" t="s">
        <v>591</v>
      </c>
      <c r="N244" s="198">
        <v>43027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9">
        <v>95</v>
      </c>
      <c r="B245" s="200">
        <v>42979</v>
      </c>
      <c r="C245" s="200"/>
      <c r="D245" s="208" t="s">
        <v>749</v>
      </c>
      <c r="E245" s="203" t="s">
        <v>623</v>
      </c>
      <c r="F245" s="203">
        <v>255</v>
      </c>
      <c r="G245" s="204"/>
      <c r="H245" s="204">
        <v>217.25</v>
      </c>
      <c r="I245" s="204">
        <v>320</v>
      </c>
      <c r="J245" s="205" t="s">
        <v>750</v>
      </c>
      <c r="K245" s="206">
        <f t="shared" si="117"/>
        <v>-37.75</v>
      </c>
      <c r="L245" s="209">
        <f t="shared" si="118"/>
        <v>-0.14803921568627451</v>
      </c>
      <c r="M245" s="203" t="s">
        <v>604</v>
      </c>
      <c r="N245" s="200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96</v>
      </c>
      <c r="B246" s="190">
        <v>42997</v>
      </c>
      <c r="C246" s="190"/>
      <c r="D246" s="191" t="s">
        <v>751</v>
      </c>
      <c r="E246" s="192" t="s">
        <v>623</v>
      </c>
      <c r="F246" s="193">
        <v>215</v>
      </c>
      <c r="G246" s="192"/>
      <c r="H246" s="192">
        <v>258</v>
      </c>
      <c r="I246" s="194">
        <v>258</v>
      </c>
      <c r="J246" s="195" t="s">
        <v>681</v>
      </c>
      <c r="K246" s="196">
        <f t="shared" si="117"/>
        <v>43</v>
      </c>
      <c r="L246" s="197">
        <f t="shared" si="118"/>
        <v>0.2</v>
      </c>
      <c r="M246" s="192" t="s">
        <v>591</v>
      </c>
      <c r="N246" s="198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97</v>
      </c>
      <c r="B247" s="190">
        <v>42997</v>
      </c>
      <c r="C247" s="190"/>
      <c r="D247" s="191" t="s">
        <v>751</v>
      </c>
      <c r="E247" s="192" t="s">
        <v>623</v>
      </c>
      <c r="F247" s="193">
        <v>215</v>
      </c>
      <c r="G247" s="192"/>
      <c r="H247" s="192">
        <v>258</v>
      </c>
      <c r="I247" s="194">
        <v>258</v>
      </c>
      <c r="J247" s="226" t="s">
        <v>681</v>
      </c>
      <c r="K247" s="196">
        <v>43</v>
      </c>
      <c r="L247" s="197">
        <v>0.2</v>
      </c>
      <c r="M247" s="192" t="s">
        <v>591</v>
      </c>
      <c r="N247" s="198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98</v>
      </c>
      <c r="B248" s="221">
        <v>42998</v>
      </c>
      <c r="C248" s="221"/>
      <c r="D248" s="222" t="s">
        <v>752</v>
      </c>
      <c r="E248" s="223" t="s">
        <v>623</v>
      </c>
      <c r="F248" s="193">
        <v>75</v>
      </c>
      <c r="G248" s="223"/>
      <c r="H248" s="223">
        <v>90</v>
      </c>
      <c r="I248" s="225">
        <v>90</v>
      </c>
      <c r="J248" s="195" t="s">
        <v>753</v>
      </c>
      <c r="K248" s="196">
        <f t="shared" ref="K248:K253" si="119">H248-F248</f>
        <v>15</v>
      </c>
      <c r="L248" s="197">
        <f t="shared" ref="L248:L253" si="120">K248/F248</f>
        <v>0.2</v>
      </c>
      <c r="M248" s="192" t="s">
        <v>591</v>
      </c>
      <c r="N248" s="198">
        <v>43019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99</v>
      </c>
      <c r="B249" s="221">
        <v>43011</v>
      </c>
      <c r="C249" s="221"/>
      <c r="D249" s="222" t="s">
        <v>606</v>
      </c>
      <c r="E249" s="223" t="s">
        <v>623</v>
      </c>
      <c r="F249" s="224">
        <v>315</v>
      </c>
      <c r="G249" s="223"/>
      <c r="H249" s="223">
        <v>392</v>
      </c>
      <c r="I249" s="225">
        <v>384</v>
      </c>
      <c r="J249" s="226" t="s">
        <v>754</v>
      </c>
      <c r="K249" s="196">
        <f t="shared" si="119"/>
        <v>77</v>
      </c>
      <c r="L249" s="227">
        <f t="shared" si="120"/>
        <v>0.24444444444444444</v>
      </c>
      <c r="M249" s="223" t="s">
        <v>591</v>
      </c>
      <c r="N249" s="228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100</v>
      </c>
      <c r="B250" s="221">
        <v>43013</v>
      </c>
      <c r="C250" s="221"/>
      <c r="D250" s="222" t="s">
        <v>463</v>
      </c>
      <c r="E250" s="223" t="s">
        <v>623</v>
      </c>
      <c r="F250" s="224">
        <v>145</v>
      </c>
      <c r="G250" s="223"/>
      <c r="H250" s="223">
        <v>179</v>
      </c>
      <c r="I250" s="225">
        <v>180</v>
      </c>
      <c r="J250" s="226" t="s">
        <v>755</v>
      </c>
      <c r="K250" s="196">
        <f t="shared" si="119"/>
        <v>34</v>
      </c>
      <c r="L250" s="227">
        <f t="shared" si="120"/>
        <v>0.23448275862068965</v>
      </c>
      <c r="M250" s="223" t="s">
        <v>591</v>
      </c>
      <c r="N250" s="228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101</v>
      </c>
      <c r="B251" s="221">
        <v>43014</v>
      </c>
      <c r="C251" s="221"/>
      <c r="D251" s="222" t="s">
        <v>337</v>
      </c>
      <c r="E251" s="223" t="s">
        <v>623</v>
      </c>
      <c r="F251" s="224">
        <v>256</v>
      </c>
      <c r="G251" s="223"/>
      <c r="H251" s="223">
        <v>323</v>
      </c>
      <c r="I251" s="225">
        <v>320</v>
      </c>
      <c r="J251" s="226" t="s">
        <v>681</v>
      </c>
      <c r="K251" s="196">
        <f t="shared" si="119"/>
        <v>67</v>
      </c>
      <c r="L251" s="227">
        <f t="shared" si="120"/>
        <v>0.26171875</v>
      </c>
      <c r="M251" s="223" t="s">
        <v>591</v>
      </c>
      <c r="N251" s="228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102</v>
      </c>
      <c r="B252" s="221">
        <v>43017</v>
      </c>
      <c r="C252" s="221"/>
      <c r="D252" s="222" t="s">
        <v>353</v>
      </c>
      <c r="E252" s="223" t="s">
        <v>623</v>
      </c>
      <c r="F252" s="224">
        <v>137.5</v>
      </c>
      <c r="G252" s="223"/>
      <c r="H252" s="223">
        <v>184</v>
      </c>
      <c r="I252" s="225">
        <v>183</v>
      </c>
      <c r="J252" s="226" t="s">
        <v>756</v>
      </c>
      <c r="K252" s="196">
        <f t="shared" si="119"/>
        <v>46.5</v>
      </c>
      <c r="L252" s="227">
        <f t="shared" si="120"/>
        <v>0.33818181818181819</v>
      </c>
      <c r="M252" s="223" t="s">
        <v>591</v>
      </c>
      <c r="N252" s="228">
        <v>43108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103</v>
      </c>
      <c r="B253" s="221">
        <v>43018</v>
      </c>
      <c r="C253" s="221"/>
      <c r="D253" s="222" t="s">
        <v>757</v>
      </c>
      <c r="E253" s="223" t="s">
        <v>623</v>
      </c>
      <c r="F253" s="224">
        <v>125.5</v>
      </c>
      <c r="G253" s="223"/>
      <c r="H253" s="223">
        <v>158</v>
      </c>
      <c r="I253" s="225">
        <v>155</v>
      </c>
      <c r="J253" s="226" t="s">
        <v>758</v>
      </c>
      <c r="K253" s="196">
        <f t="shared" si="119"/>
        <v>32.5</v>
      </c>
      <c r="L253" s="227">
        <f t="shared" si="120"/>
        <v>0.25896414342629481</v>
      </c>
      <c r="M253" s="223" t="s">
        <v>591</v>
      </c>
      <c r="N253" s="228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104</v>
      </c>
      <c r="B254" s="221">
        <v>43018</v>
      </c>
      <c r="C254" s="221"/>
      <c r="D254" s="222" t="s">
        <v>759</v>
      </c>
      <c r="E254" s="223" t="s">
        <v>623</v>
      </c>
      <c r="F254" s="224">
        <v>895</v>
      </c>
      <c r="G254" s="223"/>
      <c r="H254" s="223">
        <v>1122.5</v>
      </c>
      <c r="I254" s="225">
        <v>1078</v>
      </c>
      <c r="J254" s="226" t="s">
        <v>760</v>
      </c>
      <c r="K254" s="196">
        <v>227.5</v>
      </c>
      <c r="L254" s="227">
        <v>0.25418994413407803</v>
      </c>
      <c r="M254" s="223" t="s">
        <v>591</v>
      </c>
      <c r="N254" s="228">
        <v>43117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105</v>
      </c>
      <c r="B255" s="221">
        <v>43020</v>
      </c>
      <c r="C255" s="221"/>
      <c r="D255" s="222" t="s">
        <v>346</v>
      </c>
      <c r="E255" s="223" t="s">
        <v>623</v>
      </c>
      <c r="F255" s="224">
        <v>525</v>
      </c>
      <c r="G255" s="223"/>
      <c r="H255" s="223">
        <v>629</v>
      </c>
      <c r="I255" s="225">
        <v>629</v>
      </c>
      <c r="J255" s="226" t="s">
        <v>681</v>
      </c>
      <c r="K255" s="196">
        <v>104</v>
      </c>
      <c r="L255" s="227">
        <v>0.19809523809523799</v>
      </c>
      <c r="M255" s="223" t="s">
        <v>591</v>
      </c>
      <c r="N255" s="228">
        <v>43119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106</v>
      </c>
      <c r="B256" s="221">
        <v>43046</v>
      </c>
      <c r="C256" s="221"/>
      <c r="D256" s="222" t="s">
        <v>388</v>
      </c>
      <c r="E256" s="223" t="s">
        <v>623</v>
      </c>
      <c r="F256" s="224">
        <v>740</v>
      </c>
      <c r="G256" s="223"/>
      <c r="H256" s="223">
        <v>892.5</v>
      </c>
      <c r="I256" s="225">
        <v>900</v>
      </c>
      <c r="J256" s="226" t="s">
        <v>761</v>
      </c>
      <c r="K256" s="196">
        <f t="shared" ref="K256:K258" si="121">H256-F256</f>
        <v>152.5</v>
      </c>
      <c r="L256" s="227">
        <f t="shared" ref="L256:L258" si="122">K256/F256</f>
        <v>0.20608108108108109</v>
      </c>
      <c r="M256" s="223" t="s">
        <v>591</v>
      </c>
      <c r="N256" s="228">
        <v>43052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107</v>
      </c>
      <c r="B257" s="190">
        <v>43073</v>
      </c>
      <c r="C257" s="190"/>
      <c r="D257" s="191" t="s">
        <v>762</v>
      </c>
      <c r="E257" s="192" t="s">
        <v>623</v>
      </c>
      <c r="F257" s="193">
        <v>118.5</v>
      </c>
      <c r="G257" s="192"/>
      <c r="H257" s="192">
        <v>143.5</v>
      </c>
      <c r="I257" s="194">
        <v>145</v>
      </c>
      <c r="J257" s="195" t="s">
        <v>613</v>
      </c>
      <c r="K257" s="196">
        <f t="shared" si="121"/>
        <v>25</v>
      </c>
      <c r="L257" s="197">
        <f t="shared" si="122"/>
        <v>0.2109704641350211</v>
      </c>
      <c r="M257" s="192" t="s">
        <v>591</v>
      </c>
      <c r="N257" s="198">
        <v>43097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9">
        <v>108</v>
      </c>
      <c r="B258" s="200">
        <v>43090</v>
      </c>
      <c r="C258" s="200"/>
      <c r="D258" s="201" t="s">
        <v>434</v>
      </c>
      <c r="E258" s="202" t="s">
        <v>623</v>
      </c>
      <c r="F258" s="203">
        <v>715</v>
      </c>
      <c r="G258" s="203"/>
      <c r="H258" s="204">
        <v>500</v>
      </c>
      <c r="I258" s="204">
        <v>872</v>
      </c>
      <c r="J258" s="205" t="s">
        <v>763</v>
      </c>
      <c r="K258" s="206">
        <f t="shared" si="121"/>
        <v>-215</v>
      </c>
      <c r="L258" s="207">
        <f t="shared" si="122"/>
        <v>-0.30069930069930068</v>
      </c>
      <c r="M258" s="203" t="s">
        <v>604</v>
      </c>
      <c r="N258" s="200">
        <v>43670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109</v>
      </c>
      <c r="B259" s="190">
        <v>43098</v>
      </c>
      <c r="C259" s="190"/>
      <c r="D259" s="191" t="s">
        <v>606</v>
      </c>
      <c r="E259" s="192" t="s">
        <v>623</v>
      </c>
      <c r="F259" s="193">
        <v>435</v>
      </c>
      <c r="G259" s="192"/>
      <c r="H259" s="192">
        <v>542.5</v>
      </c>
      <c r="I259" s="194">
        <v>539</v>
      </c>
      <c r="J259" s="195" t="s">
        <v>681</v>
      </c>
      <c r="K259" s="196">
        <v>107.5</v>
      </c>
      <c r="L259" s="197">
        <v>0.247126436781609</v>
      </c>
      <c r="M259" s="192" t="s">
        <v>591</v>
      </c>
      <c r="N259" s="198">
        <v>43206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110</v>
      </c>
      <c r="B260" s="190">
        <v>43098</v>
      </c>
      <c r="C260" s="190"/>
      <c r="D260" s="191" t="s">
        <v>563</v>
      </c>
      <c r="E260" s="192" t="s">
        <v>623</v>
      </c>
      <c r="F260" s="193">
        <v>885</v>
      </c>
      <c r="G260" s="192"/>
      <c r="H260" s="192">
        <v>1090</v>
      </c>
      <c r="I260" s="194">
        <v>1084</v>
      </c>
      <c r="J260" s="195" t="s">
        <v>681</v>
      </c>
      <c r="K260" s="196">
        <v>205</v>
      </c>
      <c r="L260" s="197">
        <v>0.23163841807909599</v>
      </c>
      <c r="M260" s="192" t="s">
        <v>591</v>
      </c>
      <c r="N260" s="198">
        <v>43213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111</v>
      </c>
      <c r="B261" s="230">
        <v>43192</v>
      </c>
      <c r="C261" s="230"/>
      <c r="D261" s="208" t="s">
        <v>764</v>
      </c>
      <c r="E261" s="203" t="s">
        <v>623</v>
      </c>
      <c r="F261" s="231">
        <v>478.5</v>
      </c>
      <c r="G261" s="203"/>
      <c r="H261" s="203">
        <v>442</v>
      </c>
      <c r="I261" s="204">
        <v>613</v>
      </c>
      <c r="J261" s="205" t="s">
        <v>765</v>
      </c>
      <c r="K261" s="206">
        <f t="shared" ref="K261:K264" si="123">H261-F261</f>
        <v>-36.5</v>
      </c>
      <c r="L261" s="207">
        <f t="shared" ref="L261:L264" si="124">K261/F261</f>
        <v>-7.6280041797283177E-2</v>
      </c>
      <c r="M261" s="203" t="s">
        <v>604</v>
      </c>
      <c r="N261" s="200">
        <v>43762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9">
        <v>112</v>
      </c>
      <c r="B262" s="200">
        <v>43194</v>
      </c>
      <c r="C262" s="200"/>
      <c r="D262" s="201" t="s">
        <v>766</v>
      </c>
      <c r="E262" s="202" t="s">
        <v>623</v>
      </c>
      <c r="F262" s="203">
        <f>141.5-7.3</f>
        <v>134.19999999999999</v>
      </c>
      <c r="G262" s="203"/>
      <c r="H262" s="204">
        <v>77</v>
      </c>
      <c r="I262" s="204">
        <v>180</v>
      </c>
      <c r="J262" s="205" t="s">
        <v>767</v>
      </c>
      <c r="K262" s="206">
        <f t="shared" si="123"/>
        <v>-57.199999999999989</v>
      </c>
      <c r="L262" s="207">
        <f t="shared" si="124"/>
        <v>-0.42622950819672129</v>
      </c>
      <c r="M262" s="203" t="s">
        <v>604</v>
      </c>
      <c r="N262" s="200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9">
        <v>113</v>
      </c>
      <c r="B263" s="200">
        <v>43209</v>
      </c>
      <c r="C263" s="200"/>
      <c r="D263" s="201" t="s">
        <v>768</v>
      </c>
      <c r="E263" s="202" t="s">
        <v>623</v>
      </c>
      <c r="F263" s="203">
        <v>430</v>
      </c>
      <c r="G263" s="203"/>
      <c r="H263" s="204">
        <v>220</v>
      </c>
      <c r="I263" s="204">
        <v>537</v>
      </c>
      <c r="J263" s="205" t="s">
        <v>769</v>
      </c>
      <c r="K263" s="206">
        <f t="shared" si="123"/>
        <v>-210</v>
      </c>
      <c r="L263" s="207">
        <f t="shared" si="124"/>
        <v>-0.48837209302325579</v>
      </c>
      <c r="M263" s="203" t="s">
        <v>604</v>
      </c>
      <c r="N263" s="200">
        <v>43252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114</v>
      </c>
      <c r="B264" s="221">
        <v>43220</v>
      </c>
      <c r="C264" s="221"/>
      <c r="D264" s="222" t="s">
        <v>389</v>
      </c>
      <c r="E264" s="223" t="s">
        <v>623</v>
      </c>
      <c r="F264" s="223">
        <v>153.5</v>
      </c>
      <c r="G264" s="223"/>
      <c r="H264" s="223">
        <v>196</v>
      </c>
      <c r="I264" s="225">
        <v>196</v>
      </c>
      <c r="J264" s="195" t="s">
        <v>770</v>
      </c>
      <c r="K264" s="196">
        <f t="shared" si="123"/>
        <v>42.5</v>
      </c>
      <c r="L264" s="197">
        <f t="shared" si="124"/>
        <v>0.27687296416938112</v>
      </c>
      <c r="M264" s="192" t="s">
        <v>591</v>
      </c>
      <c r="N264" s="198">
        <v>43605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9">
        <v>115</v>
      </c>
      <c r="B265" s="200">
        <v>43306</v>
      </c>
      <c r="C265" s="200"/>
      <c r="D265" s="201" t="s">
        <v>740</v>
      </c>
      <c r="E265" s="202" t="s">
        <v>623</v>
      </c>
      <c r="F265" s="203">
        <v>27.5</v>
      </c>
      <c r="G265" s="203"/>
      <c r="H265" s="204">
        <v>13.1</v>
      </c>
      <c r="I265" s="204">
        <v>60</v>
      </c>
      <c r="J265" s="205" t="s">
        <v>771</v>
      </c>
      <c r="K265" s="206">
        <v>-14.4</v>
      </c>
      <c r="L265" s="207">
        <v>-0.52363636363636401</v>
      </c>
      <c r="M265" s="203" t="s">
        <v>604</v>
      </c>
      <c r="N265" s="200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116</v>
      </c>
      <c r="B266" s="230">
        <v>43318</v>
      </c>
      <c r="C266" s="230"/>
      <c r="D266" s="208" t="s">
        <v>772</v>
      </c>
      <c r="E266" s="203" t="s">
        <v>623</v>
      </c>
      <c r="F266" s="203">
        <v>148.5</v>
      </c>
      <c r="G266" s="203"/>
      <c r="H266" s="203">
        <v>102</v>
      </c>
      <c r="I266" s="204">
        <v>182</v>
      </c>
      <c r="J266" s="205" t="s">
        <v>773</v>
      </c>
      <c r="K266" s="206">
        <f>H266-F266</f>
        <v>-46.5</v>
      </c>
      <c r="L266" s="207">
        <f>K266/F266</f>
        <v>-0.31313131313131315</v>
      </c>
      <c r="M266" s="203" t="s">
        <v>604</v>
      </c>
      <c r="N266" s="200">
        <v>43661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117</v>
      </c>
      <c r="B267" s="190">
        <v>43335</v>
      </c>
      <c r="C267" s="190"/>
      <c r="D267" s="191" t="s">
        <v>774</v>
      </c>
      <c r="E267" s="192" t="s">
        <v>623</v>
      </c>
      <c r="F267" s="223">
        <v>285</v>
      </c>
      <c r="G267" s="192"/>
      <c r="H267" s="192">
        <v>355</v>
      </c>
      <c r="I267" s="194">
        <v>364</v>
      </c>
      <c r="J267" s="195" t="s">
        <v>775</v>
      </c>
      <c r="K267" s="196">
        <v>70</v>
      </c>
      <c r="L267" s="197">
        <v>0.24561403508771901</v>
      </c>
      <c r="M267" s="192" t="s">
        <v>591</v>
      </c>
      <c r="N267" s="198">
        <v>43455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118</v>
      </c>
      <c r="B268" s="190">
        <v>43341</v>
      </c>
      <c r="C268" s="190"/>
      <c r="D268" s="191" t="s">
        <v>377</v>
      </c>
      <c r="E268" s="192" t="s">
        <v>623</v>
      </c>
      <c r="F268" s="223">
        <v>525</v>
      </c>
      <c r="G268" s="192"/>
      <c r="H268" s="192">
        <v>585</v>
      </c>
      <c r="I268" s="194">
        <v>635</v>
      </c>
      <c r="J268" s="195" t="s">
        <v>776</v>
      </c>
      <c r="K268" s="196">
        <f t="shared" ref="K268:K285" si="125">H268-F268</f>
        <v>60</v>
      </c>
      <c r="L268" s="197">
        <f t="shared" ref="L268:L285" si="126">K268/F268</f>
        <v>0.11428571428571428</v>
      </c>
      <c r="M268" s="192" t="s">
        <v>591</v>
      </c>
      <c r="N268" s="198">
        <v>43662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119</v>
      </c>
      <c r="B269" s="190">
        <v>43395</v>
      </c>
      <c r="C269" s="190"/>
      <c r="D269" s="191" t="s">
        <v>363</v>
      </c>
      <c r="E269" s="192" t="s">
        <v>623</v>
      </c>
      <c r="F269" s="223">
        <v>475</v>
      </c>
      <c r="G269" s="192"/>
      <c r="H269" s="192">
        <v>574</v>
      </c>
      <c r="I269" s="194">
        <v>570</v>
      </c>
      <c r="J269" s="195" t="s">
        <v>681</v>
      </c>
      <c r="K269" s="196">
        <f t="shared" si="125"/>
        <v>99</v>
      </c>
      <c r="L269" s="197">
        <f t="shared" si="126"/>
        <v>0.20842105263157895</v>
      </c>
      <c r="M269" s="192" t="s">
        <v>591</v>
      </c>
      <c r="N269" s="198">
        <v>43403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120</v>
      </c>
      <c r="B270" s="221">
        <v>43397</v>
      </c>
      <c r="C270" s="221"/>
      <c r="D270" s="222" t="s">
        <v>384</v>
      </c>
      <c r="E270" s="223" t="s">
        <v>623</v>
      </c>
      <c r="F270" s="223">
        <v>707.5</v>
      </c>
      <c r="G270" s="223"/>
      <c r="H270" s="223">
        <v>872</v>
      </c>
      <c r="I270" s="225">
        <v>872</v>
      </c>
      <c r="J270" s="226" t="s">
        <v>681</v>
      </c>
      <c r="K270" s="196">
        <f t="shared" si="125"/>
        <v>164.5</v>
      </c>
      <c r="L270" s="227">
        <f t="shared" si="126"/>
        <v>0.23250883392226149</v>
      </c>
      <c r="M270" s="223" t="s">
        <v>591</v>
      </c>
      <c r="N270" s="228">
        <v>43482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121</v>
      </c>
      <c r="B271" s="221">
        <v>43398</v>
      </c>
      <c r="C271" s="221"/>
      <c r="D271" s="222" t="s">
        <v>777</v>
      </c>
      <c r="E271" s="223" t="s">
        <v>623</v>
      </c>
      <c r="F271" s="223">
        <v>162</v>
      </c>
      <c r="G271" s="223"/>
      <c r="H271" s="223">
        <v>204</v>
      </c>
      <c r="I271" s="225">
        <v>209</v>
      </c>
      <c r="J271" s="226" t="s">
        <v>778</v>
      </c>
      <c r="K271" s="196">
        <f t="shared" si="125"/>
        <v>42</v>
      </c>
      <c r="L271" s="227">
        <f t="shared" si="126"/>
        <v>0.25925925925925924</v>
      </c>
      <c r="M271" s="223" t="s">
        <v>591</v>
      </c>
      <c r="N271" s="228">
        <v>43539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122</v>
      </c>
      <c r="B272" s="221">
        <v>43399</v>
      </c>
      <c r="C272" s="221"/>
      <c r="D272" s="222" t="s">
        <v>482</v>
      </c>
      <c r="E272" s="223" t="s">
        <v>623</v>
      </c>
      <c r="F272" s="223">
        <v>240</v>
      </c>
      <c r="G272" s="223"/>
      <c r="H272" s="223">
        <v>297</v>
      </c>
      <c r="I272" s="225">
        <v>297</v>
      </c>
      <c r="J272" s="226" t="s">
        <v>681</v>
      </c>
      <c r="K272" s="232">
        <f t="shared" si="125"/>
        <v>57</v>
      </c>
      <c r="L272" s="227">
        <f t="shared" si="126"/>
        <v>0.23749999999999999</v>
      </c>
      <c r="M272" s="223" t="s">
        <v>591</v>
      </c>
      <c r="N272" s="228">
        <v>43417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123</v>
      </c>
      <c r="B273" s="190">
        <v>43439</v>
      </c>
      <c r="C273" s="190"/>
      <c r="D273" s="191" t="s">
        <v>779</v>
      </c>
      <c r="E273" s="192" t="s">
        <v>623</v>
      </c>
      <c r="F273" s="192">
        <v>202.5</v>
      </c>
      <c r="G273" s="192"/>
      <c r="H273" s="192">
        <v>255</v>
      </c>
      <c r="I273" s="194">
        <v>252</v>
      </c>
      <c r="J273" s="195" t="s">
        <v>681</v>
      </c>
      <c r="K273" s="196">
        <f t="shared" si="125"/>
        <v>52.5</v>
      </c>
      <c r="L273" s="197">
        <f t="shared" si="126"/>
        <v>0.25925925925925924</v>
      </c>
      <c r="M273" s="192" t="s">
        <v>591</v>
      </c>
      <c r="N273" s="198">
        <v>43542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124</v>
      </c>
      <c r="B274" s="221">
        <v>43465</v>
      </c>
      <c r="C274" s="190"/>
      <c r="D274" s="222" t="s">
        <v>416</v>
      </c>
      <c r="E274" s="223" t="s">
        <v>623</v>
      </c>
      <c r="F274" s="223">
        <v>710</v>
      </c>
      <c r="G274" s="223"/>
      <c r="H274" s="223">
        <v>866</v>
      </c>
      <c r="I274" s="225">
        <v>866</v>
      </c>
      <c r="J274" s="226" t="s">
        <v>681</v>
      </c>
      <c r="K274" s="196">
        <f t="shared" si="125"/>
        <v>156</v>
      </c>
      <c r="L274" s="197">
        <f t="shared" si="126"/>
        <v>0.21971830985915494</v>
      </c>
      <c r="M274" s="192" t="s">
        <v>591</v>
      </c>
      <c r="N274" s="198">
        <v>43553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125</v>
      </c>
      <c r="B275" s="221">
        <v>43522</v>
      </c>
      <c r="C275" s="221"/>
      <c r="D275" s="222" t="s">
        <v>153</v>
      </c>
      <c r="E275" s="223" t="s">
        <v>623</v>
      </c>
      <c r="F275" s="223">
        <v>337.25</v>
      </c>
      <c r="G275" s="223"/>
      <c r="H275" s="223">
        <v>398.5</v>
      </c>
      <c r="I275" s="225">
        <v>411</v>
      </c>
      <c r="J275" s="195" t="s">
        <v>781</v>
      </c>
      <c r="K275" s="196">
        <f t="shared" si="125"/>
        <v>61.25</v>
      </c>
      <c r="L275" s="197">
        <f t="shared" si="126"/>
        <v>0.1816160118606375</v>
      </c>
      <c r="M275" s="192" t="s">
        <v>591</v>
      </c>
      <c r="N275" s="198">
        <v>43760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3">
        <v>126</v>
      </c>
      <c r="B276" s="234">
        <v>43559</v>
      </c>
      <c r="C276" s="234"/>
      <c r="D276" s="235" t="s">
        <v>782</v>
      </c>
      <c r="E276" s="236" t="s">
        <v>623</v>
      </c>
      <c r="F276" s="236">
        <v>130</v>
      </c>
      <c r="G276" s="236"/>
      <c r="H276" s="236">
        <v>65</v>
      </c>
      <c r="I276" s="237">
        <v>158</v>
      </c>
      <c r="J276" s="205" t="s">
        <v>783</v>
      </c>
      <c r="K276" s="206">
        <f t="shared" si="125"/>
        <v>-65</v>
      </c>
      <c r="L276" s="207">
        <f t="shared" si="126"/>
        <v>-0.5</v>
      </c>
      <c r="M276" s="203" t="s">
        <v>604</v>
      </c>
      <c r="N276" s="200">
        <v>43726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127</v>
      </c>
      <c r="B277" s="221">
        <v>43017</v>
      </c>
      <c r="C277" s="221"/>
      <c r="D277" s="222" t="s">
        <v>186</v>
      </c>
      <c r="E277" s="223" t="s">
        <v>623</v>
      </c>
      <c r="F277" s="223">
        <v>141.5</v>
      </c>
      <c r="G277" s="223"/>
      <c r="H277" s="223">
        <v>183.5</v>
      </c>
      <c r="I277" s="225">
        <v>210</v>
      </c>
      <c r="J277" s="195" t="s">
        <v>778</v>
      </c>
      <c r="K277" s="196">
        <f t="shared" si="125"/>
        <v>42</v>
      </c>
      <c r="L277" s="197">
        <f t="shared" si="126"/>
        <v>0.29681978798586572</v>
      </c>
      <c r="M277" s="192" t="s">
        <v>591</v>
      </c>
      <c r="N277" s="198">
        <v>43042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3">
        <v>128</v>
      </c>
      <c r="B278" s="234">
        <v>43074</v>
      </c>
      <c r="C278" s="234"/>
      <c r="D278" s="235" t="s">
        <v>785</v>
      </c>
      <c r="E278" s="236" t="s">
        <v>623</v>
      </c>
      <c r="F278" s="231">
        <v>172</v>
      </c>
      <c r="G278" s="236"/>
      <c r="H278" s="236">
        <v>155.25</v>
      </c>
      <c r="I278" s="237">
        <v>230</v>
      </c>
      <c r="J278" s="205" t="s">
        <v>786</v>
      </c>
      <c r="K278" s="206">
        <f t="shared" si="125"/>
        <v>-16.75</v>
      </c>
      <c r="L278" s="207">
        <f t="shared" si="126"/>
        <v>-9.7383720930232565E-2</v>
      </c>
      <c r="M278" s="203" t="s">
        <v>604</v>
      </c>
      <c r="N278" s="200">
        <v>43787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0">
        <v>129</v>
      </c>
      <c r="B279" s="221">
        <v>43398</v>
      </c>
      <c r="C279" s="221"/>
      <c r="D279" s="222" t="s">
        <v>108</v>
      </c>
      <c r="E279" s="223" t="s">
        <v>623</v>
      </c>
      <c r="F279" s="223">
        <v>698.5</v>
      </c>
      <c r="G279" s="223"/>
      <c r="H279" s="223">
        <v>890</v>
      </c>
      <c r="I279" s="225">
        <v>890</v>
      </c>
      <c r="J279" s="195" t="s">
        <v>856</v>
      </c>
      <c r="K279" s="196">
        <f t="shared" si="125"/>
        <v>191.5</v>
      </c>
      <c r="L279" s="197">
        <f t="shared" si="126"/>
        <v>0.27415891195418757</v>
      </c>
      <c r="M279" s="192" t="s">
        <v>591</v>
      </c>
      <c r="N279" s="198">
        <v>44328</v>
      </c>
      <c r="O279" s="1"/>
      <c r="P279" s="1"/>
      <c r="Q279" s="1"/>
      <c r="R279" s="6" t="s">
        <v>780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130</v>
      </c>
      <c r="B280" s="221">
        <v>42877</v>
      </c>
      <c r="C280" s="221"/>
      <c r="D280" s="222" t="s">
        <v>376</v>
      </c>
      <c r="E280" s="223" t="s">
        <v>623</v>
      </c>
      <c r="F280" s="223">
        <v>127.6</v>
      </c>
      <c r="G280" s="223"/>
      <c r="H280" s="223">
        <v>138</v>
      </c>
      <c r="I280" s="225">
        <v>190</v>
      </c>
      <c r="J280" s="195" t="s">
        <v>787</v>
      </c>
      <c r="K280" s="196">
        <f t="shared" si="125"/>
        <v>10.400000000000006</v>
      </c>
      <c r="L280" s="197">
        <f t="shared" si="126"/>
        <v>8.1504702194357417E-2</v>
      </c>
      <c r="M280" s="192" t="s">
        <v>591</v>
      </c>
      <c r="N280" s="198">
        <v>43774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131</v>
      </c>
      <c r="B281" s="221">
        <v>43158</v>
      </c>
      <c r="C281" s="221"/>
      <c r="D281" s="222" t="s">
        <v>788</v>
      </c>
      <c r="E281" s="223" t="s">
        <v>623</v>
      </c>
      <c r="F281" s="223">
        <v>317</v>
      </c>
      <c r="G281" s="223"/>
      <c r="H281" s="223">
        <v>382.5</v>
      </c>
      <c r="I281" s="225">
        <v>398</v>
      </c>
      <c r="J281" s="195" t="s">
        <v>789</v>
      </c>
      <c r="K281" s="196">
        <f t="shared" si="125"/>
        <v>65.5</v>
      </c>
      <c r="L281" s="197">
        <f t="shared" si="126"/>
        <v>0.20662460567823343</v>
      </c>
      <c r="M281" s="192" t="s">
        <v>591</v>
      </c>
      <c r="N281" s="198">
        <v>44238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3">
        <v>132</v>
      </c>
      <c r="B282" s="234">
        <v>43164</v>
      </c>
      <c r="C282" s="234"/>
      <c r="D282" s="235" t="s">
        <v>145</v>
      </c>
      <c r="E282" s="236" t="s">
        <v>623</v>
      </c>
      <c r="F282" s="231">
        <f>510-14.4</f>
        <v>495.6</v>
      </c>
      <c r="G282" s="236"/>
      <c r="H282" s="236">
        <v>350</v>
      </c>
      <c r="I282" s="237">
        <v>672</v>
      </c>
      <c r="J282" s="205" t="s">
        <v>790</v>
      </c>
      <c r="K282" s="206">
        <f t="shared" si="125"/>
        <v>-145.60000000000002</v>
      </c>
      <c r="L282" s="207">
        <f t="shared" si="126"/>
        <v>-0.29378531073446329</v>
      </c>
      <c r="M282" s="203" t="s">
        <v>604</v>
      </c>
      <c r="N282" s="200">
        <v>43887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3">
        <v>133</v>
      </c>
      <c r="B283" s="234">
        <v>43237</v>
      </c>
      <c r="C283" s="234"/>
      <c r="D283" s="235" t="s">
        <v>474</v>
      </c>
      <c r="E283" s="236" t="s">
        <v>623</v>
      </c>
      <c r="F283" s="231">
        <v>230.3</v>
      </c>
      <c r="G283" s="236"/>
      <c r="H283" s="236">
        <v>102.5</v>
      </c>
      <c r="I283" s="237">
        <v>348</v>
      </c>
      <c r="J283" s="205" t="s">
        <v>791</v>
      </c>
      <c r="K283" s="206">
        <f t="shared" si="125"/>
        <v>-127.80000000000001</v>
      </c>
      <c r="L283" s="207">
        <f t="shared" si="126"/>
        <v>-0.55492835432045162</v>
      </c>
      <c r="M283" s="203" t="s">
        <v>604</v>
      </c>
      <c r="N283" s="200">
        <v>43896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134</v>
      </c>
      <c r="B284" s="221">
        <v>43258</v>
      </c>
      <c r="C284" s="221"/>
      <c r="D284" s="222" t="s">
        <v>439</v>
      </c>
      <c r="E284" s="223" t="s">
        <v>623</v>
      </c>
      <c r="F284" s="223">
        <f>342.5-5.1</f>
        <v>337.4</v>
      </c>
      <c r="G284" s="223"/>
      <c r="H284" s="223">
        <v>412.5</v>
      </c>
      <c r="I284" s="225">
        <v>439</v>
      </c>
      <c r="J284" s="195" t="s">
        <v>792</v>
      </c>
      <c r="K284" s="196">
        <f t="shared" si="125"/>
        <v>75.100000000000023</v>
      </c>
      <c r="L284" s="197">
        <f t="shared" si="126"/>
        <v>0.22258446947243635</v>
      </c>
      <c r="M284" s="192" t="s">
        <v>591</v>
      </c>
      <c r="N284" s="198">
        <v>44230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4">
        <v>135</v>
      </c>
      <c r="B285" s="213">
        <v>43285</v>
      </c>
      <c r="C285" s="213"/>
      <c r="D285" s="214" t="s">
        <v>55</v>
      </c>
      <c r="E285" s="215" t="s">
        <v>623</v>
      </c>
      <c r="F285" s="215">
        <f>127.5-5.53</f>
        <v>121.97</v>
      </c>
      <c r="G285" s="216"/>
      <c r="H285" s="216">
        <v>122.5</v>
      </c>
      <c r="I285" s="216">
        <v>170</v>
      </c>
      <c r="J285" s="217" t="s">
        <v>821</v>
      </c>
      <c r="K285" s="218">
        <f t="shared" si="125"/>
        <v>0.53000000000000114</v>
      </c>
      <c r="L285" s="219">
        <f t="shared" si="126"/>
        <v>4.3453308190538747E-3</v>
      </c>
      <c r="M285" s="215" t="s">
        <v>714</v>
      </c>
      <c r="N285" s="213">
        <v>44431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3">
        <v>136</v>
      </c>
      <c r="B286" s="234">
        <v>43294</v>
      </c>
      <c r="C286" s="234"/>
      <c r="D286" s="235" t="s">
        <v>365</v>
      </c>
      <c r="E286" s="236" t="s">
        <v>623</v>
      </c>
      <c r="F286" s="231">
        <v>46.5</v>
      </c>
      <c r="G286" s="236"/>
      <c r="H286" s="236">
        <v>17</v>
      </c>
      <c r="I286" s="237">
        <v>59</v>
      </c>
      <c r="J286" s="205" t="s">
        <v>793</v>
      </c>
      <c r="K286" s="206">
        <f t="shared" ref="K286:K294" si="127">H286-F286</f>
        <v>-29.5</v>
      </c>
      <c r="L286" s="207">
        <f t="shared" ref="L286:L294" si="128">K286/F286</f>
        <v>-0.63440860215053763</v>
      </c>
      <c r="M286" s="203" t="s">
        <v>604</v>
      </c>
      <c r="N286" s="200">
        <v>43887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137</v>
      </c>
      <c r="B287" s="221">
        <v>43396</v>
      </c>
      <c r="C287" s="221"/>
      <c r="D287" s="222" t="s">
        <v>418</v>
      </c>
      <c r="E287" s="223" t="s">
        <v>623</v>
      </c>
      <c r="F287" s="223">
        <v>156.5</v>
      </c>
      <c r="G287" s="223"/>
      <c r="H287" s="223">
        <v>207.5</v>
      </c>
      <c r="I287" s="225">
        <v>191</v>
      </c>
      <c r="J287" s="195" t="s">
        <v>681</v>
      </c>
      <c r="K287" s="196">
        <f t="shared" si="127"/>
        <v>51</v>
      </c>
      <c r="L287" s="197">
        <f t="shared" si="128"/>
        <v>0.32587859424920129</v>
      </c>
      <c r="M287" s="192" t="s">
        <v>591</v>
      </c>
      <c r="N287" s="198">
        <v>44369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0">
        <v>138</v>
      </c>
      <c r="B288" s="221">
        <v>43439</v>
      </c>
      <c r="C288" s="221"/>
      <c r="D288" s="222" t="s">
        <v>327</v>
      </c>
      <c r="E288" s="223" t="s">
        <v>623</v>
      </c>
      <c r="F288" s="223">
        <v>259.5</v>
      </c>
      <c r="G288" s="223"/>
      <c r="H288" s="223">
        <v>320</v>
      </c>
      <c r="I288" s="225">
        <v>320</v>
      </c>
      <c r="J288" s="195" t="s">
        <v>681</v>
      </c>
      <c r="K288" s="196">
        <f t="shared" si="127"/>
        <v>60.5</v>
      </c>
      <c r="L288" s="197">
        <f t="shared" si="128"/>
        <v>0.23314065510597304</v>
      </c>
      <c r="M288" s="192" t="s">
        <v>591</v>
      </c>
      <c r="N288" s="198">
        <v>44323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3">
        <v>139</v>
      </c>
      <c r="B289" s="234">
        <v>43439</v>
      </c>
      <c r="C289" s="234"/>
      <c r="D289" s="235" t="s">
        <v>794</v>
      </c>
      <c r="E289" s="236" t="s">
        <v>623</v>
      </c>
      <c r="F289" s="236">
        <v>715</v>
      </c>
      <c r="G289" s="236"/>
      <c r="H289" s="236">
        <v>445</v>
      </c>
      <c r="I289" s="237">
        <v>840</v>
      </c>
      <c r="J289" s="205" t="s">
        <v>795</v>
      </c>
      <c r="K289" s="206">
        <f t="shared" si="127"/>
        <v>-270</v>
      </c>
      <c r="L289" s="207">
        <f t="shared" si="128"/>
        <v>-0.3776223776223776</v>
      </c>
      <c r="M289" s="203" t="s">
        <v>604</v>
      </c>
      <c r="N289" s="200">
        <v>43800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140</v>
      </c>
      <c r="B290" s="221">
        <v>43469</v>
      </c>
      <c r="C290" s="221"/>
      <c r="D290" s="222" t="s">
        <v>158</v>
      </c>
      <c r="E290" s="223" t="s">
        <v>623</v>
      </c>
      <c r="F290" s="223">
        <v>875</v>
      </c>
      <c r="G290" s="223"/>
      <c r="H290" s="223">
        <v>1165</v>
      </c>
      <c r="I290" s="225">
        <v>1185</v>
      </c>
      <c r="J290" s="195" t="s">
        <v>796</v>
      </c>
      <c r="K290" s="196">
        <f t="shared" si="127"/>
        <v>290</v>
      </c>
      <c r="L290" s="197">
        <f t="shared" si="128"/>
        <v>0.33142857142857141</v>
      </c>
      <c r="M290" s="192" t="s">
        <v>591</v>
      </c>
      <c r="N290" s="198">
        <v>43847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141</v>
      </c>
      <c r="B291" s="221">
        <v>43559</v>
      </c>
      <c r="C291" s="221"/>
      <c r="D291" s="222" t="s">
        <v>343</v>
      </c>
      <c r="E291" s="223" t="s">
        <v>623</v>
      </c>
      <c r="F291" s="223">
        <f>387-14.63</f>
        <v>372.37</v>
      </c>
      <c r="G291" s="223"/>
      <c r="H291" s="223">
        <v>490</v>
      </c>
      <c r="I291" s="225">
        <v>490</v>
      </c>
      <c r="J291" s="195" t="s">
        <v>681</v>
      </c>
      <c r="K291" s="196">
        <f t="shared" si="127"/>
        <v>117.63</v>
      </c>
      <c r="L291" s="197">
        <f t="shared" si="128"/>
        <v>0.31589548030185027</v>
      </c>
      <c r="M291" s="192" t="s">
        <v>591</v>
      </c>
      <c r="N291" s="198">
        <v>43850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3">
        <v>142</v>
      </c>
      <c r="B292" s="234">
        <v>43578</v>
      </c>
      <c r="C292" s="234"/>
      <c r="D292" s="235" t="s">
        <v>797</v>
      </c>
      <c r="E292" s="236" t="s">
        <v>593</v>
      </c>
      <c r="F292" s="236">
        <v>220</v>
      </c>
      <c r="G292" s="236"/>
      <c r="H292" s="236">
        <v>127.5</v>
      </c>
      <c r="I292" s="237">
        <v>284</v>
      </c>
      <c r="J292" s="205" t="s">
        <v>798</v>
      </c>
      <c r="K292" s="206">
        <f t="shared" si="127"/>
        <v>-92.5</v>
      </c>
      <c r="L292" s="207">
        <f t="shared" si="128"/>
        <v>-0.42045454545454547</v>
      </c>
      <c r="M292" s="203" t="s">
        <v>604</v>
      </c>
      <c r="N292" s="200">
        <v>43896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143</v>
      </c>
      <c r="B293" s="221">
        <v>43622</v>
      </c>
      <c r="C293" s="221"/>
      <c r="D293" s="222" t="s">
        <v>483</v>
      </c>
      <c r="E293" s="223" t="s">
        <v>593</v>
      </c>
      <c r="F293" s="223">
        <v>332.8</v>
      </c>
      <c r="G293" s="223"/>
      <c r="H293" s="223">
        <v>405</v>
      </c>
      <c r="I293" s="225">
        <v>419</v>
      </c>
      <c r="J293" s="195" t="s">
        <v>799</v>
      </c>
      <c r="K293" s="196">
        <f t="shared" si="127"/>
        <v>72.199999999999989</v>
      </c>
      <c r="L293" s="197">
        <f t="shared" si="128"/>
        <v>0.21694711538461534</v>
      </c>
      <c r="M293" s="192" t="s">
        <v>591</v>
      </c>
      <c r="N293" s="198">
        <v>43860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4">
        <v>144</v>
      </c>
      <c r="B294" s="213">
        <v>43641</v>
      </c>
      <c r="C294" s="213"/>
      <c r="D294" s="214" t="s">
        <v>151</v>
      </c>
      <c r="E294" s="215" t="s">
        <v>623</v>
      </c>
      <c r="F294" s="215">
        <v>386</v>
      </c>
      <c r="G294" s="216"/>
      <c r="H294" s="216">
        <v>395</v>
      </c>
      <c r="I294" s="216">
        <v>452</v>
      </c>
      <c r="J294" s="217" t="s">
        <v>800</v>
      </c>
      <c r="K294" s="218">
        <f t="shared" si="127"/>
        <v>9</v>
      </c>
      <c r="L294" s="219">
        <f t="shared" si="128"/>
        <v>2.3316062176165803E-2</v>
      </c>
      <c r="M294" s="215" t="s">
        <v>714</v>
      </c>
      <c r="N294" s="213">
        <v>43868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4">
        <v>145</v>
      </c>
      <c r="B295" s="213">
        <v>43707</v>
      </c>
      <c r="C295" s="213"/>
      <c r="D295" s="214" t="s">
        <v>131</v>
      </c>
      <c r="E295" s="215" t="s">
        <v>623</v>
      </c>
      <c r="F295" s="215">
        <v>137.5</v>
      </c>
      <c r="G295" s="216"/>
      <c r="H295" s="216">
        <v>138.5</v>
      </c>
      <c r="I295" s="216">
        <v>190</v>
      </c>
      <c r="J295" s="217" t="s">
        <v>820</v>
      </c>
      <c r="K295" s="218">
        <f t="shared" ref="K295" si="129">H295-F295</f>
        <v>1</v>
      </c>
      <c r="L295" s="219">
        <f t="shared" ref="L295" si="130">K295/F295</f>
        <v>7.2727272727272727E-3</v>
      </c>
      <c r="M295" s="215" t="s">
        <v>714</v>
      </c>
      <c r="N295" s="213">
        <v>44432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146</v>
      </c>
      <c r="B296" s="221">
        <v>43731</v>
      </c>
      <c r="C296" s="221"/>
      <c r="D296" s="222" t="s">
        <v>430</v>
      </c>
      <c r="E296" s="223" t="s">
        <v>623</v>
      </c>
      <c r="F296" s="223">
        <v>235</v>
      </c>
      <c r="G296" s="223"/>
      <c r="H296" s="223">
        <v>295</v>
      </c>
      <c r="I296" s="225">
        <v>296</v>
      </c>
      <c r="J296" s="195" t="s">
        <v>801</v>
      </c>
      <c r="K296" s="196">
        <f t="shared" ref="K296:K302" si="131">H296-F296</f>
        <v>60</v>
      </c>
      <c r="L296" s="197">
        <f t="shared" ref="L296:L302" si="132">K296/F296</f>
        <v>0.25531914893617019</v>
      </c>
      <c r="M296" s="192" t="s">
        <v>591</v>
      </c>
      <c r="N296" s="198">
        <v>43844</v>
      </c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147</v>
      </c>
      <c r="B297" s="221">
        <v>43752</v>
      </c>
      <c r="C297" s="221"/>
      <c r="D297" s="222" t="s">
        <v>802</v>
      </c>
      <c r="E297" s="223" t="s">
        <v>623</v>
      </c>
      <c r="F297" s="223">
        <v>277.5</v>
      </c>
      <c r="G297" s="223"/>
      <c r="H297" s="223">
        <v>333</v>
      </c>
      <c r="I297" s="225">
        <v>333</v>
      </c>
      <c r="J297" s="195" t="s">
        <v>803</v>
      </c>
      <c r="K297" s="196">
        <f t="shared" si="131"/>
        <v>55.5</v>
      </c>
      <c r="L297" s="197">
        <f t="shared" si="132"/>
        <v>0.2</v>
      </c>
      <c r="M297" s="192" t="s">
        <v>591</v>
      </c>
      <c r="N297" s="198">
        <v>43846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148</v>
      </c>
      <c r="B298" s="221">
        <v>43752</v>
      </c>
      <c r="C298" s="221"/>
      <c r="D298" s="222" t="s">
        <v>804</v>
      </c>
      <c r="E298" s="223" t="s">
        <v>623</v>
      </c>
      <c r="F298" s="223">
        <v>930</v>
      </c>
      <c r="G298" s="223"/>
      <c r="H298" s="223">
        <v>1165</v>
      </c>
      <c r="I298" s="225">
        <v>1200</v>
      </c>
      <c r="J298" s="195" t="s">
        <v>805</v>
      </c>
      <c r="K298" s="196">
        <f t="shared" si="131"/>
        <v>235</v>
      </c>
      <c r="L298" s="197">
        <f t="shared" si="132"/>
        <v>0.25268817204301075</v>
      </c>
      <c r="M298" s="192" t="s">
        <v>591</v>
      </c>
      <c r="N298" s="198">
        <v>43847</v>
      </c>
      <c r="O298" s="1"/>
      <c r="P298" s="1"/>
      <c r="Q298" s="1"/>
      <c r="R298" s="6" t="s">
        <v>784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149</v>
      </c>
      <c r="B299" s="221">
        <v>43753</v>
      </c>
      <c r="C299" s="221"/>
      <c r="D299" s="222" t="s">
        <v>806</v>
      </c>
      <c r="E299" s="223" t="s">
        <v>623</v>
      </c>
      <c r="F299" s="193">
        <v>111</v>
      </c>
      <c r="G299" s="223"/>
      <c r="H299" s="223">
        <v>141</v>
      </c>
      <c r="I299" s="225">
        <v>141</v>
      </c>
      <c r="J299" s="195" t="s">
        <v>607</v>
      </c>
      <c r="K299" s="196">
        <f t="shared" si="131"/>
        <v>30</v>
      </c>
      <c r="L299" s="197">
        <f t="shared" si="132"/>
        <v>0.27027027027027029</v>
      </c>
      <c r="M299" s="192" t="s">
        <v>591</v>
      </c>
      <c r="N299" s="198">
        <v>44328</v>
      </c>
      <c r="O299" s="1"/>
      <c r="P299" s="1"/>
      <c r="Q299" s="1"/>
      <c r="R299" s="6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150</v>
      </c>
      <c r="B300" s="221">
        <v>43753</v>
      </c>
      <c r="C300" s="221"/>
      <c r="D300" s="222" t="s">
        <v>807</v>
      </c>
      <c r="E300" s="223" t="s">
        <v>623</v>
      </c>
      <c r="F300" s="193">
        <v>296</v>
      </c>
      <c r="G300" s="223"/>
      <c r="H300" s="223">
        <v>370</v>
      </c>
      <c r="I300" s="225">
        <v>370</v>
      </c>
      <c r="J300" s="195" t="s">
        <v>681</v>
      </c>
      <c r="K300" s="196">
        <f t="shared" si="131"/>
        <v>74</v>
      </c>
      <c r="L300" s="197">
        <f t="shared" si="132"/>
        <v>0.25</v>
      </c>
      <c r="M300" s="192" t="s">
        <v>591</v>
      </c>
      <c r="N300" s="198">
        <v>43853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151</v>
      </c>
      <c r="B301" s="221">
        <v>43754</v>
      </c>
      <c r="C301" s="221"/>
      <c r="D301" s="222" t="s">
        <v>808</v>
      </c>
      <c r="E301" s="223" t="s">
        <v>623</v>
      </c>
      <c r="F301" s="193">
        <v>300</v>
      </c>
      <c r="G301" s="223"/>
      <c r="H301" s="223">
        <v>382.5</v>
      </c>
      <c r="I301" s="225">
        <v>344</v>
      </c>
      <c r="J301" s="195" t="s">
        <v>877</v>
      </c>
      <c r="K301" s="196">
        <f t="shared" si="131"/>
        <v>82.5</v>
      </c>
      <c r="L301" s="197">
        <f t="shared" si="132"/>
        <v>0.27500000000000002</v>
      </c>
      <c r="M301" s="192" t="s">
        <v>591</v>
      </c>
      <c r="N301" s="198">
        <v>44238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152</v>
      </c>
      <c r="B302" s="221">
        <v>43832</v>
      </c>
      <c r="C302" s="221"/>
      <c r="D302" s="222" t="s">
        <v>809</v>
      </c>
      <c r="E302" s="223" t="s">
        <v>623</v>
      </c>
      <c r="F302" s="193">
        <v>495</v>
      </c>
      <c r="G302" s="223"/>
      <c r="H302" s="223">
        <v>595</v>
      </c>
      <c r="I302" s="225">
        <v>590</v>
      </c>
      <c r="J302" s="195" t="s">
        <v>873</v>
      </c>
      <c r="K302" s="196">
        <f t="shared" si="131"/>
        <v>100</v>
      </c>
      <c r="L302" s="197">
        <f t="shared" si="132"/>
        <v>0.20202020202020202</v>
      </c>
      <c r="M302" s="192" t="s">
        <v>591</v>
      </c>
      <c r="N302" s="198">
        <v>44589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153</v>
      </c>
      <c r="B303" s="221">
        <v>43966</v>
      </c>
      <c r="C303" s="221"/>
      <c r="D303" s="222" t="s">
        <v>71</v>
      </c>
      <c r="E303" s="223" t="s">
        <v>623</v>
      </c>
      <c r="F303" s="193">
        <v>67.5</v>
      </c>
      <c r="G303" s="223"/>
      <c r="H303" s="223">
        <v>86</v>
      </c>
      <c r="I303" s="225">
        <v>86</v>
      </c>
      <c r="J303" s="195" t="s">
        <v>810</v>
      </c>
      <c r="K303" s="196">
        <f t="shared" ref="K303:K310" si="133">H303-F303</f>
        <v>18.5</v>
      </c>
      <c r="L303" s="197">
        <f t="shared" ref="L303:L310" si="134">K303/F303</f>
        <v>0.27407407407407408</v>
      </c>
      <c r="M303" s="192" t="s">
        <v>591</v>
      </c>
      <c r="N303" s="198">
        <v>44008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154</v>
      </c>
      <c r="B304" s="221">
        <v>44035</v>
      </c>
      <c r="C304" s="221"/>
      <c r="D304" s="222" t="s">
        <v>482</v>
      </c>
      <c r="E304" s="223" t="s">
        <v>623</v>
      </c>
      <c r="F304" s="193">
        <v>231</v>
      </c>
      <c r="G304" s="223"/>
      <c r="H304" s="223">
        <v>281</v>
      </c>
      <c r="I304" s="225">
        <v>281</v>
      </c>
      <c r="J304" s="195" t="s">
        <v>681</v>
      </c>
      <c r="K304" s="196">
        <f t="shared" si="133"/>
        <v>50</v>
      </c>
      <c r="L304" s="197">
        <f t="shared" si="134"/>
        <v>0.21645021645021645</v>
      </c>
      <c r="M304" s="192" t="s">
        <v>591</v>
      </c>
      <c r="N304" s="198">
        <v>44358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0">
        <v>155</v>
      </c>
      <c r="B305" s="221">
        <v>44092</v>
      </c>
      <c r="C305" s="221"/>
      <c r="D305" s="222" t="s">
        <v>407</v>
      </c>
      <c r="E305" s="223" t="s">
        <v>623</v>
      </c>
      <c r="F305" s="223">
        <v>206</v>
      </c>
      <c r="G305" s="223"/>
      <c r="H305" s="223">
        <v>248</v>
      </c>
      <c r="I305" s="225">
        <v>248</v>
      </c>
      <c r="J305" s="195" t="s">
        <v>681</v>
      </c>
      <c r="K305" s="196">
        <f t="shared" si="133"/>
        <v>42</v>
      </c>
      <c r="L305" s="197">
        <f t="shared" si="134"/>
        <v>0.20388349514563106</v>
      </c>
      <c r="M305" s="192" t="s">
        <v>591</v>
      </c>
      <c r="N305" s="198">
        <v>44214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156</v>
      </c>
      <c r="B306" s="221">
        <v>44140</v>
      </c>
      <c r="C306" s="221"/>
      <c r="D306" s="222" t="s">
        <v>407</v>
      </c>
      <c r="E306" s="223" t="s">
        <v>623</v>
      </c>
      <c r="F306" s="223">
        <v>182.5</v>
      </c>
      <c r="G306" s="223"/>
      <c r="H306" s="223">
        <v>248</v>
      </c>
      <c r="I306" s="225">
        <v>248</v>
      </c>
      <c r="J306" s="195" t="s">
        <v>681</v>
      </c>
      <c r="K306" s="196">
        <f t="shared" si="133"/>
        <v>65.5</v>
      </c>
      <c r="L306" s="197">
        <f t="shared" si="134"/>
        <v>0.35890410958904112</v>
      </c>
      <c r="M306" s="192" t="s">
        <v>591</v>
      </c>
      <c r="N306" s="198">
        <v>44214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157</v>
      </c>
      <c r="B307" s="221">
        <v>44140</v>
      </c>
      <c r="C307" s="221"/>
      <c r="D307" s="222" t="s">
        <v>327</v>
      </c>
      <c r="E307" s="223" t="s">
        <v>623</v>
      </c>
      <c r="F307" s="223">
        <v>247.5</v>
      </c>
      <c r="G307" s="223"/>
      <c r="H307" s="223">
        <v>320</v>
      </c>
      <c r="I307" s="225">
        <v>320</v>
      </c>
      <c r="J307" s="195" t="s">
        <v>681</v>
      </c>
      <c r="K307" s="196">
        <f t="shared" si="133"/>
        <v>72.5</v>
      </c>
      <c r="L307" s="197">
        <f t="shared" si="134"/>
        <v>0.29292929292929293</v>
      </c>
      <c r="M307" s="192" t="s">
        <v>591</v>
      </c>
      <c r="N307" s="198">
        <v>44323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158</v>
      </c>
      <c r="B308" s="221">
        <v>44140</v>
      </c>
      <c r="C308" s="221"/>
      <c r="D308" s="222" t="s">
        <v>272</v>
      </c>
      <c r="E308" s="223" t="s">
        <v>623</v>
      </c>
      <c r="F308" s="193">
        <v>925</v>
      </c>
      <c r="G308" s="223"/>
      <c r="H308" s="223">
        <v>1095</v>
      </c>
      <c r="I308" s="225">
        <v>1093</v>
      </c>
      <c r="J308" s="195" t="s">
        <v>811</v>
      </c>
      <c r="K308" s="196">
        <f t="shared" si="133"/>
        <v>170</v>
      </c>
      <c r="L308" s="197">
        <f t="shared" si="134"/>
        <v>0.18378378378378379</v>
      </c>
      <c r="M308" s="192" t="s">
        <v>591</v>
      </c>
      <c r="N308" s="198">
        <v>44201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159</v>
      </c>
      <c r="B309" s="221">
        <v>44140</v>
      </c>
      <c r="C309" s="221"/>
      <c r="D309" s="222" t="s">
        <v>343</v>
      </c>
      <c r="E309" s="223" t="s">
        <v>623</v>
      </c>
      <c r="F309" s="193">
        <v>332.5</v>
      </c>
      <c r="G309" s="223"/>
      <c r="H309" s="223">
        <v>393</v>
      </c>
      <c r="I309" s="225">
        <v>406</v>
      </c>
      <c r="J309" s="195" t="s">
        <v>812</v>
      </c>
      <c r="K309" s="196">
        <f t="shared" si="133"/>
        <v>60.5</v>
      </c>
      <c r="L309" s="197">
        <f t="shared" si="134"/>
        <v>0.18195488721804512</v>
      </c>
      <c r="M309" s="192" t="s">
        <v>591</v>
      </c>
      <c r="N309" s="198">
        <v>44256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160</v>
      </c>
      <c r="B310" s="221">
        <v>44141</v>
      </c>
      <c r="C310" s="221"/>
      <c r="D310" s="222" t="s">
        <v>482</v>
      </c>
      <c r="E310" s="223" t="s">
        <v>623</v>
      </c>
      <c r="F310" s="193">
        <v>231</v>
      </c>
      <c r="G310" s="223"/>
      <c r="H310" s="223">
        <v>281</v>
      </c>
      <c r="I310" s="225">
        <v>281</v>
      </c>
      <c r="J310" s="195" t="s">
        <v>681</v>
      </c>
      <c r="K310" s="196">
        <f t="shared" si="133"/>
        <v>50</v>
      </c>
      <c r="L310" s="197">
        <f t="shared" si="134"/>
        <v>0.21645021645021645</v>
      </c>
      <c r="M310" s="192" t="s">
        <v>591</v>
      </c>
      <c r="N310" s="198">
        <v>44358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46">
        <v>161</v>
      </c>
      <c r="B311" s="239">
        <v>44187</v>
      </c>
      <c r="C311" s="239"/>
      <c r="D311" s="240" t="s">
        <v>455</v>
      </c>
      <c r="E311" s="53" t="s">
        <v>623</v>
      </c>
      <c r="F311" s="241" t="s">
        <v>813</v>
      </c>
      <c r="G311" s="53"/>
      <c r="H311" s="53"/>
      <c r="I311" s="242">
        <v>239</v>
      </c>
      <c r="J311" s="238" t="s">
        <v>594</v>
      </c>
      <c r="K311" s="238"/>
      <c r="L311" s="243"/>
      <c r="M311" s="244"/>
      <c r="N311" s="245"/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162</v>
      </c>
      <c r="B312" s="221">
        <v>44258</v>
      </c>
      <c r="C312" s="221"/>
      <c r="D312" s="222" t="s">
        <v>809</v>
      </c>
      <c r="E312" s="223" t="s">
        <v>623</v>
      </c>
      <c r="F312" s="193">
        <v>495</v>
      </c>
      <c r="G312" s="223"/>
      <c r="H312" s="223">
        <v>595</v>
      </c>
      <c r="I312" s="225">
        <v>590</v>
      </c>
      <c r="J312" s="195" t="s">
        <v>873</v>
      </c>
      <c r="K312" s="196">
        <f t="shared" ref="K312" si="135">H312-F312</f>
        <v>100</v>
      </c>
      <c r="L312" s="197">
        <f t="shared" ref="L312" si="136">K312/F312</f>
        <v>0.20202020202020202</v>
      </c>
      <c r="M312" s="192" t="s">
        <v>591</v>
      </c>
      <c r="N312" s="198">
        <v>44589</v>
      </c>
      <c r="O312" s="1"/>
      <c r="P312" s="1"/>
      <c r="R312" s="6" t="s">
        <v>784</v>
      </c>
    </row>
    <row r="313" spans="1:26" ht="12.75" customHeight="1">
      <c r="A313" s="220">
        <v>163</v>
      </c>
      <c r="B313" s="221">
        <v>44274</v>
      </c>
      <c r="C313" s="221"/>
      <c r="D313" s="222" t="s">
        <v>343</v>
      </c>
      <c r="E313" s="223" t="s">
        <v>623</v>
      </c>
      <c r="F313" s="193">
        <v>355</v>
      </c>
      <c r="G313" s="223"/>
      <c r="H313" s="223">
        <v>422.5</v>
      </c>
      <c r="I313" s="225">
        <v>420</v>
      </c>
      <c r="J313" s="195" t="s">
        <v>814</v>
      </c>
      <c r="K313" s="196">
        <f t="shared" ref="K313:K316" si="137">H313-F313</f>
        <v>67.5</v>
      </c>
      <c r="L313" s="197">
        <f t="shared" ref="L313:L316" si="138">K313/F313</f>
        <v>0.19014084507042253</v>
      </c>
      <c r="M313" s="192" t="s">
        <v>591</v>
      </c>
      <c r="N313" s="198">
        <v>44361</v>
      </c>
      <c r="O313" s="1"/>
      <c r="R313" s="247" t="s">
        <v>784</v>
      </c>
    </row>
    <row r="314" spans="1:26" ht="12.75" customHeight="1">
      <c r="A314" s="220">
        <v>164</v>
      </c>
      <c r="B314" s="221">
        <v>44295</v>
      </c>
      <c r="C314" s="221"/>
      <c r="D314" s="222" t="s">
        <v>815</v>
      </c>
      <c r="E314" s="223" t="s">
        <v>623</v>
      </c>
      <c r="F314" s="193">
        <v>555</v>
      </c>
      <c r="G314" s="223"/>
      <c r="H314" s="223">
        <v>663</v>
      </c>
      <c r="I314" s="225">
        <v>663</v>
      </c>
      <c r="J314" s="195" t="s">
        <v>816</v>
      </c>
      <c r="K314" s="196">
        <f t="shared" si="137"/>
        <v>108</v>
      </c>
      <c r="L314" s="197">
        <f t="shared" si="138"/>
        <v>0.19459459459459461</v>
      </c>
      <c r="M314" s="192" t="s">
        <v>591</v>
      </c>
      <c r="N314" s="198">
        <v>44321</v>
      </c>
      <c r="O314" s="1"/>
      <c r="P314" s="1"/>
      <c r="Q314" s="1"/>
      <c r="R314" s="247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165</v>
      </c>
      <c r="B315" s="221">
        <v>44308</v>
      </c>
      <c r="C315" s="221"/>
      <c r="D315" s="222" t="s">
        <v>376</v>
      </c>
      <c r="E315" s="223" t="s">
        <v>623</v>
      </c>
      <c r="F315" s="193">
        <v>126.5</v>
      </c>
      <c r="G315" s="223"/>
      <c r="H315" s="223">
        <v>155</v>
      </c>
      <c r="I315" s="225">
        <v>155</v>
      </c>
      <c r="J315" s="195" t="s">
        <v>681</v>
      </c>
      <c r="K315" s="196">
        <f t="shared" si="137"/>
        <v>28.5</v>
      </c>
      <c r="L315" s="197">
        <f t="shared" si="138"/>
        <v>0.22529644268774704</v>
      </c>
      <c r="M315" s="192" t="s">
        <v>591</v>
      </c>
      <c r="N315" s="198">
        <v>44362</v>
      </c>
      <c r="O315" s="1"/>
      <c r="R315" s="247" t="s">
        <v>784</v>
      </c>
    </row>
    <row r="316" spans="1:26" ht="12.75" customHeight="1">
      <c r="A316" s="293">
        <v>166</v>
      </c>
      <c r="B316" s="294">
        <v>44368</v>
      </c>
      <c r="C316" s="294"/>
      <c r="D316" s="295" t="s">
        <v>394</v>
      </c>
      <c r="E316" s="296" t="s">
        <v>623</v>
      </c>
      <c r="F316" s="297">
        <v>287.5</v>
      </c>
      <c r="G316" s="296"/>
      <c r="H316" s="296">
        <v>245</v>
      </c>
      <c r="I316" s="298">
        <v>344</v>
      </c>
      <c r="J316" s="205" t="s">
        <v>853</v>
      </c>
      <c r="K316" s="206">
        <f t="shared" si="137"/>
        <v>-42.5</v>
      </c>
      <c r="L316" s="207">
        <f t="shared" si="138"/>
        <v>-0.14782608695652175</v>
      </c>
      <c r="M316" s="203" t="s">
        <v>604</v>
      </c>
      <c r="N316" s="200">
        <v>44508</v>
      </c>
      <c r="O316" s="1"/>
      <c r="R316" s="247" t="s">
        <v>784</v>
      </c>
    </row>
    <row r="317" spans="1:26" ht="12.75" customHeight="1">
      <c r="A317" s="246">
        <v>167</v>
      </c>
      <c r="B317" s="239">
        <v>44368</v>
      </c>
      <c r="C317" s="239"/>
      <c r="D317" s="240" t="s">
        <v>482</v>
      </c>
      <c r="E317" s="53" t="s">
        <v>623</v>
      </c>
      <c r="F317" s="241" t="s">
        <v>817</v>
      </c>
      <c r="G317" s="53"/>
      <c r="H317" s="53"/>
      <c r="I317" s="242">
        <v>320</v>
      </c>
      <c r="J317" s="238" t="s">
        <v>594</v>
      </c>
      <c r="K317" s="246"/>
      <c r="L317" s="239"/>
      <c r="M317" s="239"/>
      <c r="N317" s="240"/>
      <c r="O317" s="41"/>
      <c r="R317" s="247" t="s">
        <v>784</v>
      </c>
    </row>
    <row r="318" spans="1:26" ht="12.75" customHeight="1">
      <c r="A318" s="220">
        <v>168</v>
      </c>
      <c r="B318" s="221">
        <v>44406</v>
      </c>
      <c r="C318" s="221"/>
      <c r="D318" s="222" t="s">
        <v>376</v>
      </c>
      <c r="E318" s="223" t="s">
        <v>623</v>
      </c>
      <c r="F318" s="193">
        <v>162.5</v>
      </c>
      <c r="G318" s="223"/>
      <c r="H318" s="223">
        <v>200</v>
      </c>
      <c r="I318" s="225">
        <v>200</v>
      </c>
      <c r="J318" s="195" t="s">
        <v>681</v>
      </c>
      <c r="K318" s="196">
        <f t="shared" ref="K318" si="139">H318-F318</f>
        <v>37.5</v>
      </c>
      <c r="L318" s="197">
        <f t="shared" ref="L318" si="140">K318/F318</f>
        <v>0.23076923076923078</v>
      </c>
      <c r="M318" s="192" t="s">
        <v>591</v>
      </c>
      <c r="N318" s="198">
        <v>44571</v>
      </c>
      <c r="O318" s="1"/>
      <c r="R318" s="247" t="s">
        <v>784</v>
      </c>
    </row>
    <row r="319" spans="1:26" ht="12.75" customHeight="1">
      <c r="A319" s="220">
        <v>169</v>
      </c>
      <c r="B319" s="221">
        <v>44462</v>
      </c>
      <c r="C319" s="221"/>
      <c r="D319" s="222" t="s">
        <v>822</v>
      </c>
      <c r="E319" s="223" t="s">
        <v>623</v>
      </c>
      <c r="F319" s="193">
        <v>1235</v>
      </c>
      <c r="G319" s="223"/>
      <c r="H319" s="223">
        <v>1505</v>
      </c>
      <c r="I319" s="225">
        <v>1500</v>
      </c>
      <c r="J319" s="195" t="s">
        <v>681</v>
      </c>
      <c r="K319" s="196">
        <f t="shared" ref="K319" si="141">H319-F319</f>
        <v>270</v>
      </c>
      <c r="L319" s="197">
        <f t="shared" ref="L319" si="142">K319/F319</f>
        <v>0.21862348178137653</v>
      </c>
      <c r="M319" s="192" t="s">
        <v>591</v>
      </c>
      <c r="N319" s="198">
        <v>44564</v>
      </c>
      <c r="O319" s="1"/>
      <c r="R319" s="247" t="s">
        <v>784</v>
      </c>
    </row>
    <row r="320" spans="1:26" ht="12.75" customHeight="1">
      <c r="A320" s="264">
        <v>170</v>
      </c>
      <c r="B320" s="265">
        <v>44480</v>
      </c>
      <c r="C320" s="265"/>
      <c r="D320" s="266" t="s">
        <v>824</v>
      </c>
      <c r="E320" s="267" t="s">
        <v>623</v>
      </c>
      <c r="F320" s="268" t="s">
        <v>829</v>
      </c>
      <c r="G320" s="267"/>
      <c r="H320" s="267"/>
      <c r="I320" s="267">
        <v>145</v>
      </c>
      <c r="J320" s="269" t="s">
        <v>594</v>
      </c>
      <c r="K320" s="264"/>
      <c r="L320" s="265"/>
      <c r="M320" s="265"/>
      <c r="N320" s="266"/>
      <c r="O320" s="41"/>
      <c r="R320" s="247" t="s">
        <v>784</v>
      </c>
    </row>
    <row r="321" spans="1:18" ht="12.75" customHeight="1">
      <c r="A321" s="270">
        <v>171</v>
      </c>
      <c r="B321" s="271">
        <v>44481</v>
      </c>
      <c r="C321" s="271"/>
      <c r="D321" s="272" t="s">
        <v>261</v>
      </c>
      <c r="E321" s="273" t="s">
        <v>623</v>
      </c>
      <c r="F321" s="274" t="s">
        <v>826</v>
      </c>
      <c r="G321" s="273"/>
      <c r="H321" s="273"/>
      <c r="I321" s="273">
        <v>380</v>
      </c>
      <c r="J321" s="275" t="s">
        <v>594</v>
      </c>
      <c r="K321" s="270"/>
      <c r="L321" s="271"/>
      <c r="M321" s="271"/>
      <c r="N321" s="272"/>
      <c r="O321" s="41"/>
      <c r="R321" s="247" t="s">
        <v>784</v>
      </c>
    </row>
    <row r="322" spans="1:18" ht="12.75" customHeight="1">
      <c r="A322" s="270">
        <v>172</v>
      </c>
      <c r="B322" s="271">
        <v>44481</v>
      </c>
      <c r="C322" s="271"/>
      <c r="D322" s="272" t="s">
        <v>402</v>
      </c>
      <c r="E322" s="273" t="s">
        <v>623</v>
      </c>
      <c r="F322" s="274" t="s">
        <v>827</v>
      </c>
      <c r="G322" s="273"/>
      <c r="H322" s="273"/>
      <c r="I322" s="273">
        <v>56</v>
      </c>
      <c r="J322" s="275" t="s">
        <v>594</v>
      </c>
      <c r="K322" s="270"/>
      <c r="L322" s="271"/>
      <c r="M322" s="271"/>
      <c r="N322" s="272"/>
      <c r="O322" s="41"/>
      <c r="R322" s="247"/>
    </row>
    <row r="323" spans="1:18" ht="12.75" customHeight="1">
      <c r="A323" s="452">
        <v>173</v>
      </c>
      <c r="B323" s="453">
        <v>44551</v>
      </c>
      <c r="C323" s="452"/>
      <c r="D323" s="452" t="s">
        <v>119</v>
      </c>
      <c r="E323" s="454" t="s">
        <v>623</v>
      </c>
      <c r="F323" s="454">
        <v>2360</v>
      </c>
      <c r="G323" s="454"/>
      <c r="H323" s="454">
        <v>2820</v>
      </c>
      <c r="I323" s="454">
        <v>3000</v>
      </c>
      <c r="J323" s="455" t="s">
        <v>1021</v>
      </c>
      <c r="K323" s="456">
        <f t="shared" ref="K323" si="143">H323-F323</f>
        <v>460</v>
      </c>
      <c r="L323" s="457">
        <f t="shared" ref="L323" si="144">K323/F323</f>
        <v>0.19491525423728814</v>
      </c>
      <c r="M323" s="458" t="s">
        <v>591</v>
      </c>
      <c r="N323" s="459">
        <v>44608</v>
      </c>
      <c r="O323" s="41"/>
      <c r="R323" s="247"/>
    </row>
    <row r="324" spans="1:18" ht="12.75" customHeight="1">
      <c r="A324" s="276">
        <v>174</v>
      </c>
      <c r="B324" s="271">
        <v>44606</v>
      </c>
      <c r="C324" s="276"/>
      <c r="D324" s="276" t="s">
        <v>428</v>
      </c>
      <c r="E324" s="273" t="s">
        <v>623</v>
      </c>
      <c r="F324" s="273" t="s">
        <v>985</v>
      </c>
      <c r="G324" s="273"/>
      <c r="H324" s="273"/>
      <c r="I324" s="273">
        <v>764</v>
      </c>
      <c r="J324" s="273" t="s">
        <v>594</v>
      </c>
      <c r="K324" s="273"/>
      <c r="L324" s="273"/>
      <c r="M324" s="273"/>
      <c r="N324" s="276"/>
      <c r="O324" s="41"/>
      <c r="R324" s="247"/>
    </row>
    <row r="325" spans="1:18" ht="12.75" customHeight="1">
      <c r="A325" s="276">
        <v>175</v>
      </c>
      <c r="B325" s="271">
        <v>44613</v>
      </c>
      <c r="C325" s="276"/>
      <c r="D325" s="276" t="s">
        <v>822</v>
      </c>
      <c r="E325" s="273" t="s">
        <v>623</v>
      </c>
      <c r="F325" s="273" t="s">
        <v>1089</v>
      </c>
      <c r="G325" s="273"/>
      <c r="H325" s="273"/>
      <c r="I325" s="273">
        <v>1510</v>
      </c>
      <c r="J325" s="273" t="s">
        <v>594</v>
      </c>
      <c r="K325" s="273"/>
      <c r="L325" s="273"/>
      <c r="M325" s="273"/>
      <c r="N325" s="276"/>
      <c r="O325" s="41"/>
      <c r="R325" s="247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247"/>
    </row>
    <row r="327" spans="1:18" ht="12.75" customHeight="1">
      <c r="A327" s="246"/>
      <c r="B327" s="248" t="s">
        <v>818</v>
      </c>
      <c r="F327" s="56"/>
      <c r="G327" s="56"/>
      <c r="H327" s="56"/>
      <c r="I327" s="56"/>
      <c r="J327" s="41"/>
      <c r="K327" s="56"/>
      <c r="L327" s="56"/>
      <c r="M327" s="56"/>
      <c r="O327" s="41"/>
      <c r="R327" s="247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A337" s="249"/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A338" s="249"/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A339" s="53"/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</sheetData>
  <autoFilter ref="R1:R335"/>
  <mergeCells count="21">
    <mergeCell ref="O64:O65"/>
    <mergeCell ref="P64:P65"/>
    <mergeCell ref="A64:A65"/>
    <mergeCell ref="B64:B65"/>
    <mergeCell ref="J64:J65"/>
    <mergeCell ref="M64:M65"/>
    <mergeCell ref="N64:N65"/>
    <mergeCell ref="M99:M100"/>
    <mergeCell ref="N99:N100"/>
    <mergeCell ref="O99:O100"/>
    <mergeCell ref="P99:P100"/>
    <mergeCell ref="M94:M95"/>
    <mergeCell ref="N94:N95"/>
    <mergeCell ref="O94:O95"/>
    <mergeCell ref="P94:P95"/>
    <mergeCell ref="A94:A95"/>
    <mergeCell ref="B94:B95"/>
    <mergeCell ref="J94:J95"/>
    <mergeCell ref="A99:A100"/>
    <mergeCell ref="B99:B100"/>
    <mergeCell ref="J99:J10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2022-02-22T02:35:10Z</dcterms:modified>
</cp:coreProperties>
</file>